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ate1904="1" showInkAnnotation="0" codeName="ThisWorkbook"/>
  <mc:AlternateContent xmlns:mc="http://schemas.openxmlformats.org/markup-compatibility/2006">
    <mc:Choice Requires="x15">
      <x15ac:absPath xmlns:x15ac="http://schemas.microsoft.com/office/spreadsheetml/2010/11/ac" url="C:\CD47Users\MAMARCIL\Bureau\"/>
    </mc:Choice>
  </mc:AlternateContent>
  <bookViews>
    <workbookView xWindow="32760" yWindow="32760" windowWidth="14400" windowHeight="12540" tabRatio="735" firstSheet="2" activeTab="2"/>
  </bookViews>
  <sheets>
    <sheet name="Listes" sheetId="113" state="hidden" r:id="rId1"/>
    <sheet name="RefVar" sheetId="157" state="hidden" r:id="rId2"/>
    <sheet name="TELEBUDGET Enfance et adultes" sheetId="147" r:id="rId3"/>
    <sheet name="Données" sheetId="100" r:id="rId4"/>
    <sheet name="Activité" sheetId="3" r:id="rId5"/>
    <sheet name="Mesures" sheetId="148" r:id="rId6"/>
    <sheet name="IME Creton" sheetId="46" r:id="rId7"/>
    <sheet name="Charges d_exploitation" sheetId="149" r:id="rId8"/>
    <sheet name="produits" sheetId="150" r:id="rId9"/>
    <sheet name="section invest emplois" sheetId="151" r:id="rId10"/>
    <sheet name="section invest ressources" sheetId="152" r:id="rId11"/>
    <sheet name="tarifs" sheetId="153" r:id="rId12"/>
    <sheet name="PFP" sheetId="155" r:id="rId13"/>
    <sheet name="Tableau du personnel" sheetId="140" r:id="rId14"/>
    <sheet name="Tableau du personnel extérieur" sheetId="156" r:id="rId15"/>
    <sheet name="Commentaires" sheetId="142" r:id="rId16"/>
  </sheets>
  <externalReferences>
    <externalReference r:id="rId17"/>
    <externalReference r:id="rId18"/>
    <externalReference r:id="rId19"/>
  </externalReferences>
  <definedNames>
    <definedName name="_AMO_UniqueIdentifier" hidden="1">"'f12a1878-0813-497e-a051-ad8ef3e654dc'"</definedName>
    <definedName name="_xlnm._FilterDatabase" localSheetId="1" hidden="1">RefVar!$A$1:$E$1688</definedName>
    <definedName name="categorie" localSheetId="1">[1]Liste!$C$2:$C$43</definedName>
    <definedName name="categorie">Listes!$D$8:$D$45</definedName>
    <definedName name="Categorie_Id_CR_SF">[1]Liste!$E$2:$E$7</definedName>
    <definedName name="categorieID_CR_SF">[2]Liste!$E$2:$E$7</definedName>
    <definedName name="CCNT" localSheetId="0">Listes!$B$48:$D$55</definedName>
    <definedName name="Convention_collective" localSheetId="1">[1]Liste!$F$2:$F$17</definedName>
    <definedName name="Convention_collective">Listes!$H$48:$H$58</definedName>
    <definedName name="CR_Version">Données!$A$1</definedName>
    <definedName name="CRBPL2ACTI___MNTTARIFBEXANM1">'IME Creton'!$E$45</definedName>
    <definedName name="CRBPL2ACTI_A1JP20OAUTANTANM1">'IME Creton'!$J$12</definedName>
    <definedName name="CRBPL2ACTI_A1JP20OAUTANTANN0">'IME Creton'!$R$12</definedName>
    <definedName name="CRBPL2ACTI_A1JP20OAUTBPPANN0">'IME Creton'!$R$33</definedName>
    <definedName name="CRBPL2ACTI_A1JP20OAUTCARANM1">'IME Creton'!$J$33</definedName>
    <definedName name="CRBPL2ACTI_A1JP20OC__ANTANM1">'IME Creton'!$E$12</definedName>
    <definedName name="CRBPL2ACTI_A1JP20OC__ANTANN0">'IME Creton'!$M$12</definedName>
    <definedName name="CRBPL2ACTI_A1JP20OC__BPPANN0">'IME Creton'!$M$33</definedName>
    <definedName name="CRBPL2ACTI_A1JP20OC__CARANM1">'IME Creton'!$E$33</definedName>
    <definedName name="CRBPL2ACTI_A1JP20OCMUANTANM1">'IME Creton'!$G$12</definedName>
    <definedName name="CRBPL2ACTI_A1JP20OCMUANTANN0">'IME Creton'!$O$12</definedName>
    <definedName name="CRBPL2ACTI_A1JP20OCMUBPPANN0">'IME Creton'!$O$33</definedName>
    <definedName name="CRBPL2ACTI_A1JP20OCMUCARANM1">'IME Creton'!$G$33</definedName>
    <definedName name="CRBPL2ACTI_A1JP20OF__ANTANM1">'IME Creton'!$I$12</definedName>
    <definedName name="CRBPL2ACTI_A1JP20OF__ANTANN0">'IME Creton'!$Q$12</definedName>
    <definedName name="CRBPL2ACTI_A1JP20OF__BPPANN0">'IME Creton'!$Q$33</definedName>
    <definedName name="CRBPL2ACTI_A1JP20OF__CARANM1">'IME Creton'!$I$33</definedName>
    <definedName name="CRBPL2ACTI_A1JP20OFAMANTANM1">'IME Creton'!$H$12</definedName>
    <definedName name="CRBPL2ACTI_A1JP20OFAMANTANN0">'IME Creton'!$P$12</definedName>
    <definedName name="CRBPL2ACTI_A1JP20OFAMBPPANN0">'IME Creton'!$P$33</definedName>
    <definedName name="CRBPL2ACTI_A1JP20OFAMCARANM1">'IME Creton'!$H$33</definedName>
    <definedName name="CRBPL2ACTI_A1JP20OM__ANTANM1">'IME Creton'!$F$12</definedName>
    <definedName name="CRBPL2ACTI_A1JP20OM__ANTANN0">'IME Creton'!$N$12</definedName>
    <definedName name="CRBPL2ACTI_A1JP20OM__BPPANN0">'IME Creton'!$N$33</definedName>
    <definedName name="CRBPL2ACTI_A1JP20OM__CARANM1">'IME Creton'!$F$33</definedName>
    <definedName name="CRBPL2ACTI_A2JP20OAUTANTANM1">'IME Creton'!$J$13</definedName>
    <definedName name="CRBPL2ACTI_A2JP20OAUTANTANN0">'IME Creton'!$R$13</definedName>
    <definedName name="CRBPL2ACTI_A2JP20OAUTBPPANN0">'IME Creton'!$R$34</definedName>
    <definedName name="CRBPL2ACTI_A2JP20OAUTCARANM1">'IME Creton'!$J$34</definedName>
    <definedName name="CRBPL2ACTI_A2JP20OC__ANTANM1">'IME Creton'!$E$13</definedName>
    <definedName name="CRBPL2ACTI_A2JP20OC__ANTANN0">'IME Creton'!$M$13</definedName>
    <definedName name="CRBPL2ACTI_A2JP20OC__BPPANN0">'IME Creton'!$M$34</definedName>
    <definedName name="CRBPL2ACTI_A2JP20OC__CARANM1">'IME Creton'!$E$34</definedName>
    <definedName name="CRBPL2ACTI_A2JP20OCMUANTANM1">'IME Creton'!$G$13</definedName>
    <definedName name="CRBPL2ACTI_A2JP20OCMUANTANN0">'IME Creton'!$O$13</definedName>
    <definedName name="CRBPL2ACTI_A2JP20OCMUBPPANN0">'IME Creton'!$O$34</definedName>
    <definedName name="CRBPL2ACTI_A2JP20OCMUCARANM1">'IME Creton'!$G$34</definedName>
    <definedName name="CRBPL2ACTI_A2JP20OF__ANTANM1">'IME Creton'!$I$13</definedName>
    <definedName name="CRBPL2ACTI_A2JP20OF__ANTANN0">'IME Creton'!$Q$13</definedName>
    <definedName name="CRBPL2ACTI_A2JP20OF__BPPANN0">'IME Creton'!$Q$34</definedName>
    <definedName name="CRBPL2ACTI_A2JP20OF__CARANM1">'IME Creton'!$I$34</definedName>
    <definedName name="CRBPL2ACTI_A2JP20OFAMANTANM1">'IME Creton'!$H$13</definedName>
    <definedName name="CRBPL2ACTI_A2JP20OFAMANTANN0">'IME Creton'!$P$13</definedName>
    <definedName name="CRBPL2ACTI_A2JP20OFAMBPPANN0">'IME Creton'!$P$34</definedName>
    <definedName name="CRBPL2ACTI_A2JP20OFAMCARANM1">'IME Creton'!$H$34</definedName>
    <definedName name="CRBPL2ACTI_A2JP20OM__ANTANM1">'IME Creton'!$F$13</definedName>
    <definedName name="CRBPL2ACTI_A2JP20OM__ANTANN0">'IME Creton'!$N$13</definedName>
    <definedName name="CRBPL2ACTI_A2JP20OM__BPPANN0">'IME Creton'!$N$34</definedName>
    <definedName name="CRBPL2ACTI_A2JP20OM__CARANM1">'IME Creton'!$F$34</definedName>
    <definedName name="CRBPL2ACTI_A3JP20OAUTANTANM1">'IME Creton'!$J$14</definedName>
    <definedName name="CRBPL2ACTI_A3JP20OAUTANTANN0">'IME Creton'!$R$14</definedName>
    <definedName name="CRBPL2ACTI_A3JP20OAUTBPPANN0">'IME Creton'!$R$35</definedName>
    <definedName name="CRBPL2ACTI_A3JP20OAUTCARANM1">'IME Creton'!$J$35</definedName>
    <definedName name="CRBPL2ACTI_A3JP20OC__ANTANM1">'IME Creton'!$E$14</definedName>
    <definedName name="CRBPL2ACTI_A3JP20OC__ANTANN0">'IME Creton'!$M$14</definedName>
    <definedName name="CRBPL2ACTI_A3JP20OC__BPPANN0">'IME Creton'!$M$35</definedName>
    <definedName name="CRBPL2ACTI_A3JP20OC__CARANM1">'IME Creton'!$E$35</definedName>
    <definedName name="CRBPL2ACTI_A3JP20OCMUANTANM1">'IME Creton'!$G$14</definedName>
    <definedName name="CRBPL2ACTI_A3JP20OCMUANTANN0">'IME Creton'!$O$14</definedName>
    <definedName name="CRBPL2ACTI_A3JP20OCMUBPPANN0">'IME Creton'!$O$35</definedName>
    <definedName name="CRBPL2ACTI_A3JP20OCMUCARANM1">'IME Creton'!$G$35</definedName>
    <definedName name="CRBPL2ACTI_A3JP20OF__ANTANM1">'IME Creton'!$I$14</definedName>
    <definedName name="CRBPL2ACTI_A3JP20OF__ANTANN0">'IME Creton'!$Q$14</definedName>
    <definedName name="CRBPL2ACTI_A3JP20OF__BPPANN0">'IME Creton'!$Q$35</definedName>
    <definedName name="CRBPL2ACTI_A3JP20OF__CARANM1">'IME Creton'!$I$35</definedName>
    <definedName name="CRBPL2ACTI_A3JP20OFAMANTANM1">'IME Creton'!$H$14</definedName>
    <definedName name="CRBPL2ACTI_A3JP20OFAMANTANN0">'IME Creton'!$P$14</definedName>
    <definedName name="CRBPL2ACTI_A3JP20OFAMBPPANN0">'IME Creton'!$P$35</definedName>
    <definedName name="CRBPL2ACTI_A3JP20OFAMCARANM1">'IME Creton'!$H$35</definedName>
    <definedName name="CRBPL2ACTI_A3JP20OM__ANTANM1">'IME Creton'!$F$14</definedName>
    <definedName name="CRBPL2ACTI_A3JP20OM__ANTANN0">'IME Creton'!$N$14</definedName>
    <definedName name="CRBPL2ACTI_A3JP20OM__BPPANN0">'IME Creton'!$N$35</definedName>
    <definedName name="CRBPL2ACTI_A3JP20OM__CARANM1">'IME Creton'!$F$35</definedName>
    <definedName name="CRBPL2ACTI_A4JP20OAUTANTANM1">'IME Creton'!$J$15</definedName>
    <definedName name="CRBPL2ACTI_A4JP20OAUTANTANN0">'IME Creton'!$R$15</definedName>
    <definedName name="CRBPL2ACTI_A4JP20OAUTBPPANN0">'IME Creton'!$R$36</definedName>
    <definedName name="CRBPL2ACTI_A4JP20OAUTCARANM1">'IME Creton'!$J$36</definedName>
    <definedName name="CRBPL2ACTI_A4JP20OC__ANTANM1">'IME Creton'!$E$15</definedName>
    <definedName name="CRBPL2ACTI_A4JP20OC__ANTANN0">'IME Creton'!$M$15</definedName>
    <definedName name="CRBPL2ACTI_A4JP20OC__BPPANN0">'IME Creton'!$M$36</definedName>
    <definedName name="CRBPL2ACTI_A4JP20OC__CARANM1">'IME Creton'!$E$36</definedName>
    <definedName name="CRBPL2ACTI_A4JP20OCMUANTANM1">'IME Creton'!$G$15</definedName>
    <definedName name="CRBPL2ACTI_A4JP20OCMUANTANN0">'IME Creton'!$O$15</definedName>
    <definedName name="CRBPL2ACTI_A4JP20OCMUBPPANN0">'IME Creton'!$O$36</definedName>
    <definedName name="CRBPL2ACTI_A4JP20OCMUCARANM1">'IME Creton'!$G$36</definedName>
    <definedName name="CRBPL2ACTI_A4JP20OF__ANTANM1">'IME Creton'!$I$15</definedName>
    <definedName name="CRBPL2ACTI_A4JP20OF__ANTANN0">'IME Creton'!$Q$15</definedName>
    <definedName name="CRBPL2ACTI_A4JP20OF__BPPANN0">'IME Creton'!$Q$36</definedName>
    <definedName name="CRBPL2ACTI_A4JP20OF__CARANM1">'IME Creton'!$I$36</definedName>
    <definedName name="CRBPL2ACTI_A4JP20OFAMANTANM1">'IME Creton'!$H$15</definedName>
    <definedName name="CRBPL2ACTI_A4JP20OFAMANTANN0">'IME Creton'!$P$15</definedName>
    <definedName name="CRBPL2ACTI_A4JP20OFAMBPPANN0">'IME Creton'!$P$36</definedName>
    <definedName name="CRBPL2ACTI_A4JP20OFAMCARANM1">'IME Creton'!$H$36</definedName>
    <definedName name="CRBPL2ACTI_A4JP20OM__ANTANM1">'IME Creton'!$F$15</definedName>
    <definedName name="CRBPL2ACTI_A4JP20OM__ANTANN0">'IME Creton'!$N$15</definedName>
    <definedName name="CRBPL2ACTI_A4JP20OM__BPPANN0">'IME Creton'!$N$36</definedName>
    <definedName name="CRBPL2ACTI_A4JP20OM__CARANM1">'IME Creton'!$F$36</definedName>
    <definedName name="CRBPL2ACTI_A5JP20OAUTANTANM1">'IME Creton'!$J$16</definedName>
    <definedName name="CRBPL2ACTI_A5JP20OAUTANTANN0">'IME Creton'!$R$16</definedName>
    <definedName name="CRBPL2ACTI_A5JP20OAUTBPPANN0">'IME Creton'!$R$37</definedName>
    <definedName name="CRBPL2ACTI_A5JP20OAUTCARANM1">'IME Creton'!$J$37</definedName>
    <definedName name="CRBPL2ACTI_A5JP20OC__ANTANM1">'IME Creton'!$E$16</definedName>
    <definedName name="CRBPL2ACTI_A5JP20OC__ANTANN0">'IME Creton'!$M$16</definedName>
    <definedName name="CRBPL2ACTI_A5JP20OC__BPPANN0">'IME Creton'!$M$37</definedName>
    <definedName name="CRBPL2ACTI_A5JP20OC__CARANM1">'IME Creton'!$E$37</definedName>
    <definedName name="CRBPL2ACTI_A5JP20OCMUANTANM1">'IME Creton'!$G$16</definedName>
    <definedName name="CRBPL2ACTI_A5JP20OCMUANTANN0">'IME Creton'!$O$16</definedName>
    <definedName name="CRBPL2ACTI_A5JP20OCMUBPPANN0">'IME Creton'!$O$37</definedName>
    <definedName name="CRBPL2ACTI_A5JP20OCMUCARANM1">'IME Creton'!$G$37</definedName>
    <definedName name="CRBPL2ACTI_A5JP20OF__ANTANM1">'IME Creton'!$I$16</definedName>
    <definedName name="CRBPL2ACTI_A5JP20OF__ANTANN0">'IME Creton'!$Q$16</definedName>
    <definedName name="CRBPL2ACTI_A5JP20OF__BPPANN0">'IME Creton'!$Q$37</definedName>
    <definedName name="CRBPL2ACTI_A5JP20OF__CARANM1">'IME Creton'!$I$37</definedName>
    <definedName name="CRBPL2ACTI_A5JP20OFAMANTANM1">'IME Creton'!$H$16</definedName>
    <definedName name="CRBPL2ACTI_A5JP20OFAMANTANN0">'IME Creton'!$P$16</definedName>
    <definedName name="CRBPL2ACTI_A5JP20OFAMBPPANN0">'IME Creton'!$P$37</definedName>
    <definedName name="CRBPL2ACTI_A5JP20OFAMCARANM1">'IME Creton'!$H$37</definedName>
    <definedName name="CRBPL2ACTI_A5JP20OM__ANTANM1">'IME Creton'!$F$16</definedName>
    <definedName name="CRBPL2ACTI_A5JP20OM__ANTANN0">'IME Creton'!$N$16</definedName>
    <definedName name="CRBPL2ACTI_A5JP20OM__BPPANN0">'IME Creton'!$N$37</definedName>
    <definedName name="CRBPL2ACTI_A5JP20OM__CARANM1">'IME Creton'!$F$37</definedName>
    <definedName name="CRBPL2ACTI_A6JP20OAUTANTANM1">'IME Creton'!$J$17</definedName>
    <definedName name="CRBPL2ACTI_A6JP20OAUTANTANN0">'IME Creton'!$R$17</definedName>
    <definedName name="CRBPL2ACTI_A6JP20OAUTBPPANN0">'IME Creton'!$R$38</definedName>
    <definedName name="CRBPL2ACTI_A6JP20OAUTCARANM1">'IME Creton'!$J$38</definedName>
    <definedName name="CRBPL2ACTI_A6JP20OC__ANTANM1">'IME Creton'!$E$17</definedName>
    <definedName name="CRBPL2ACTI_A6JP20OC__ANTANN0">'IME Creton'!$M$17</definedName>
    <definedName name="CRBPL2ACTI_A6JP20OC__BPPANN0">'IME Creton'!$M$38</definedName>
    <definedName name="CRBPL2ACTI_A6JP20OC__CARANM1">'IME Creton'!$E$38</definedName>
    <definedName name="CRBPL2ACTI_A6JP20OCMUANTANM1">'IME Creton'!$G$17</definedName>
    <definedName name="CRBPL2ACTI_A6JP20OCMUANTANN0">'IME Creton'!$O$17</definedName>
    <definedName name="CRBPL2ACTI_A6JP20OCMUBPPANN0">'IME Creton'!$O$38</definedName>
    <definedName name="CRBPL2ACTI_A6JP20OCMUCARANM1">'IME Creton'!$G$38</definedName>
    <definedName name="CRBPL2ACTI_A6JP20OF__ANTANM1">'IME Creton'!$I$17</definedName>
    <definedName name="CRBPL2ACTI_A6JP20OF__ANTANN0">'IME Creton'!$Q$17</definedName>
    <definedName name="CRBPL2ACTI_A6JP20OF__BPPANN0">'IME Creton'!$Q$38</definedName>
    <definedName name="CRBPL2ACTI_A6JP20OF__CARANM1">'IME Creton'!$I$38</definedName>
    <definedName name="CRBPL2ACTI_A6JP20OFAMANTANM1">'IME Creton'!$H$17</definedName>
    <definedName name="CRBPL2ACTI_A6JP20OFAMANTANN0">'IME Creton'!$P$17</definedName>
    <definedName name="CRBPL2ACTI_A6JP20OFAMBPPANN0">'IME Creton'!$P$38</definedName>
    <definedName name="CRBPL2ACTI_A6JP20OFAMCARANM1">'IME Creton'!$H$38</definedName>
    <definedName name="CRBPL2ACTI_A6JP20OM__ANTANM1">'IME Creton'!$F$17</definedName>
    <definedName name="CRBPL2ACTI_A6JP20OM__ANTANN0">'IME Creton'!$N$17</definedName>
    <definedName name="CRBPL2ACTI_A6JP20OM__BPPANN0">'IME Creton'!$N$38</definedName>
    <definedName name="CRBPL2ACTI_A6JP20OM__CARANM1">'IME Creton'!$F$38</definedName>
    <definedName name="CRBPL2ACTI_A7JP20OAUTANTANM1">'IME Creton'!$J$18</definedName>
    <definedName name="CRBPL2ACTI_A7JP20OAUTANTANN0">'IME Creton'!$R$18</definedName>
    <definedName name="CRBPL2ACTI_A7JP20OAUTBPPANN0">'IME Creton'!$R$39</definedName>
    <definedName name="CRBPL2ACTI_A7JP20OAUTCARANM1">'IME Creton'!$J$39</definedName>
    <definedName name="CRBPL2ACTI_A7JP20OC__ANTANM1">'IME Creton'!$E$18</definedName>
    <definedName name="CRBPL2ACTI_A7JP20OC__ANTANN0">'IME Creton'!$M$18</definedName>
    <definedName name="CRBPL2ACTI_A7JP20OC__BPPANN0">'IME Creton'!$M$39</definedName>
    <definedName name="CRBPL2ACTI_A7JP20OC__CARANM1">'IME Creton'!$E$39</definedName>
    <definedName name="CRBPL2ACTI_A7JP20OCMUANTANM1">'IME Creton'!$G$18</definedName>
    <definedName name="CRBPL2ACTI_A7JP20OCMUANTANN0">'IME Creton'!$O$18</definedName>
    <definedName name="CRBPL2ACTI_A7JP20OCMUBPPANN0">'IME Creton'!$O$39</definedName>
    <definedName name="CRBPL2ACTI_A7JP20OCMUCARANM1">'IME Creton'!$G$39</definedName>
    <definedName name="CRBPL2ACTI_A7JP20OF__ANTANM1">'IME Creton'!$I$18</definedName>
    <definedName name="CRBPL2ACTI_A7JP20OF__ANTANN0">'IME Creton'!$Q$18</definedName>
    <definedName name="CRBPL2ACTI_A7JP20OF__BPPANN0">'IME Creton'!$Q$39</definedName>
    <definedName name="CRBPL2ACTI_A7JP20OF__CARANM1">'IME Creton'!$I$39</definedName>
    <definedName name="CRBPL2ACTI_A7JP20OFAMANTANM1">'IME Creton'!$H$18</definedName>
    <definedName name="CRBPL2ACTI_A7JP20OFAMANTANN0">'IME Creton'!$P$18</definedName>
    <definedName name="CRBPL2ACTI_A7JP20OFAMBPPANN0">'IME Creton'!$P$39</definedName>
    <definedName name="CRBPL2ACTI_A7JP20OFAMCARANM1">'IME Creton'!$H$39</definedName>
    <definedName name="CRBPL2ACTI_A7JP20OM__ANTANM1">'IME Creton'!$F$18</definedName>
    <definedName name="CRBPL2ACTI_A7JP20OM__ANTANN0">'IME Creton'!$N$18</definedName>
    <definedName name="CRBPL2ACTI_A7JP20OM__BPPANN0">'IME Creton'!$N$39</definedName>
    <definedName name="CRBPL2ACTI_A7JP20OM__CARANM1">'IME Creton'!$F$39</definedName>
    <definedName name="CRBPL2ACTI_A8JP20OAUTANTANM1">'IME Creton'!$J$19</definedName>
    <definedName name="CRBPL2ACTI_A8JP20OAUTANTANN0">'IME Creton'!$R$19</definedName>
    <definedName name="CRBPL2ACTI_A8JP20OAUTBPPANN0">'IME Creton'!$R$40</definedName>
    <definedName name="CRBPL2ACTI_A8JP20OAUTCARANM1">'IME Creton'!$J$40</definedName>
    <definedName name="CRBPL2ACTI_A8JP20OC__ANTANM1">'IME Creton'!$E$19</definedName>
    <definedName name="CRBPL2ACTI_A8JP20OC__ANTANN0">'IME Creton'!$M$19</definedName>
    <definedName name="CRBPL2ACTI_A8JP20OC__BPPANN0">'IME Creton'!$M$40</definedName>
    <definedName name="CRBPL2ACTI_A8JP20OC__CARANM1">'IME Creton'!$E$40</definedName>
    <definedName name="CRBPL2ACTI_A8JP20OCMUANTANM1">'IME Creton'!$G$19</definedName>
    <definedName name="CRBPL2ACTI_A8JP20OCMUANTANN0">'IME Creton'!$O$19</definedName>
    <definedName name="CRBPL2ACTI_A8JP20OCMUBPPANN0">'IME Creton'!$O$40</definedName>
    <definedName name="CRBPL2ACTI_A8JP20OCMUCARANM1">'IME Creton'!$G$40</definedName>
    <definedName name="CRBPL2ACTI_A8JP20OF__ANTANM1">'IME Creton'!$I$19</definedName>
    <definedName name="CRBPL2ACTI_A8JP20OF__ANTANN0">'IME Creton'!$Q$19</definedName>
    <definedName name="CRBPL2ACTI_A8JP20OF__BPPANN0">'IME Creton'!$Q$40</definedName>
    <definedName name="CRBPL2ACTI_A8JP20OF__CARANM1">'IME Creton'!$I$40</definedName>
    <definedName name="CRBPL2ACTI_A8JP20OFAMANTANM1">'IME Creton'!$H$19</definedName>
    <definedName name="CRBPL2ACTI_A8JP20OFAMANTANN0">'IME Creton'!$P$19</definedName>
    <definedName name="CRBPL2ACTI_A8JP20OFAMBPPANN0">'IME Creton'!$P$40</definedName>
    <definedName name="CRBPL2ACTI_A8JP20OFAMCARANM1">'IME Creton'!$H$40</definedName>
    <definedName name="CRBPL2ACTI_A8JP20OM__ANTANM1">'IME Creton'!$F$19</definedName>
    <definedName name="CRBPL2ACTI_A8JP20OM__ANTANN0">'IME Creton'!$N$19</definedName>
    <definedName name="CRBPL2ACTI_A8JP20OM__BPPANN0">'IME Creton'!$N$40</definedName>
    <definedName name="CRBPL2ACTI_A8JP20OM__CARANM1">'IME Creton'!$F$40</definedName>
    <definedName name="CRBPL2ACTI_A9JP20OAUTANTANM1">'IME Creton'!$J$20</definedName>
    <definedName name="CRBPL2ACTI_A9JP20OAUTANTANN0">'IME Creton'!$R$20</definedName>
    <definedName name="CRBPL2ACTI_A9JP20OAUTBPPANN0">'IME Creton'!$R$41</definedName>
    <definedName name="CRBPL2ACTI_A9JP20OAUTCARANM1">'IME Creton'!$J$41</definedName>
    <definedName name="CRBPL2ACTI_A9JP20OC__ANTANM1">'IME Creton'!$E$20</definedName>
    <definedName name="CRBPL2ACTI_A9JP20OC__ANTANN0">'IME Creton'!$M$20</definedName>
    <definedName name="CRBPL2ACTI_A9JP20OC__BPPANN0">'IME Creton'!$M$41</definedName>
    <definedName name="CRBPL2ACTI_A9JP20OC__CARANM1">'IME Creton'!$E$41</definedName>
    <definedName name="CRBPL2ACTI_A9JP20OCMUANTANM1">'IME Creton'!$G$20</definedName>
    <definedName name="CRBPL2ACTI_A9JP20OCMUANTANN0">'IME Creton'!$O$20</definedName>
    <definedName name="CRBPL2ACTI_A9JP20OCMUBPPANN0">'IME Creton'!$O$41</definedName>
    <definedName name="CRBPL2ACTI_A9JP20OCMUCARANM1">'IME Creton'!$G$41</definedName>
    <definedName name="CRBPL2ACTI_A9JP20OF__ANTANM1">'IME Creton'!$I$20</definedName>
    <definedName name="CRBPL2ACTI_A9JP20OF__ANTANN0">'IME Creton'!$Q$20</definedName>
    <definedName name="CRBPL2ACTI_A9JP20OF__BPPANN0">'IME Creton'!$Q$41</definedName>
    <definedName name="CRBPL2ACTI_A9JP20OF__CARANM1">'IME Creton'!$I$41</definedName>
    <definedName name="CRBPL2ACTI_A9JP20OFAMANTANM1">'IME Creton'!$H$20</definedName>
    <definedName name="CRBPL2ACTI_A9JP20OFAMANTANN0">'IME Creton'!$P$20</definedName>
    <definedName name="CRBPL2ACTI_A9JP20OFAMBPPANN0">'IME Creton'!$P$41</definedName>
    <definedName name="CRBPL2ACTI_A9JP20OFAMCARANM1">'IME Creton'!$H$41</definedName>
    <definedName name="CRBPL2ACTI_A9JP20OM__ANTANM1">'IME Creton'!$F$20</definedName>
    <definedName name="CRBPL2ACTI_A9JP20OM__ANTANN0">'IME Creton'!$N$20</definedName>
    <definedName name="CRBPL2ACTI_A9JP20OM__BPPANN0">'IME Creton'!$N$41</definedName>
    <definedName name="CRBPL2ACTI_A9JP20OM__CARANM1">'IME Creton'!$F$41</definedName>
    <definedName name="CRBPL2ACTI_EXJP20OAUTANTANM1">'IME Creton'!$J$9</definedName>
    <definedName name="CRBPL2ACTI_EXJP20OAUTANTANN0">'IME Creton'!$R$9</definedName>
    <definedName name="CRBPL2ACTI_EXJP20OAUTBPPANN0">'IME Creton'!$R$30</definedName>
    <definedName name="CRBPL2ACTI_EXJP20OAUTCARANM1">'IME Creton'!$J$30</definedName>
    <definedName name="CRBPL2ACTI_EXJP20OC__ANTANM1">'IME Creton'!$E$9</definedName>
    <definedName name="CRBPL2ACTI_EXJP20OC__ANTANN0">'IME Creton'!$M$9</definedName>
    <definedName name="CRBPL2ACTI_EXJP20OC__BPPANN0">'IME Creton'!$M$30</definedName>
    <definedName name="CRBPL2ACTI_EXJP20OC__CARANM1">'IME Creton'!$E$30</definedName>
    <definedName name="CRBPL2ACTI_EXJP20OCMUANTANM1">'IME Creton'!$G$9</definedName>
    <definedName name="CRBPL2ACTI_EXJP20OCMUANTANN0">'IME Creton'!$O$9</definedName>
    <definedName name="CRBPL2ACTI_EXJP20OCMUBPPANN0">'IME Creton'!$O$30</definedName>
    <definedName name="CRBPL2ACTI_EXJP20OCMUCARANM1">'IME Creton'!$G$30</definedName>
    <definedName name="CRBPL2ACTI_EXJP20OF__ANTANM1">'IME Creton'!$I$9</definedName>
    <definedName name="CRBPL2ACTI_EXJP20OF__ANTANN0">'IME Creton'!$Q$9</definedName>
    <definedName name="CRBPL2ACTI_EXJP20OF__BPPANN0">'IME Creton'!$Q$30</definedName>
    <definedName name="CRBPL2ACTI_EXJP20OF__CARANM1">'IME Creton'!$I$30</definedName>
    <definedName name="CRBPL2ACTI_EXJP20OFAMANTANM1">'IME Creton'!$H$9</definedName>
    <definedName name="CRBPL2ACTI_EXJP20OFAMANTANN0">'IME Creton'!$P$9</definedName>
    <definedName name="CRBPL2ACTI_EXJP20OFAMBPPANN0">'IME Creton'!$P$30</definedName>
    <definedName name="CRBPL2ACTI_EXJP20OFAMCARANM1">'IME Creton'!$H$30</definedName>
    <definedName name="CRBPL2ACTI_EXJP20OM__ANTANM1">'IME Creton'!$F$9</definedName>
    <definedName name="CRBPL2ACTI_EXJP20OM__ANTANN0">'IME Creton'!$N$9</definedName>
    <definedName name="CRBPL2ACTI_EXJP20OM__BPPANN0">'IME Creton'!$N$30</definedName>
    <definedName name="CRBPL2ACTI_EXJP20OM__CARANM1">'IME Creton'!$F$30</definedName>
    <definedName name="CRBPL2ACTI_INJP20OAUTANTANM1">'IME Creton'!$J$11</definedName>
    <definedName name="CRBPL2ACTI_INJP20OAUTANTANN0">'IME Creton'!$R$11</definedName>
    <definedName name="CRBPL2ACTI_INJP20OAUTBPPANN0">'IME Creton'!$R$32</definedName>
    <definedName name="CRBPL2ACTI_INJP20OAUTCARANM1">'IME Creton'!$J$32</definedName>
    <definedName name="CRBPL2ACTI_INJP20OC__ANTANM1">'IME Creton'!$E$11</definedName>
    <definedName name="CRBPL2ACTI_INJP20OC__ANTANN0">'IME Creton'!$M$11</definedName>
    <definedName name="CRBPL2ACTI_INJP20OC__BPPANN0">'IME Creton'!$M$32</definedName>
    <definedName name="CRBPL2ACTI_INJP20OC__CARANM1">'IME Creton'!$E$32</definedName>
    <definedName name="CRBPL2ACTI_INJP20OCMUANTANM1">'IME Creton'!$G$11</definedName>
    <definedName name="CRBPL2ACTI_INJP20OCMUANTANN0">'IME Creton'!$O$11</definedName>
    <definedName name="CRBPL2ACTI_INJP20OCMUBPPANN0">'IME Creton'!$O$32</definedName>
    <definedName name="CRBPL2ACTI_INJP20OCMUCARANM1">'IME Creton'!$G$32</definedName>
    <definedName name="CRBPL2ACTI_INJP20OF__ANTANM1">'IME Creton'!$I$11</definedName>
    <definedName name="CRBPL2ACTI_INJP20OF__ANTANN0">'IME Creton'!$Q$11</definedName>
    <definedName name="CRBPL2ACTI_INJP20OF__BPPANN0">'IME Creton'!$Q$32</definedName>
    <definedName name="CRBPL2ACTI_INJP20OF__CARANM1">'IME Creton'!$I$32</definedName>
    <definedName name="CRBPL2ACTI_INJP20OFAMANTANM1">'IME Creton'!$H$11</definedName>
    <definedName name="CRBPL2ACTI_INJP20OFAMANTANN0">'IME Creton'!$P$11</definedName>
    <definedName name="CRBPL2ACTI_INJP20OFAMBPPANN0">'IME Creton'!$P$32</definedName>
    <definedName name="CRBPL2ACTI_INJP20OFAMCARANM1">'IME Creton'!$H$32</definedName>
    <definedName name="CRBPL2ACTI_INJP20OM__ANTANM1">'IME Creton'!$F$11</definedName>
    <definedName name="CRBPL2ACTI_INJP20OM__ANTANN0">'IME Creton'!$N$11</definedName>
    <definedName name="CRBPL2ACTI_INJP20OM__BPPANN0">'IME Creton'!$N$32</definedName>
    <definedName name="CRBPL2ACTI_INJP20OM__CARANM1">'IME Creton'!$F$32</definedName>
    <definedName name="CRBPL2ACTI_SIJP20OAUTANTANM1">'IME Creton'!$J$10</definedName>
    <definedName name="CRBPL2ACTI_SIJP20OAUTANTANN0">'IME Creton'!$R$10</definedName>
    <definedName name="CRBPL2ACTI_SIJP20OAUTBPPANN0">'IME Creton'!$R$31</definedName>
    <definedName name="CRBPL2ACTI_SIJP20OAUTCARANM1">'IME Creton'!$J$31</definedName>
    <definedName name="CRBPL2ACTI_SIJP20OC__ANTANM1">'IME Creton'!$E$10</definedName>
    <definedName name="CRBPL2ACTI_SIJP20OC__ANTANN0">'IME Creton'!$M$10</definedName>
    <definedName name="CRBPL2ACTI_SIJP20OC__BPPANN0">'IME Creton'!$M$31</definedName>
    <definedName name="CRBPL2ACTI_SIJP20OC__CARANM1">'IME Creton'!$E$31</definedName>
    <definedName name="CRBPL2ACTI_SIJP20OCMUANTANM1">'IME Creton'!$G$10</definedName>
    <definedName name="CRBPL2ACTI_SIJP20OCMUANTANN0">'IME Creton'!$O$10</definedName>
    <definedName name="CRBPL2ACTI_SIJP20OCMUBPPANN0">'IME Creton'!$O$31</definedName>
    <definedName name="CRBPL2ACTI_SIJP20OCMUCARANM1">'IME Creton'!$G$31</definedName>
    <definedName name="CRBPL2ACTI_SIJP20OF__ANTANM1">'IME Creton'!$I$10</definedName>
    <definedName name="CRBPL2ACTI_SIJP20OF__ANTANN0">'IME Creton'!$Q$10</definedName>
    <definedName name="CRBPL2ACTI_SIJP20OF__BPPANN0">'IME Creton'!$Q$31</definedName>
    <definedName name="CRBPL2ACTI_SIJP20OF__CARANM1">'IME Creton'!$I$31</definedName>
    <definedName name="CRBPL2ACTI_SIJP20OFAMANTANM1">'IME Creton'!$H$10</definedName>
    <definedName name="CRBPL2ACTI_SIJP20OFAMANTANN0">'IME Creton'!$P$10</definedName>
    <definedName name="CRBPL2ACTI_SIJP20OFAMBPPANN0">'IME Creton'!$P$31</definedName>
    <definedName name="CRBPL2ACTI_SIJP20OFAMCARANM1">'IME Creton'!$H$31</definedName>
    <definedName name="CRBPL2ACTI_SIJP20OM__ANTANM1">'IME Creton'!$F$10</definedName>
    <definedName name="CRBPL2ACTI_SIJP20OM__ANTANN0">'IME Creton'!$N$10</definedName>
    <definedName name="CRBPL2ACTI_SIJP20OM__BPPANN0">'IME Creton'!$N$31</definedName>
    <definedName name="CRBPL2ACTI_SIJP20OM__CARANM1">'IME Creton'!$F$31</definedName>
    <definedName name="CRBPPHACTI___ISNBJOURBPPANN0">tarifs!$E$17</definedName>
    <definedName name="CRBPPHACTI___ISNBJOURBPRANN0">tarifs!$F$17</definedName>
    <definedName name="CRBPPHACTI___NBSEANCEBPPANN0">tarifs!$E$26</definedName>
    <definedName name="CRBPPHACTI___NBSEANCEBPRANN0">tarifs!$F$26</definedName>
    <definedName name="CRBPPHACTI___TOTJOUT_BPPANN0">tarifs!$E$15</definedName>
    <definedName name="CRBPPHACTI___TOTJOUT_BPRANN0">tarifs!$F$15</definedName>
    <definedName name="CRBPPHACTI_A1JESAPR__BPPANN0">Activité!$G$12</definedName>
    <definedName name="CRBPPHACTI_A1JOUVFI__BPPANN0">Activité!$F$12</definedName>
    <definedName name="CRBPPHACTI_A1NBJOUD__BPPANN0">Activité!$L$12</definedName>
    <definedName name="CRBPPHACTI_A1NBJOUD__BPRANN0">Activité!$M$12</definedName>
    <definedName name="CRBPPHACTI_A1NBJOUR__BPPANN0">Activité!$J$30</definedName>
    <definedName name="CRBPPHACTI_A1NBJOUR__BPRANM1">Activité!$I$30</definedName>
    <definedName name="CRBPPHACTI_A1NBJOUR__BPRANN0">Activité!$L$30</definedName>
    <definedName name="CRBPPHACTI_A1NBJOUR__CARANM2">Activité!$G$30</definedName>
    <definedName name="CRBPPHACTI_A1NBJOUR__CARANM3">Activité!$F$30</definedName>
    <definedName name="CRBPPHACTI_A1NBJOUR__CARANM4">Activité!$E$30</definedName>
    <definedName name="CRBPPHACTI_A1NBPERD__BPPANN0">Activité!$K$12</definedName>
    <definedName name="CRBPPHACTI_A1PLFI____BPPANN0">Activité!$E$12</definedName>
    <definedName name="CRBPPHACTI_A1PLFI____CARANM2">Activité!$D$12</definedName>
    <definedName name="CRBPPHACTI_A1TXOCC___BPRANN0">Activité!$M$30</definedName>
    <definedName name="CRBPPHACTI_A2JESAPR__BPPANN0">Activité!$G$13</definedName>
    <definedName name="CRBPPHACTI_A2JOUVFI__BPPANN0">Activité!$F$13</definedName>
    <definedName name="CRBPPHACTI_A2NBJOUD__BPPANN0">Activité!$L$13</definedName>
    <definedName name="CRBPPHACTI_A2NBJOUD__BPRANN0">Activité!$M$13</definedName>
    <definedName name="CRBPPHACTI_A2NBJOUR__BPPANN0">Activité!$J$31</definedName>
    <definedName name="CRBPPHACTI_A2NBJOUR__BPRANM1">Activité!$I$31</definedName>
    <definedName name="CRBPPHACTI_A2NBJOUR__BPRANN0">Activité!$L$31</definedName>
    <definedName name="CRBPPHACTI_A2NBJOUR__CARANM2">Activité!$G$31</definedName>
    <definedName name="CRBPPHACTI_A2NBJOUR__CARANM3">Activité!$F$31</definedName>
    <definedName name="CRBPPHACTI_A2NBJOUR__CARANM4">Activité!$E$31</definedName>
    <definedName name="CRBPPHACTI_A2NBPERD__BPPANN0">Activité!$K$13</definedName>
    <definedName name="CRBPPHACTI_A2PLFI____BPPANN0">Activité!$E$13</definedName>
    <definedName name="CRBPPHACTI_A2PLFI____CARANM2">Activité!$D$13</definedName>
    <definedName name="CRBPPHACTI_A2TXOCC___BPRANN0">Activité!$M$31</definedName>
    <definedName name="CRBPPHACTI_A3JESAPR__BPPANN0">Activité!$G$14</definedName>
    <definedName name="CRBPPHACTI_A3JOUVFI__BPPANN0">Activité!$F$14</definedName>
    <definedName name="CRBPPHACTI_A3NBJOUD__BPPANN0">Activité!$L$14</definedName>
    <definedName name="CRBPPHACTI_A3NBJOUD__BPRANN0">Activité!$M$14</definedName>
    <definedName name="CRBPPHACTI_A3NBJOUR__BPPANN0">Activité!$J$32</definedName>
    <definedName name="CRBPPHACTI_A3NBJOUR__BPRANM1">Activité!$I$32</definedName>
    <definedName name="CRBPPHACTI_A3NBJOUR__BPRANN0">Activité!$L$32</definedName>
    <definedName name="CRBPPHACTI_A3NBJOUR__CARANM2">Activité!$G$32</definedName>
    <definedName name="CRBPPHACTI_A3NBJOUR__CARANM3">Activité!$F$32</definedName>
    <definedName name="CRBPPHACTI_A3NBJOUR__CARANM4">Activité!$E$32</definedName>
    <definedName name="CRBPPHACTI_A3NBPERD__BPPANN0">Activité!$K$14</definedName>
    <definedName name="CRBPPHACTI_A3PLFI____BPPANN0">Activité!$E$14</definedName>
    <definedName name="CRBPPHACTI_A3PLFI____CARANM2">Activité!$D$14</definedName>
    <definedName name="CRBPPHACTI_A3TXOCC___BPRANN0">Activité!$M$32</definedName>
    <definedName name="CRBPPHACTI_A4JESAPR__BPPANN0">Activité!$G$15</definedName>
    <definedName name="CRBPPHACTI_A4JOUVFI__BPPANN0">Activité!$F$15</definedName>
    <definedName name="CRBPPHACTI_A4NBJOUD__BPPANN0">Activité!$L$15</definedName>
    <definedName name="CRBPPHACTI_A4NBJOUD__BPRANN0">Activité!$M$15</definedName>
    <definedName name="CRBPPHACTI_A4NBJOUR__BPPANN0">Activité!$J$33</definedName>
    <definedName name="CRBPPHACTI_A4NBJOUR__BPRANM1">Activité!$I$33</definedName>
    <definedName name="CRBPPHACTI_A4NBJOUR__BPRANN0">Activité!$L$33</definedName>
    <definedName name="CRBPPHACTI_A4NBJOUR__CARANM2">Activité!$G$33</definedName>
    <definedName name="CRBPPHACTI_A4NBJOUR__CARANM3">Activité!$F$33</definedName>
    <definedName name="CRBPPHACTI_A4NBJOUR__CARANM4">Activité!$E$33</definedName>
    <definedName name="CRBPPHACTI_A4NBPERD__BPPANN0">Activité!$K$15</definedName>
    <definedName name="CRBPPHACTI_A4PLFI____BPPANN0">Activité!$E$15</definedName>
    <definedName name="CRBPPHACTI_A4PLFI____CARANM2">Activité!$D$15</definedName>
    <definedName name="CRBPPHACTI_A4TXOCC___BPRANN0">Activité!$M$33</definedName>
    <definedName name="CRBPPHACTI_A5JESAPR__BPPANN0">Activité!$G$16</definedName>
    <definedName name="CRBPPHACTI_A5JOUVFI__BPPANN0">Activité!$F$16</definedName>
    <definedName name="CRBPPHACTI_A5NBJOUD__BPPANN0">Activité!$L$16</definedName>
    <definedName name="CRBPPHACTI_A5NBJOUD__BPRANN0">Activité!$M$16</definedName>
    <definedName name="CRBPPHACTI_A5NBJOUR__BPPANN0">Activité!$J$34</definedName>
    <definedName name="CRBPPHACTI_A5NBJOUR__BPRANM1">Activité!$I$34</definedName>
    <definedName name="CRBPPHACTI_A5NBJOUR__BPRANN0">Activité!$L$34</definedName>
    <definedName name="CRBPPHACTI_A5NBJOUR__CARANM2">Activité!$G$34</definedName>
    <definedName name="CRBPPHACTI_A5NBJOUR__CARANM3">Activité!$F$34</definedName>
    <definedName name="CRBPPHACTI_A5NBJOUR__CARANM4">Activité!$E$34</definedName>
    <definedName name="CRBPPHACTI_A5NBPERD__BPPANN0">Activité!$K$16</definedName>
    <definedName name="CRBPPHACTI_A5PLFI____BPPANN0">Activité!$E$16</definedName>
    <definedName name="CRBPPHACTI_A5PLFI____CARANM2">Activité!$D$16</definedName>
    <definedName name="CRBPPHACTI_A5TXOCC___BPRANN0">Activité!$M$34</definedName>
    <definedName name="CRBPPHACTI_A6JESAPR__BPPANN0">Activité!$G$17</definedName>
    <definedName name="CRBPPHACTI_A6JOUVFI__BPPANN0">Activité!$F$17</definedName>
    <definedName name="CRBPPHACTI_A6NBJOUD__BPPANN0">Activité!$L$17</definedName>
    <definedName name="CRBPPHACTI_A6NBJOUD__BPRANN0">Activité!$M$17</definedName>
    <definedName name="CRBPPHACTI_A6NBJOUR__BPPANN0">Activité!$J$35</definedName>
    <definedName name="CRBPPHACTI_A6NBJOUR__BPRANM1">Activité!$I$35</definedName>
    <definedName name="CRBPPHACTI_A6NBJOUR__BPRANN0">Activité!$L$35</definedName>
    <definedName name="CRBPPHACTI_A6NBJOUR__CARANM2">Activité!$G$35</definedName>
    <definedName name="CRBPPHACTI_A6NBJOUR__CARANM3">Activité!$F$35</definedName>
    <definedName name="CRBPPHACTI_A6NBJOUR__CARANM4">Activité!$E$35</definedName>
    <definedName name="CRBPPHACTI_A6NBPERD__BPPANN0">Activité!$K$17</definedName>
    <definedName name="CRBPPHACTI_A6PLFI____BPPANN0">Activité!$E$17</definedName>
    <definedName name="CRBPPHACTI_A6PLFI____CARANM2">Activité!$D$17</definedName>
    <definedName name="CRBPPHACTI_A6TXOCC___BPRANN0">Activité!$M$35</definedName>
    <definedName name="CRBPPHACTI_A7JESAPR__BPPANN0">Activité!$G$18</definedName>
    <definedName name="CRBPPHACTI_A7JOUVFI__BPPANN0">Activité!$F$18</definedName>
    <definedName name="CRBPPHACTI_A7NBJOUD__BPPANN0">Activité!$L$18</definedName>
    <definedName name="CRBPPHACTI_A7NBJOUD__BPRANN0">Activité!$M$18</definedName>
    <definedName name="CRBPPHACTI_A7NBJOUR__BPPANN0">Activité!$J$36</definedName>
    <definedName name="CRBPPHACTI_A7NBJOUR__BPRANM1">Activité!$I$36</definedName>
    <definedName name="CRBPPHACTI_A7NBJOUR__BPRANN0">Activité!$L$36</definedName>
    <definedName name="CRBPPHACTI_A7NBJOUR__CARANM2">Activité!$G$36</definedName>
    <definedName name="CRBPPHACTI_A7NBJOUR__CARANM3">Activité!$F$36</definedName>
    <definedName name="CRBPPHACTI_A7NBJOUR__CARANM4">Activité!$E$36</definedName>
    <definedName name="CRBPPHACTI_A7NBPERD__BPPANN0">Activité!$K$18</definedName>
    <definedName name="CRBPPHACTI_A7PLFI____BPPANN0">Activité!$E$18</definedName>
    <definedName name="CRBPPHACTI_A7PLFI____CARANM2">Activité!$D$18</definedName>
    <definedName name="CRBPPHACTI_A7TXOCC___BPRANN0">Activité!$M$36</definedName>
    <definedName name="CRBPPHACTI_A8JESAPR__BPPANN0">Activité!$G$19</definedName>
    <definedName name="CRBPPHACTI_A8JOUVFI__BPPANN0">Activité!$F$19</definedName>
    <definedName name="CRBPPHACTI_A8NBJOUD__BPPANN0">Activité!$L$19</definedName>
    <definedName name="CRBPPHACTI_A8NBJOUD__BPRANN0">Activité!$M$19</definedName>
    <definedName name="CRBPPHACTI_A8NBJOUR__BPPANN0">Activité!$J$37</definedName>
    <definedName name="CRBPPHACTI_A8NBJOUR__BPRANM1">Activité!$I$37</definedName>
    <definedName name="CRBPPHACTI_A8NBJOUR__BPRANN0">Activité!$L$37</definedName>
    <definedName name="CRBPPHACTI_A8NBJOUR__CARANM2">Activité!$G$37</definedName>
    <definedName name="CRBPPHACTI_A8NBJOUR__CARANM3">Activité!$F$37</definedName>
    <definedName name="CRBPPHACTI_A8NBJOUR__CARANM4">Activité!$E$37</definedName>
    <definedName name="CRBPPHACTI_A8NBPERD__BPPANN0">Activité!$K$19</definedName>
    <definedName name="CRBPPHACTI_A8PLFI____BPPANN0">Activité!$E$19</definedName>
    <definedName name="CRBPPHACTI_A8PLFI____CARANM2">Activité!$D$19</definedName>
    <definedName name="CRBPPHACTI_A8TXOCC___BPRANN0">Activité!$M$37</definedName>
    <definedName name="CRBPPHACTI_A9JESAPR__BPPANN0">Activité!$G$20</definedName>
    <definedName name="CRBPPHACTI_A9JOUVFI__BPPANN0">Activité!$F$20</definedName>
    <definedName name="CRBPPHACTI_A9NBJOUD__BPPANN0">Activité!$L$20</definedName>
    <definedName name="CRBPPHACTI_A9NBJOUD__BPRANN0">Activité!$M$20</definedName>
    <definedName name="CRBPPHACTI_A9NBJOUR__BPPANN0">Activité!$J$38</definedName>
    <definedName name="CRBPPHACTI_A9NBJOUR__BPRANM1">Activité!$I$38</definedName>
    <definedName name="CRBPPHACTI_A9NBJOUR__BPRANN0">Activité!$L$38</definedName>
    <definedName name="CRBPPHACTI_A9NBJOUR__CARANM2">Activité!$G$38</definedName>
    <definedName name="CRBPPHACTI_A9NBJOUR__CARANM3">Activité!$F$38</definedName>
    <definedName name="CRBPPHACTI_A9NBJOUR__CARANM4">Activité!$E$38</definedName>
    <definedName name="CRBPPHACTI_A9NBPERD__BPPANN0">Activité!$K$20</definedName>
    <definedName name="CRBPPHACTI_A9PLFI____BPPANN0">Activité!$E$20</definedName>
    <definedName name="CRBPPHACTI_A9PLFI____CARANM2">Activité!$D$20</definedName>
    <definedName name="CRBPPHACTI_A9TXOCC___BPRANN0">Activité!$M$38</definedName>
    <definedName name="CRBPPHACTI_EXJESAPR__BPPANN0">Activité!$G$9</definedName>
    <definedName name="CRBPPHACTI_EXJOUVFI__BPPANN0">Activité!$F$9</definedName>
    <definedName name="CRBPPHACTI_EXNBJOUD__BPPANN0">Activité!$L$9</definedName>
    <definedName name="CRBPPHACTI_EXNBJOUD__BPRANN0">Activité!$M$9</definedName>
    <definedName name="CRBPPHACTI_EXNBJOUR__BPPANN0">Activité!$J$27</definedName>
    <definedName name="CRBPPHACTI_EXNBJOUR__BPRANM1">Activité!$I$27</definedName>
    <definedName name="CRBPPHACTI_EXNBJOUR__BPRANN0">Activité!$L$27</definedName>
    <definedName name="CRBPPHACTI_EXNBJOUR__CARANM2">Activité!$G$27</definedName>
    <definedName name="CRBPPHACTI_EXNBJOUR__CARANM3">Activité!$F$27</definedName>
    <definedName name="CRBPPHACTI_EXNBJOUR__CARANM4">Activité!$E$27</definedName>
    <definedName name="CRBPPHACTI_EXNBPERD__BPPANN0">Activité!$K$9</definedName>
    <definedName name="CRBPPHACTI_EXPLFI____BPPANN0">Activité!$E$9</definedName>
    <definedName name="CRBPPHACTI_EXPLFI____CARANM2">Activité!$D$9</definedName>
    <definedName name="CRBPPHACTI_EXTXOCC___BPRANN0">Activité!$M$27</definedName>
    <definedName name="CRBPPHACTI_INJESAPR__BPPANN0">Activité!$G$11</definedName>
    <definedName name="CRBPPHACTI_INJOUVFI__BPPANN0">Activité!$F$11</definedName>
    <definedName name="CRBPPHACTI_INNBJOUD__BPPANN0">Activité!$L$11</definedName>
    <definedName name="CRBPPHACTI_INNBJOUD__BPRANN0">Activité!$M$11</definedName>
    <definedName name="CRBPPHACTI_INNBJOUR__BPPANN0">Activité!$J$29</definedName>
    <definedName name="CRBPPHACTI_INNBJOUR__BPRANM1">Activité!$I$29</definedName>
    <definedName name="CRBPPHACTI_INNBJOUR__BPRANN0">Activité!$L$29</definedName>
    <definedName name="CRBPPHACTI_INNBJOUR__CARANM2">Activité!$G$29</definedName>
    <definedName name="CRBPPHACTI_INNBJOUR__CARANM3">Activité!$F$29</definedName>
    <definedName name="CRBPPHACTI_INNBJOUR__CARANM4">Activité!$E$29</definedName>
    <definedName name="CRBPPHACTI_INNBPERD__BPPANN0">Activité!$K$11</definedName>
    <definedName name="CRBPPHACTI_INPLFI____BPPANN0">Activité!$E$11</definedName>
    <definedName name="CRBPPHACTI_INPLFI____CARANM2">Activité!$D$11</definedName>
    <definedName name="CRBPPHACTI_INTXOCC___BPRANN0">Activité!$M$29</definedName>
    <definedName name="CRBPPHACTI_SIJESAPR__BPPANN0">Activité!$G$10</definedName>
    <definedName name="CRBPPHACTI_SIJOUVFI__BPPANN0">Activité!$F$10</definedName>
    <definedName name="CRBPPHACTI_SINBJOUD__BPPANN0">Activité!$L$10</definedName>
    <definedName name="CRBPPHACTI_SINBJOUD__BPRANN0">Activité!$M$10</definedName>
    <definedName name="CRBPPHACTI_SINBJOUR__BPPANN0">Activité!$J$28</definedName>
    <definedName name="CRBPPHACTI_SINBJOUR__BPRANM1">Activité!$I$28</definedName>
    <definedName name="CRBPPHACTI_SINBJOUR__BPRANN0">Activité!$L$28</definedName>
    <definedName name="CRBPPHACTI_SINBJOUR__CARANM2">Activité!$G$28</definedName>
    <definedName name="CRBPPHACTI_SINBJOUR__CARANM3">Activité!$F$28</definedName>
    <definedName name="CRBPPHACTI_SINBJOUR__CARANM4">Activité!$E$28</definedName>
    <definedName name="CRBPPHACTI_SINBPERD__BPPANN0">Activité!$K$10</definedName>
    <definedName name="CRBPPHACTI_SIPLFI____BPPANN0">Activité!$E$10</definedName>
    <definedName name="CRBPPHACTI_SIPLFI____CARANM2">Activité!$D$10</definedName>
    <definedName name="CRBPPHACTI_SITXOCC___BPRANN0">Activité!$M$28</definedName>
    <definedName name="CRBPPHACTI_TOTJESAPR_BPPANN0">Activité!$G$7</definedName>
    <definedName name="CRBPPHACTI_TOTNBJOUD_BPPANN0">Activité!$L$7</definedName>
    <definedName name="CRBPPHACTI_TOTNBJOUD_BPRANN0">Activité!$M$7</definedName>
    <definedName name="CRBPPHACTI_TOTNBJOUR_BPPANN0">Activité!$J$25</definedName>
    <definedName name="CRBPPHACTI_TOTNBJOUR_BPRANM1">Activité!$I$25</definedName>
    <definedName name="CRBPPHACTI_TOTNBJOUR_BPRANN0">Activité!$L$25</definedName>
    <definedName name="CRBPPHACTI_TOTNBJOUR_CARANM2">Activité!$G$25</definedName>
    <definedName name="CRBPPHACTI_TOTNBJOUR_CARANM3">Activité!$F$25</definedName>
    <definedName name="CRBPPHACTI_TOTNBJOUR_CARANM4">Activité!$E$25</definedName>
    <definedName name="CRBPPHACTI_TOTNBPERD_BPPANN0">Activité!$K$7</definedName>
    <definedName name="CRBPPHACTI_TOTPLFI___BPPANN0">Activité!$E$7</definedName>
    <definedName name="CRBPPHACTI_TOTPLFI___CARANM2">Activité!$D$7</definedName>
    <definedName name="CRBPPHAUTR___DATEARRIVE_ANN0">Données!$E$27</definedName>
    <definedName name="CRBPPHAUTR___DATEGENE___ANN0">Données!$A$4</definedName>
    <definedName name="CRBPPHAUTR___EDITEURL___ANN0">Données!$A$3</definedName>
    <definedName name="CRBPPHAUTR___VERSIONL___ANN0">Données!$A$2</definedName>
    <definedName name="CRBPPHCPTEG__18EPLOIABEXANM1">PFP!$E$82</definedName>
    <definedName name="CRBPPHCPTEG__18EPLOIABPPANN0">PFP!$F$82</definedName>
    <definedName name="CRBPPHCPTEG__18EPLOIAPFPANP1">PFP!$G$82</definedName>
    <definedName name="CRBPPHCPTEG__18EPLOIAPFPANP2">PFP!$H$82</definedName>
    <definedName name="CRBPPHCPTEG__18EPLOIAPFPANP3">PFP!$I$82</definedName>
    <definedName name="CRBPPHCPTEG__18EPLOIAPFPANP4">PFP!$J$82</definedName>
    <definedName name="CRBPPHCPTEG__18EPLOIAPFPANP5">PFP!$K$82</definedName>
    <definedName name="CRBPPHCPTEG__18EPLOIAPFPANP6">PFP!$L$82</definedName>
    <definedName name="CRBPPHCPTEG__18EPLOIDBEXANM1">PFP!$E$88</definedName>
    <definedName name="CRBPPHCPTEG__18EPLOIDBPPANN0">PFP!$F$88</definedName>
    <definedName name="CRBPPHCPTEG__18EPLOIDPFPANP1">PFP!$G$88</definedName>
    <definedName name="CRBPPHCPTEG__18EPLOIDPFPANP2">PFP!$H$88</definedName>
    <definedName name="CRBPPHCPTEG__18EPLOIDPFPANP3">PFP!$I$88</definedName>
    <definedName name="CRBPPHCPTEG__18EPLOIDPFPANP4">PFP!$J$88</definedName>
    <definedName name="CRBPPHCPTEG__18EPLOIDPFPANP5">PFP!$K$88</definedName>
    <definedName name="CRBPPHCPTEG__18EPLOIDPFPANP6">PFP!$L$88</definedName>
    <definedName name="CRBPPHCPTEG__18INVA__PFPANP1">PFP!$G$57</definedName>
    <definedName name="CRBPPHCPTEG__18INVA__PFPANP2">PFP!$H$57</definedName>
    <definedName name="CRBPPHCPTEG__18INVA__PFPANP3">PFP!$I$57</definedName>
    <definedName name="CRBPPHCPTEG__18INVA__PFPANP4">PFP!$J$57</definedName>
    <definedName name="CRBPPHCPTEG__18INVA__PFPANP5">PFP!$K$57</definedName>
    <definedName name="CRBPPHCPTEG__18INVA__PFPANP6">PFP!$L$57</definedName>
    <definedName name="CRBPPHCPTEG__18INVD__PFPANP1">PFP!$G$75</definedName>
    <definedName name="CRBPPHCPTEG__18INVD__PFPANP2">PFP!$H$75</definedName>
    <definedName name="CRBPPHCPTEG__18INVD__PFPANP3">PFP!$I$75</definedName>
    <definedName name="CRBPPHCPTEG__18INVD__PFPANP4">PFP!$J$75</definedName>
    <definedName name="CRBPPHCPTEG__18INVD__PFPANP5">PFP!$K$75</definedName>
    <definedName name="CRBPPHCPTEG__18INVD__PFPANP6">PFP!$L$75</definedName>
    <definedName name="CRBPPHCPTEG__601_____BEXANM1">'Charges d_exploitation'!$G$7</definedName>
    <definedName name="CRBPPHCPTEG__601_____BEXANN0">'Charges d_exploitation'!$L$7</definedName>
    <definedName name="CRBPPHCPTEG__601_____CARANM2">'Charges d_exploitation'!$F$7</definedName>
    <definedName name="CRBPPHCPTEG__601_____MSNANN0">'Charges d_exploitation'!$I$7</definedName>
    <definedName name="CRBPPHCPTEG__601_____RECANN0">'Charges d_exploitation'!$H$7</definedName>
    <definedName name="CRBPPHCPTEG__602_____BEXANM1">'Charges d_exploitation'!$G$8</definedName>
    <definedName name="CRBPPHCPTEG__602_____BEXANN0">'Charges d_exploitation'!$L$8</definedName>
    <definedName name="CRBPPHCPTEG__602_____CARANM2">'Charges d_exploitation'!$F$8</definedName>
    <definedName name="CRBPPHCPTEG__602_____MSNANN0">'Charges d_exploitation'!$I$8</definedName>
    <definedName name="CRBPPHCPTEG__602_____RECANN0">'Charges d_exploitation'!$H$8</definedName>
    <definedName name="CRBPPHCPTEG__603D____BEXANM1">'Charges d_exploitation'!$G$9</definedName>
    <definedName name="CRBPPHCPTEG__603D____BEXANN0">'Charges d_exploitation'!$L$9</definedName>
    <definedName name="CRBPPHCPTEG__603D____CARANM2">'Charges d_exploitation'!$F$9</definedName>
    <definedName name="CRBPPHCPTEG__603D____MSNANN0">'Charges d_exploitation'!$I$9</definedName>
    <definedName name="CRBPPHCPTEG__603D____RECANN0">'Charges d_exploitation'!$H$9</definedName>
    <definedName name="CRBPPHCPTEG__603P____BEXANM1">produits!$G$29</definedName>
    <definedName name="CRBPPHCPTEG__603P____BEXANN0">produits!$L$29</definedName>
    <definedName name="CRBPPHCPTEG__603P____CARANM2">produits!$F$29</definedName>
    <definedName name="CRBPPHCPTEG__603P____MSNANN0">produits!$I$29</definedName>
    <definedName name="CRBPPHCPTEG__603P____RECANN0">produits!$H$29</definedName>
    <definedName name="CRBPPHCPTEG__606_____BEXANM1">'Charges d_exploitation'!$G$10</definedName>
    <definedName name="CRBPPHCPTEG__606_____BEXANN0">'Charges d_exploitation'!$L$10</definedName>
    <definedName name="CRBPPHCPTEG__606_____CARANM2">'Charges d_exploitation'!$F$10</definedName>
    <definedName name="CRBPPHCPTEG__606_____MSNANN0">'Charges d_exploitation'!$I$10</definedName>
    <definedName name="CRBPPHCPTEG__606_____RECANN0">'Charges d_exploitation'!$H$10</definedName>
    <definedName name="CRBPPHCPTEG__607_____BEXANM1">'Charges d_exploitation'!$G$11</definedName>
    <definedName name="CRBPPHCPTEG__607_____BEXANN0">'Charges d_exploitation'!$L$11</definedName>
    <definedName name="CRBPPHCPTEG__607_____CARANM2">'Charges d_exploitation'!$F$11</definedName>
    <definedName name="CRBPPHCPTEG__607_____MSNANN0">'Charges d_exploitation'!$I$11</definedName>
    <definedName name="CRBPPHCPTEG__607_____RECANN0">'Charges d_exploitation'!$H$11</definedName>
    <definedName name="CRBPPHCPTEG__609P____BEXANM1">produits!$G$30</definedName>
    <definedName name="CRBPPHCPTEG__609P____BEXANN0">produits!$L$30</definedName>
    <definedName name="CRBPPHCPTEG__609P____CARANM2">produits!$F$30</definedName>
    <definedName name="CRBPPHCPTEG__609P____MSNANN0">produits!$I$30</definedName>
    <definedName name="CRBPPHCPTEG__609P____RECANN0">produits!$H$30</definedName>
    <definedName name="CRBPPHCPTEG__6111____BEXANM1">'Charges d_exploitation'!$G$16</definedName>
    <definedName name="CRBPPHCPTEG__6111____BEXANN0">'Charges d_exploitation'!$L$16</definedName>
    <definedName name="CRBPPHCPTEG__6111____CARANM2">'Charges d_exploitation'!$F$16</definedName>
    <definedName name="CRBPPHCPTEG__6111____MSNANN0">'Charges d_exploitation'!$I$16</definedName>
    <definedName name="CRBPPHCPTEG__6111____RECANN0">'Charges d_exploitation'!$H$16</definedName>
    <definedName name="CRBPPHCPTEG__6112____BEXANM1">'Charges d_exploitation'!$G$17</definedName>
    <definedName name="CRBPPHCPTEG__6112____BEXANN0">'Charges d_exploitation'!$L$17</definedName>
    <definedName name="CRBPPHCPTEG__6112____CARANM2">'Charges d_exploitation'!$F$17</definedName>
    <definedName name="CRBPPHCPTEG__6112____MSNANN0">'Charges d_exploitation'!$I$17</definedName>
    <definedName name="CRBPPHCPTEG__6112____RECANN0">'Charges d_exploitation'!$H$17</definedName>
    <definedName name="CRBPPHCPTEG__6118____BEXANM1">'Charges d_exploitation'!$G$18</definedName>
    <definedName name="CRBPPHCPTEG__6118____BEXANN0">'Charges d_exploitation'!$L$18</definedName>
    <definedName name="CRBPPHCPTEG__6118____CARANM2">'Charges d_exploitation'!$F$18</definedName>
    <definedName name="CRBPPHCPTEG__6118____MSNANN0">'Charges d_exploitation'!$I$18</definedName>
    <definedName name="CRBPPHCPTEG__6118____RECANN0">'Charges d_exploitation'!$H$18</definedName>
    <definedName name="CRBPPHCPTEG__612_____BEXANM1">'Charges d_exploitation'!$G$59</definedName>
    <definedName name="CRBPPHCPTEG__612_____BEXANN0">'Charges d_exploitation'!$L$59</definedName>
    <definedName name="CRBPPHCPTEG__612_____CARANM2">'Charges d_exploitation'!$F$59</definedName>
    <definedName name="CRBPPHCPTEG__612_____MSNANN0">'Charges d_exploitation'!$I$59</definedName>
    <definedName name="CRBPPHCPTEG__612_____RECANN0">'Charges d_exploitation'!$H$59</definedName>
    <definedName name="CRBPPHCPTEG__6132____BEXANM1">'Charges d_exploitation'!$G$60</definedName>
    <definedName name="CRBPPHCPTEG__6132____BEXANN0">'Charges d_exploitation'!$L$60</definedName>
    <definedName name="CRBPPHCPTEG__6132____CARANM2">'Charges d_exploitation'!$F$60</definedName>
    <definedName name="CRBPPHCPTEG__6132____MSNANN0">'Charges d_exploitation'!$I$60</definedName>
    <definedName name="CRBPPHCPTEG__6132____RECANN0">'Charges d_exploitation'!$H$60</definedName>
    <definedName name="CRBPPHCPTEG__6135____BEXANM1">'Charges d_exploitation'!$G$61</definedName>
    <definedName name="CRBPPHCPTEG__6135____BEXANN0">'Charges d_exploitation'!$L$61</definedName>
    <definedName name="CRBPPHCPTEG__6135____CARANM2">'Charges d_exploitation'!$F$61</definedName>
    <definedName name="CRBPPHCPTEG__6135____MSNANN0">'Charges d_exploitation'!$I$61</definedName>
    <definedName name="CRBPPHCPTEG__6135____RECANN0">'Charges d_exploitation'!$H$61</definedName>
    <definedName name="CRBPPHCPTEG__614_____BEXANM1">'Charges d_exploitation'!$G$62</definedName>
    <definedName name="CRBPPHCPTEG__614_____BEXANN0">'Charges d_exploitation'!$L$62</definedName>
    <definedName name="CRBPPHCPTEG__614_____CARANM2">'Charges d_exploitation'!$F$62</definedName>
    <definedName name="CRBPPHCPTEG__614_____MSNANN0">'Charges d_exploitation'!$I$62</definedName>
    <definedName name="CRBPPHCPTEG__614_____RECANN0">'Charges d_exploitation'!$H$62</definedName>
    <definedName name="CRBPPHCPTEG__6152____BEXANM1">'Charges d_exploitation'!$G$63</definedName>
    <definedName name="CRBPPHCPTEG__6152____BEXANN0">'Charges d_exploitation'!$L$63</definedName>
    <definedName name="CRBPPHCPTEG__6152____CARANM2">'Charges d_exploitation'!$F$63</definedName>
    <definedName name="CRBPPHCPTEG__6152____MSNANN0">'Charges d_exploitation'!$I$63</definedName>
    <definedName name="CRBPPHCPTEG__6152____RECANN0">'Charges d_exploitation'!$H$63</definedName>
    <definedName name="CRBPPHCPTEG__6155____BEXANM1">'Charges d_exploitation'!$G$64</definedName>
    <definedName name="CRBPPHCPTEG__6155____BEXANN0">'Charges d_exploitation'!$L$64</definedName>
    <definedName name="CRBPPHCPTEG__6155____CARANM2">'Charges d_exploitation'!$F$64</definedName>
    <definedName name="CRBPPHCPTEG__6155____MSNANN0">'Charges d_exploitation'!$I$64</definedName>
    <definedName name="CRBPPHCPTEG__6155____RECANN0">'Charges d_exploitation'!$H$64</definedName>
    <definedName name="CRBPPHCPTEG__6156____BEXANM1">'Charges d_exploitation'!$G$65</definedName>
    <definedName name="CRBPPHCPTEG__6156____BEXANN0">'Charges d_exploitation'!$L$65</definedName>
    <definedName name="CRBPPHCPTEG__6156____CARANM2">'Charges d_exploitation'!$F$65</definedName>
    <definedName name="CRBPPHCPTEG__6156____MSNANN0">'Charges d_exploitation'!$I$65</definedName>
    <definedName name="CRBPPHCPTEG__6156____RECANN0">'Charges d_exploitation'!$H$65</definedName>
    <definedName name="CRBPPHCPTEG__616_____BEXANM1">'Charges d_exploitation'!$G$66</definedName>
    <definedName name="CRBPPHCPTEG__616_____BEXANN0">'Charges d_exploitation'!$L$66</definedName>
    <definedName name="CRBPPHCPTEG__616_____CARANM2">'Charges d_exploitation'!$F$66</definedName>
    <definedName name="CRBPPHCPTEG__616_____MSNANN0">'Charges d_exploitation'!$I$66</definedName>
    <definedName name="CRBPPHCPTEG__616_____RECANN0">'Charges d_exploitation'!$H$66</definedName>
    <definedName name="CRBPPHCPTEG__617_____BEXANM1">'Charges d_exploitation'!$G$67</definedName>
    <definedName name="CRBPPHCPTEG__617_____BEXANN0">'Charges d_exploitation'!$L$67</definedName>
    <definedName name="CRBPPHCPTEG__617_____CARANM2">'Charges d_exploitation'!$F$67</definedName>
    <definedName name="CRBPPHCPTEG__617_____MSNANN0">'Charges d_exploitation'!$I$67</definedName>
    <definedName name="CRBPPHCPTEG__617_____RECANN0">'Charges d_exploitation'!$H$67</definedName>
    <definedName name="CRBPPHCPTEG__618_____BEXANM1">'Charges d_exploitation'!$G$68</definedName>
    <definedName name="CRBPPHCPTEG__618_____BEXANN0">'Charges d_exploitation'!$L$68</definedName>
    <definedName name="CRBPPHCPTEG__618_____CARANM2">'Charges d_exploitation'!$F$68</definedName>
    <definedName name="CRBPPHCPTEG__618_____MSNANN0">'Charges d_exploitation'!$I$68</definedName>
    <definedName name="CRBPPHCPTEG__618_____RECANN0">'Charges d_exploitation'!$H$68</definedName>
    <definedName name="CRBPPHCPTEG__619P____BEXANM1">produits!$G$31</definedName>
    <definedName name="CRBPPHCPTEG__619P____BEXANN0">produits!$L$31</definedName>
    <definedName name="CRBPPHCPTEG__619P____CARANM2">produits!$F$31</definedName>
    <definedName name="CRBPPHCPTEG__619P____MSNANN0">produits!$I$31</definedName>
    <definedName name="CRBPPHCPTEG__619P____RECANN0">produits!$H$31</definedName>
    <definedName name="CRBPPHCPTEG__621_____BEXANM1">'Charges d_exploitation'!$G$40</definedName>
    <definedName name="CRBPPHCPTEG__621_____BEXANN0">'Charges d_exploitation'!$L$40</definedName>
    <definedName name="CRBPPHCPTEG__621_____CARANM2">'Charges d_exploitation'!$F$40</definedName>
    <definedName name="CRBPPHCPTEG__621_____MSNANN0">'Charges d_exploitation'!$I$40</definedName>
    <definedName name="CRBPPHCPTEG__621_____RECANN0">'Charges d_exploitation'!$H$40</definedName>
    <definedName name="CRBPPHCPTEG__622_____BEXANM1">'Charges d_exploitation'!$G$41</definedName>
    <definedName name="CRBPPHCPTEG__622_____BEXANN0">'Charges d_exploitation'!$L$41</definedName>
    <definedName name="CRBPPHCPTEG__622_____CARANM2">'Charges d_exploitation'!$F$41</definedName>
    <definedName name="CRBPPHCPTEG__622_____MSNANN0">'Charges d_exploitation'!$I$41</definedName>
    <definedName name="CRBPPHCPTEG__622_____RECANN0">'Charges d_exploitation'!$H$41</definedName>
    <definedName name="CRBPPHCPTEG__623_____BEXANM1">'Charges d_exploitation'!$G$69</definedName>
    <definedName name="CRBPPHCPTEG__623_____BEXANN0">'Charges d_exploitation'!$L$69</definedName>
    <definedName name="CRBPPHCPTEG__623_____CARANM2">'Charges d_exploitation'!$F$69</definedName>
    <definedName name="CRBPPHCPTEG__623_____MSNANN0">'Charges d_exploitation'!$I$69</definedName>
    <definedName name="CRBPPHCPTEG__623_____RECANN0">'Charges d_exploitation'!$H$69</definedName>
    <definedName name="CRBPPHCPTEG__6241____BEXANM1">'Charges d_exploitation'!$G$21</definedName>
    <definedName name="CRBPPHCPTEG__6241____BEXANN0">'Charges d_exploitation'!$L$21</definedName>
    <definedName name="CRBPPHCPTEG__6241____CARANM2">'Charges d_exploitation'!$F$21</definedName>
    <definedName name="CRBPPHCPTEG__6241____MSNANN0">'Charges d_exploitation'!$I$21</definedName>
    <definedName name="CRBPPHCPTEG__6241____RECANN0">'Charges d_exploitation'!$H$21</definedName>
    <definedName name="CRBPPHCPTEG__6242____BEXANM1">'Charges d_exploitation'!$G$22</definedName>
    <definedName name="CRBPPHCPTEG__6242____BEXANN0">'Charges d_exploitation'!$L$22</definedName>
    <definedName name="CRBPPHCPTEG__6242____CARANM2">'Charges d_exploitation'!$F$22</definedName>
    <definedName name="CRBPPHCPTEG__6242____MSNANN0">'Charges d_exploitation'!$I$22</definedName>
    <definedName name="CRBPPHCPTEG__6242____RECANN0">'Charges d_exploitation'!$H$22</definedName>
    <definedName name="CRBPPHCPTEG__6247____BEXANM1">'Charges d_exploitation'!$G$23</definedName>
    <definedName name="CRBPPHCPTEG__6247____BEXANN0">'Charges d_exploitation'!$L$23</definedName>
    <definedName name="CRBPPHCPTEG__6247____CARANM2">'Charges d_exploitation'!$F$23</definedName>
    <definedName name="CRBPPHCPTEG__6247____MSNANN0">'Charges d_exploitation'!$I$23</definedName>
    <definedName name="CRBPPHCPTEG__6247____RECANN0">'Charges d_exploitation'!$H$23</definedName>
    <definedName name="CRBPPHCPTEG__6248____BEXANM1">'Charges d_exploitation'!$G$24</definedName>
    <definedName name="CRBPPHCPTEG__6248____BEXANN0">'Charges d_exploitation'!$L$24</definedName>
    <definedName name="CRBPPHCPTEG__6248____CARANM2">'Charges d_exploitation'!$F$24</definedName>
    <definedName name="CRBPPHCPTEG__6248____MSNANN0">'Charges d_exploitation'!$I$24</definedName>
    <definedName name="CRBPPHCPTEG__6248____RECANN0">'Charges d_exploitation'!$H$24</definedName>
    <definedName name="CRBPPHCPTEG__625_____BEXANM1">'Charges d_exploitation'!$G$25</definedName>
    <definedName name="CRBPPHCPTEG__625_____BEXANN0">'Charges d_exploitation'!$L$25</definedName>
    <definedName name="CRBPPHCPTEG__625_____CARANM2">'Charges d_exploitation'!$F$25</definedName>
    <definedName name="CRBPPHCPTEG__625_____MSNANN0">'Charges d_exploitation'!$I$25</definedName>
    <definedName name="CRBPPHCPTEG__625_____RECANN0">'Charges d_exploitation'!$H$25</definedName>
    <definedName name="CRBPPHCPTEG__626_____BEXANM1">'Charges d_exploitation'!$G$26</definedName>
    <definedName name="CRBPPHCPTEG__626_____BEXANN0">'Charges d_exploitation'!$L$26</definedName>
    <definedName name="CRBPPHCPTEG__626_____CARANM2">'Charges d_exploitation'!$F$26</definedName>
    <definedName name="CRBPPHCPTEG__626_____MSNANN0">'Charges d_exploitation'!$I$26</definedName>
    <definedName name="CRBPPHCPTEG__626_____RECANN0">'Charges d_exploitation'!$H$26</definedName>
    <definedName name="CRBPPHCPTEG__627_____BEXANM1">'Charges d_exploitation'!$G$70</definedName>
    <definedName name="CRBPPHCPTEG__627_____BEXANN0">'Charges d_exploitation'!$L$70</definedName>
    <definedName name="CRBPPHCPTEG__627_____CARANM2">'Charges d_exploitation'!$F$70</definedName>
    <definedName name="CRBPPHCPTEG__627_____MSNANN0">'Charges d_exploitation'!$I$70</definedName>
    <definedName name="CRBPPHCPTEG__627_____RECANN0">'Charges d_exploitation'!$H$70</definedName>
    <definedName name="CRBPPHCPTEG__6281____BEXANM1">'Charges d_exploitation'!$G$27</definedName>
    <definedName name="CRBPPHCPTEG__6281____BEXANN0">'Charges d_exploitation'!$L$27</definedName>
    <definedName name="CRBPPHCPTEG__6281____CARANM2">'Charges d_exploitation'!$F$27</definedName>
    <definedName name="CRBPPHCPTEG__6281____MSNANN0">'Charges d_exploitation'!$I$27</definedName>
    <definedName name="CRBPPHCPTEG__6281____RECANN0">'Charges d_exploitation'!$H$27</definedName>
    <definedName name="CRBPPHCPTEG__6282____BEXANM1">'Charges d_exploitation'!$G$28</definedName>
    <definedName name="CRBPPHCPTEG__6282____BEXANN0">'Charges d_exploitation'!$L$28</definedName>
    <definedName name="CRBPPHCPTEG__6282____CARANM2">'Charges d_exploitation'!$F$28</definedName>
    <definedName name="CRBPPHCPTEG__6282____MSNANN0">'Charges d_exploitation'!$I$28</definedName>
    <definedName name="CRBPPHCPTEG__6282____RECANN0">'Charges d_exploitation'!$H$28</definedName>
    <definedName name="CRBPPHCPTEG__6283____BEXANM1">'Charges d_exploitation'!$G$29</definedName>
    <definedName name="CRBPPHCPTEG__6283____BEXANN0">'Charges d_exploitation'!$L$29</definedName>
    <definedName name="CRBPPHCPTEG__6283____CARANM2">'Charges d_exploitation'!$F$29</definedName>
    <definedName name="CRBPPHCPTEG__6283____MSNANN0">'Charges d_exploitation'!$I$29</definedName>
    <definedName name="CRBPPHCPTEG__6283____RECANN0">'Charges d_exploitation'!$H$29</definedName>
    <definedName name="CRBPPHCPTEG__6284____BEXANM1">'Charges d_exploitation'!$G$30</definedName>
    <definedName name="CRBPPHCPTEG__6284____BEXANN0">'Charges d_exploitation'!$L$30</definedName>
    <definedName name="CRBPPHCPTEG__6284____CARANM2">'Charges d_exploitation'!$F$30</definedName>
    <definedName name="CRBPPHCPTEG__6284____MSNANN0">'Charges d_exploitation'!$I$30</definedName>
    <definedName name="CRBPPHCPTEG__6284____RECANN0">'Charges d_exploitation'!$H$30</definedName>
    <definedName name="CRBPPHCPTEG__6287____BEXANM1">'Charges d_exploitation'!$G$31</definedName>
    <definedName name="CRBPPHCPTEG__6287____BEXANN0">'Charges d_exploitation'!$L$31</definedName>
    <definedName name="CRBPPHCPTEG__6287____CARANM2">'Charges d_exploitation'!$F$31</definedName>
    <definedName name="CRBPPHCPTEG__6287____MSNANN0">'Charges d_exploitation'!$I$31</definedName>
    <definedName name="CRBPPHCPTEG__6287____RECANN0">'Charges d_exploitation'!$H$31</definedName>
    <definedName name="CRBPPHCPTEG__6288____BEXANM1">'Charges d_exploitation'!$G$32</definedName>
    <definedName name="CRBPPHCPTEG__6288____BEXANN0">'Charges d_exploitation'!$L$32</definedName>
    <definedName name="CRBPPHCPTEG__6288____CARANM2">'Charges d_exploitation'!$F$32</definedName>
    <definedName name="CRBPPHCPTEG__6288____MSNANN0">'Charges d_exploitation'!$I$32</definedName>
    <definedName name="CRBPPHCPTEG__6288____RECANN0">'Charges d_exploitation'!$H$32</definedName>
    <definedName name="CRBPPHCPTEG__629P____BEXANM1">produits!$G$32</definedName>
    <definedName name="CRBPPHCPTEG__629P____BEXANN0">produits!$L$32</definedName>
    <definedName name="CRBPPHCPTEG__629P____CARANM2">produits!$F$32</definedName>
    <definedName name="CRBPPHCPTEG__629P____MSNANN0">produits!$I$32</definedName>
    <definedName name="CRBPPHCPTEG__629P____RECANN0">produits!$H$32</definedName>
    <definedName name="CRBPPHCPTEG__631_____BEXANM1">'Charges d_exploitation'!$G$42</definedName>
    <definedName name="CRBPPHCPTEG__631_____BEXANN0">'Charges d_exploitation'!$L$42</definedName>
    <definedName name="CRBPPHCPTEG__631_____CARANM2">'Charges d_exploitation'!$F$42</definedName>
    <definedName name="CRBPPHCPTEG__631_____MSNANN0">'Charges d_exploitation'!$I$42</definedName>
    <definedName name="CRBPPHCPTEG__631_____RECANN0">'Charges d_exploitation'!$H$42</definedName>
    <definedName name="CRBPPHCPTEG__633_____BEXANM1">'Charges d_exploitation'!$G$43</definedName>
    <definedName name="CRBPPHCPTEG__633_____BEXANN0">'Charges d_exploitation'!$L$43</definedName>
    <definedName name="CRBPPHCPTEG__633_____CARANM2">'Charges d_exploitation'!$F$43</definedName>
    <definedName name="CRBPPHCPTEG__633_____MSNANN0">'Charges d_exploitation'!$I$43</definedName>
    <definedName name="CRBPPHCPTEG__633_____RECANN0">'Charges d_exploitation'!$H$43</definedName>
    <definedName name="CRBPPHCPTEG__635_____BEXANM1">'Charges d_exploitation'!$G$71</definedName>
    <definedName name="CRBPPHCPTEG__635_____BEXANN0">'Charges d_exploitation'!$L$71</definedName>
    <definedName name="CRBPPHCPTEG__635_____CARANM2">'Charges d_exploitation'!$F$71</definedName>
    <definedName name="CRBPPHCPTEG__635_____MSNANN0">'Charges d_exploitation'!$I$71</definedName>
    <definedName name="CRBPPHCPTEG__635_____RECANN0">'Charges d_exploitation'!$H$71</definedName>
    <definedName name="CRBPPHCPTEG__637_____BEXANM1">'Charges d_exploitation'!$G$72</definedName>
    <definedName name="CRBPPHCPTEG__637_____BEXANN0">'Charges d_exploitation'!$L$72</definedName>
    <definedName name="CRBPPHCPTEG__637_____CARANM2">'Charges d_exploitation'!$F$72</definedName>
    <definedName name="CRBPPHCPTEG__637_____MSNANN0">'Charges d_exploitation'!$I$72</definedName>
    <definedName name="CRBPPHCPTEG__637_____RECANN0">'Charges d_exploitation'!$H$72</definedName>
    <definedName name="CRBPPHCPTEG__641_____BEXANM1">'Charges d_exploitation'!$G$44</definedName>
    <definedName name="CRBPPHCPTEG__641_____BEXANN0">'Charges d_exploitation'!$L$44</definedName>
    <definedName name="CRBPPHCPTEG__641_____CARANM2">'Charges d_exploitation'!$F$44</definedName>
    <definedName name="CRBPPHCPTEG__641_____MSNANN0">'Charges d_exploitation'!$I$44</definedName>
    <definedName name="CRBPPHCPTEG__641_____RECANN0">'Charges d_exploitation'!$H$44</definedName>
    <definedName name="CRBPPHCPTEG__6419P___BEXANM1">produits!$G$33</definedName>
    <definedName name="CRBPPHCPTEG__6419P___BEXANN0">produits!$L$33</definedName>
    <definedName name="CRBPPHCPTEG__6419P___CARANM2">produits!$F$33</definedName>
    <definedName name="CRBPPHCPTEG__6419P___MSNANN0">produits!$I$33</definedName>
    <definedName name="CRBPPHCPTEG__6419P___RECANN0">produits!$H$33</definedName>
    <definedName name="CRBPPHCPTEG__642_____BEXANM1">'Charges d_exploitation'!$G$45</definedName>
    <definedName name="CRBPPHCPTEG__642_____BEXANN0">'Charges d_exploitation'!$L$45</definedName>
    <definedName name="CRBPPHCPTEG__642_____CARANM2">'Charges d_exploitation'!$F$45</definedName>
    <definedName name="CRBPPHCPTEG__642_____MSNANN0">'Charges d_exploitation'!$I$45</definedName>
    <definedName name="CRBPPHCPTEG__642_____RECANN0">'Charges d_exploitation'!$H$45</definedName>
    <definedName name="CRBPPHCPTEG__6429P___BEXANM1">produits!$G$34</definedName>
    <definedName name="CRBPPHCPTEG__6429P___BEXANN0">produits!$L$34</definedName>
    <definedName name="CRBPPHCPTEG__6429P___CARANM2">produits!$F$34</definedName>
    <definedName name="CRBPPHCPTEG__6429P___MSNANN0">produits!$I$34</definedName>
    <definedName name="CRBPPHCPTEG__6429P___RECANN0">produits!$H$34</definedName>
    <definedName name="CRBPPHCPTEG__643_____BEXANM1">'Charges d_exploitation'!$G$46</definedName>
    <definedName name="CRBPPHCPTEG__643_____BEXANN0">'Charges d_exploitation'!$L$46</definedName>
    <definedName name="CRBPPHCPTEG__643_____CARANM2">'Charges d_exploitation'!$F$46</definedName>
    <definedName name="CRBPPHCPTEG__643_____MSNANN0">'Charges d_exploitation'!$I$46</definedName>
    <definedName name="CRBPPHCPTEG__643_____RECANN0">'Charges d_exploitation'!$H$46</definedName>
    <definedName name="CRBPPHCPTEG__6439P___BEXANM1">produits!$G$35</definedName>
    <definedName name="CRBPPHCPTEG__6439P___BEXANN0">produits!$L$35</definedName>
    <definedName name="CRBPPHCPTEG__6439P___CARANM2">produits!$F$35</definedName>
    <definedName name="CRBPPHCPTEG__6439P___MSNANN0">produits!$I$35</definedName>
    <definedName name="CRBPPHCPTEG__6439P___RECANN0">produits!$H$35</definedName>
    <definedName name="CRBPPHCPTEG__645_____BEXANM1">'Charges d_exploitation'!$G$47</definedName>
    <definedName name="CRBPPHCPTEG__645_____BEXANN0">'Charges d_exploitation'!$L$47</definedName>
    <definedName name="CRBPPHCPTEG__645_____CARANM2">'Charges d_exploitation'!$F$47</definedName>
    <definedName name="CRBPPHCPTEG__645_____MSNANN0">'Charges d_exploitation'!$I$47</definedName>
    <definedName name="CRBPPHCPTEG__645_____RECANN0">'Charges d_exploitation'!$H$47</definedName>
    <definedName name="CRBPPHCPTEG__6459P___BEXANM1">produits!$G$36</definedName>
    <definedName name="CRBPPHCPTEG__6459P___BEXANN0">produits!$L$36</definedName>
    <definedName name="CRBPPHCPTEG__6459P___CARANM2">produits!$F$36</definedName>
    <definedName name="CRBPPHCPTEG__6459P___MSNANN0">produits!$I$36</definedName>
    <definedName name="CRBPPHCPTEG__6459P___RECANN0">produits!$H$36</definedName>
    <definedName name="CRBPPHCPTEG__646_____BEXANM1">'Charges d_exploitation'!$G$48</definedName>
    <definedName name="CRBPPHCPTEG__646_____BEXANN0">'Charges d_exploitation'!$L$48</definedName>
    <definedName name="CRBPPHCPTEG__646_____CARANM2">'Charges d_exploitation'!$F$48</definedName>
    <definedName name="CRBPPHCPTEG__646_____MSNANN0">'Charges d_exploitation'!$I$48</definedName>
    <definedName name="CRBPPHCPTEG__646_____RECANN0">'Charges d_exploitation'!$H$48</definedName>
    <definedName name="CRBPPHCPTEG__647_____BEXANM1">'Charges d_exploitation'!$G$49</definedName>
    <definedName name="CRBPPHCPTEG__647_____BEXANN0">'Charges d_exploitation'!$L$49</definedName>
    <definedName name="CRBPPHCPTEG__647_____CARANM2">'Charges d_exploitation'!$F$49</definedName>
    <definedName name="CRBPPHCPTEG__647_____MSNANN0">'Charges d_exploitation'!$I$49</definedName>
    <definedName name="CRBPPHCPTEG__647_____RECANN0">'Charges d_exploitation'!$H$49</definedName>
    <definedName name="CRBPPHCPTEG__648_____BEXANM1">'Charges d_exploitation'!$G$50</definedName>
    <definedName name="CRBPPHCPTEG__648_____BEXANN0">'Charges d_exploitation'!$L$50</definedName>
    <definedName name="CRBPPHCPTEG__648_____CARANM2">'Charges d_exploitation'!$F$50</definedName>
    <definedName name="CRBPPHCPTEG__648_____MSNANN0">'Charges d_exploitation'!$I$50</definedName>
    <definedName name="CRBPPHCPTEG__648_____RECANN0">'Charges d_exploitation'!$H$50</definedName>
    <definedName name="CRBPPHCPTEG__6489P___BEXANM1">produits!$G$37</definedName>
    <definedName name="CRBPPHCPTEG__6489P___BEXANN0">produits!$L$37</definedName>
    <definedName name="CRBPPHCPTEG__6489P___CARANM2">produits!$F$37</definedName>
    <definedName name="CRBPPHCPTEG__6489P___MSNANN0">produits!$I$37</definedName>
    <definedName name="CRBPPHCPTEG__6489P___RECANN0">produits!$H$37</definedName>
    <definedName name="CRBPPHCPTEG__651_____BEXANM1">'Charges d_exploitation'!$G$75</definedName>
    <definedName name="CRBPPHCPTEG__651_____BEXANN0">'Charges d_exploitation'!$L$75</definedName>
    <definedName name="CRBPPHCPTEG__651_____CARANM2">'Charges d_exploitation'!$F$75</definedName>
    <definedName name="CRBPPHCPTEG__651_____MSNANN0">'Charges d_exploitation'!$I$75</definedName>
    <definedName name="CRBPPHCPTEG__651_____RECANN0">'Charges d_exploitation'!$H$75</definedName>
    <definedName name="CRBPPHCPTEG__653_____BEXANM1">'Charges d_exploitation'!$G$76</definedName>
    <definedName name="CRBPPHCPTEG__653_____BEXANN0">'Charges d_exploitation'!$L$76</definedName>
    <definedName name="CRBPPHCPTEG__653_____CARANM2">'Charges d_exploitation'!$F$76</definedName>
    <definedName name="CRBPPHCPTEG__653_____MSNANN0">'Charges d_exploitation'!$I$76</definedName>
    <definedName name="CRBPPHCPTEG__653_____RECANN0">'Charges d_exploitation'!$H$76</definedName>
    <definedName name="CRBPPHCPTEG__654_____BEXANM1">'Charges d_exploitation'!$G$77</definedName>
    <definedName name="CRBPPHCPTEG__654_____BEXANN0">'Charges d_exploitation'!$L$77</definedName>
    <definedName name="CRBPPHCPTEG__654_____CARANM2">'Charges d_exploitation'!$F$77</definedName>
    <definedName name="CRBPPHCPTEG__654_____MSNANN0">'Charges d_exploitation'!$I$77</definedName>
    <definedName name="CRBPPHCPTEG__654_____RECANN0">'Charges d_exploitation'!$H$77</definedName>
    <definedName name="CRBPPHCPTEG__655_____BEXANM1">'Charges d_exploitation'!$G$78</definedName>
    <definedName name="CRBPPHCPTEG__655_____BEXANN0">'Charges d_exploitation'!$L$78</definedName>
    <definedName name="CRBPPHCPTEG__655_____CARANM2">'Charges d_exploitation'!$F$78</definedName>
    <definedName name="CRBPPHCPTEG__655_____MSNANN0">'Charges d_exploitation'!$I$78</definedName>
    <definedName name="CRBPPHCPTEG__655_____RECANN0">'Charges d_exploitation'!$H$78</definedName>
    <definedName name="CRBPPHCPTEG__657_____BEXANM1">'Charges d_exploitation'!$G$79</definedName>
    <definedName name="CRBPPHCPTEG__657_____BEXANN0">'Charges d_exploitation'!$L$79</definedName>
    <definedName name="CRBPPHCPTEG__657_____CARANM2">'Charges d_exploitation'!$F$79</definedName>
    <definedName name="CRBPPHCPTEG__657_____MSNANN0">'Charges d_exploitation'!$I$79</definedName>
    <definedName name="CRBPPHCPTEG__657_____RECANN0">'Charges d_exploitation'!$H$79</definedName>
    <definedName name="CRBPPHCPTEG__658_____BEXANM1">'Charges d_exploitation'!$G$80</definedName>
    <definedName name="CRBPPHCPTEG__658_____BEXANN0">'Charges d_exploitation'!$L$80</definedName>
    <definedName name="CRBPPHCPTEG__658_____CARANM2">'Charges d_exploitation'!$F$80</definedName>
    <definedName name="CRBPPHCPTEG__658_____MSNANN0">'Charges d_exploitation'!$I$80</definedName>
    <definedName name="CRBPPHCPTEG__658_____RECANN0">'Charges d_exploitation'!$H$80</definedName>
    <definedName name="CRBPPHCPTEG__66______BEXANM1">'Charges d_exploitation'!$G$87</definedName>
    <definedName name="CRBPPHCPTEG__66______BEXANN0">'Charges d_exploitation'!$L$87</definedName>
    <definedName name="CRBPPHCPTEG__66______CARANM2">'Charges d_exploitation'!$F$87</definedName>
    <definedName name="CRBPPHCPTEG__66______MSNANN0">'Charges d_exploitation'!$I$87</definedName>
    <definedName name="CRBPPHCPTEG__66______RECANN0">'Charges d_exploitation'!$H$87</definedName>
    <definedName name="CRBPPHCPTEG__6611P___BEXANM1">produits!$G$38</definedName>
    <definedName name="CRBPPHCPTEG__6611P___BEXANN0">produits!$L$38</definedName>
    <definedName name="CRBPPHCPTEG__6611P___CARANM2">produits!$F$38</definedName>
    <definedName name="CRBPPHCPTEG__6611P___MSNANN0">produits!$I$38</definedName>
    <definedName name="CRBPPHCPTEG__6611P___RECANN0">produits!$H$38</definedName>
    <definedName name="CRBPPHCPTEG__671_____BEXANM1">'Charges d_exploitation'!$G$90</definedName>
    <definedName name="CRBPPHCPTEG__671_____BEXANN0">'Charges d_exploitation'!$L$90</definedName>
    <definedName name="CRBPPHCPTEG__671_____CARANM2">'Charges d_exploitation'!$F$90</definedName>
    <definedName name="CRBPPHCPTEG__671_____MSNANN0">'Charges d_exploitation'!$I$90</definedName>
    <definedName name="CRBPPHCPTEG__671_____RECANN0">'Charges d_exploitation'!$H$90</definedName>
    <definedName name="CRBPPHCPTEG__673_____BEXANM1">'Charges d_exploitation'!$G$91</definedName>
    <definedName name="CRBPPHCPTEG__673_____BEXANN0">'Charges d_exploitation'!$L$91</definedName>
    <definedName name="CRBPPHCPTEG__673_____CARANM2">'Charges d_exploitation'!$F$91</definedName>
    <definedName name="CRBPPHCPTEG__673_____MSNANN0">'Charges d_exploitation'!$I$91</definedName>
    <definedName name="CRBPPHCPTEG__673_____RECANN0">'Charges d_exploitation'!$H$91</definedName>
    <definedName name="CRBPPHCPTEG__675_____BEXANM1">'Charges d_exploitation'!$G$92</definedName>
    <definedName name="CRBPPHCPTEG__675_____BEXANN0">'Charges d_exploitation'!$L$92</definedName>
    <definedName name="CRBPPHCPTEG__675_____CARANM2">'Charges d_exploitation'!$F$92</definedName>
    <definedName name="CRBPPHCPTEG__675_____MSNANN0">'Charges d_exploitation'!$I$92</definedName>
    <definedName name="CRBPPHCPTEG__675_____RECANN0">'Charges d_exploitation'!$H$92</definedName>
    <definedName name="CRBPPHCPTEG__678_____BEXANM1">'Charges d_exploitation'!$G$93</definedName>
    <definedName name="CRBPPHCPTEG__678_____BEXANN0">'Charges d_exploitation'!$L$93</definedName>
    <definedName name="CRBPPHCPTEG__678_____CARANM2">'Charges d_exploitation'!$F$93</definedName>
    <definedName name="CRBPPHCPTEG__678_____MSNANN0">'Charges d_exploitation'!$I$93</definedName>
    <definedName name="CRBPPHCPTEG__678_____RECANN0">'Charges d_exploitation'!$H$93</definedName>
    <definedName name="CRBPPHCPTEG__6811____BEXANM1">'Charges d_exploitation'!$G$96</definedName>
    <definedName name="CRBPPHCPTEG__6811____BEXANN0">'Charges d_exploitation'!$L$96</definedName>
    <definedName name="CRBPPHCPTEG__6811____CARANM2">'Charges d_exploitation'!$F$96</definedName>
    <definedName name="CRBPPHCPTEG__6811____MSNANN0">'Charges d_exploitation'!$I$96</definedName>
    <definedName name="CRBPPHCPTEG__6811____RECANN0">'Charges d_exploitation'!$H$96</definedName>
    <definedName name="CRBPPHCPTEG__6812____BEXANM1">'Charges d_exploitation'!$G$97</definedName>
    <definedName name="CRBPPHCPTEG__6812____BEXANN0">'Charges d_exploitation'!$L$97</definedName>
    <definedName name="CRBPPHCPTEG__6812____CARANM2">'Charges d_exploitation'!$F$97</definedName>
    <definedName name="CRBPPHCPTEG__6812____MSNANN0">'Charges d_exploitation'!$I$97</definedName>
    <definedName name="CRBPPHCPTEG__6812____RECANN0">'Charges d_exploitation'!$H$97</definedName>
    <definedName name="CRBPPHCPTEG__6815____BEXANM1">'Charges d_exploitation'!$G$98</definedName>
    <definedName name="CRBPPHCPTEG__6815____BEXANN0">'Charges d_exploitation'!$L$98</definedName>
    <definedName name="CRBPPHCPTEG__6815____CARANM2">'Charges d_exploitation'!$F$98</definedName>
    <definedName name="CRBPPHCPTEG__6815____MSNANN0">'Charges d_exploitation'!$I$98</definedName>
    <definedName name="CRBPPHCPTEG__6815____RECANN0">'Charges d_exploitation'!$H$98</definedName>
    <definedName name="CRBPPHCPTEG__6816____BEXANM1">'Charges d_exploitation'!$G$99</definedName>
    <definedName name="CRBPPHCPTEG__6816____BEXANN0">'Charges d_exploitation'!$L$99</definedName>
    <definedName name="CRBPPHCPTEG__6816____CARANM2">'Charges d_exploitation'!$F$99</definedName>
    <definedName name="CRBPPHCPTEG__6816____MSNANN0">'Charges d_exploitation'!$I$99</definedName>
    <definedName name="CRBPPHCPTEG__6816____RECANN0">'Charges d_exploitation'!$H$99</definedName>
    <definedName name="CRBPPHCPTEG__6817____BEXANM1">'Charges d_exploitation'!$G$100</definedName>
    <definedName name="CRBPPHCPTEG__6817____BEXANN0">'Charges d_exploitation'!$L$100</definedName>
    <definedName name="CRBPPHCPTEG__6817____CARANM2">'Charges d_exploitation'!$F$100</definedName>
    <definedName name="CRBPPHCPTEG__6817____MSNANN0">'Charges d_exploitation'!$I$100</definedName>
    <definedName name="CRBPPHCPTEG__6817____RECANN0">'Charges d_exploitation'!$H$100</definedName>
    <definedName name="CRBPPHCPTEG__686_____BEXANM1">'Charges d_exploitation'!$G$101</definedName>
    <definedName name="CRBPPHCPTEG__686_____BEXANN0">'Charges d_exploitation'!$L$101</definedName>
    <definedName name="CRBPPHCPTEG__686_____CARANM2">'Charges d_exploitation'!$F$101</definedName>
    <definedName name="CRBPPHCPTEG__686_____MSNANN0">'Charges d_exploitation'!$I$101</definedName>
    <definedName name="CRBPPHCPTEG__686_____RECANN0">'Charges d_exploitation'!$H$101</definedName>
    <definedName name="CRBPPHCPTEG__6871____BEXANM1">'Charges d_exploitation'!$G$102</definedName>
    <definedName name="CRBPPHCPTEG__6871____BEXANN0">'Charges d_exploitation'!$L$102</definedName>
    <definedName name="CRBPPHCPTEG__6871____CARANM2">'Charges d_exploitation'!$F$102</definedName>
    <definedName name="CRBPPHCPTEG__6871____MSNANN0">'Charges d_exploitation'!$I$102</definedName>
    <definedName name="CRBPPHCPTEG__6871____RECANN0">'Charges d_exploitation'!$H$102</definedName>
    <definedName name="CRBPPHCPTEG__68725___BEXANM1">'Charges d_exploitation'!$G$103</definedName>
    <definedName name="CRBPPHCPTEG__68725___BEXANN0">'Charges d_exploitation'!$L$103</definedName>
    <definedName name="CRBPPHCPTEG__68725___CARANM2">'Charges d_exploitation'!$F$103</definedName>
    <definedName name="CRBPPHCPTEG__68725___MSNANN0">'Charges d_exploitation'!$I$103</definedName>
    <definedName name="CRBPPHCPTEG__68725___RECANN0">'Charges d_exploitation'!$H$103</definedName>
    <definedName name="CRBPPHCPTEG__68741___BEXANM1">'Charges d_exploitation'!$G$104</definedName>
    <definedName name="CRBPPHCPTEG__68741___BEXANN0">'Charges d_exploitation'!$L$104</definedName>
    <definedName name="CRBPPHCPTEG__68741___CARANM2">'Charges d_exploitation'!$F$104</definedName>
    <definedName name="CRBPPHCPTEG__68741___MSNANN0">'Charges d_exploitation'!$I$104</definedName>
    <definedName name="CRBPPHCPTEG__68741___RECANN0">'Charges d_exploitation'!$H$104</definedName>
    <definedName name="CRBPPHCPTEG__68742___BEXANM1">'Charges d_exploitation'!$G$105</definedName>
    <definedName name="CRBPPHCPTEG__68742___BEXANN0">'Charges d_exploitation'!$L$105</definedName>
    <definedName name="CRBPPHCPTEG__68742___CARANM2">'Charges d_exploitation'!$F$105</definedName>
    <definedName name="CRBPPHCPTEG__68742___MSNANN0">'Charges d_exploitation'!$I$105</definedName>
    <definedName name="CRBPPHCPTEG__68742___RECANN0">'Charges d_exploitation'!$H$105</definedName>
    <definedName name="CRBPPHCPTEG__687461__BEXANM1">'Charges d_exploitation'!$G$106</definedName>
    <definedName name="CRBPPHCPTEG__687461__BEXANN0">'Charges d_exploitation'!$L$106</definedName>
    <definedName name="CRBPPHCPTEG__687461__CARANM2">'Charges d_exploitation'!$F$106</definedName>
    <definedName name="CRBPPHCPTEG__687461__MSNANN0">'Charges d_exploitation'!$I$106</definedName>
    <definedName name="CRBPPHCPTEG__687461__RECANN0">'Charges d_exploitation'!$H$106</definedName>
    <definedName name="CRBPPHCPTEG__687462__BEXANM1">'Charges d_exploitation'!$G$107</definedName>
    <definedName name="CRBPPHCPTEG__687462__BEXANN0">'Charges d_exploitation'!$L$107</definedName>
    <definedName name="CRBPPHCPTEG__687462__CARANM2">'Charges d_exploitation'!$F$107</definedName>
    <definedName name="CRBPPHCPTEG__687462__MSNANN0">'Charges d_exploitation'!$I$107</definedName>
    <definedName name="CRBPPHCPTEG__687462__RECANN0">'Charges d_exploitation'!$H$107</definedName>
    <definedName name="CRBPPHCPTEG__68748___BEXANM1">'Charges d_exploitation'!$G$108</definedName>
    <definedName name="CRBPPHCPTEG__68748___BEXANN0">'Charges d_exploitation'!$L$108</definedName>
    <definedName name="CRBPPHCPTEG__68748___CARANM2">'Charges d_exploitation'!$F$108</definedName>
    <definedName name="CRBPPHCPTEG__68748___MSNANN0">'Charges d_exploitation'!$I$108</definedName>
    <definedName name="CRBPPHCPTEG__68748___RECANN0">'Charges d_exploitation'!$H$108</definedName>
    <definedName name="CRBPPHCPTEG__6876____BEXANM1">'Charges d_exploitation'!$G$109</definedName>
    <definedName name="CRBPPHCPTEG__6876____BEXANN0">'Charges d_exploitation'!$L$109</definedName>
    <definedName name="CRBPPHCPTEG__6876____CARANM2">'Charges d_exploitation'!$F$109</definedName>
    <definedName name="CRBPPHCPTEG__6876____MSNANN0">'Charges d_exploitation'!$I$109</definedName>
    <definedName name="CRBPPHCPTEG__6876____RECANN0">'Charges d_exploitation'!$H$109</definedName>
    <definedName name="CRBPPHCPTEG__6891____BEXANM1">'Charges d_exploitation'!$G$110</definedName>
    <definedName name="CRBPPHCPTEG__6891____BEXANN0">'Charges d_exploitation'!$L$110</definedName>
    <definedName name="CRBPPHCPTEG__6891____CARANM2">'Charges d_exploitation'!$F$110</definedName>
    <definedName name="CRBPPHCPTEG__6891____MSNANN0">'Charges d_exploitation'!$I$110</definedName>
    <definedName name="CRBPPHCPTEG__6891____RECANN0">'Charges d_exploitation'!$H$110</definedName>
    <definedName name="CRBPPHCPTEG__68921___BEXANM1">'Charges d_exploitation'!$G$111</definedName>
    <definedName name="CRBPPHCPTEG__68921___BEXANN0">'Charges d_exploitation'!$L$111</definedName>
    <definedName name="CRBPPHCPTEG__68921___CARANM2">'Charges d_exploitation'!$F$111</definedName>
    <definedName name="CRBPPHCPTEG__68921___MSNANN0">'Charges d_exploitation'!$I$111</definedName>
    <definedName name="CRBPPHCPTEG__68921___RECANN0">'Charges d_exploitation'!$H$111</definedName>
    <definedName name="CRBPPHCPTEG__68922___BEXANM1">'Charges d_exploitation'!$G$112</definedName>
    <definedName name="CRBPPHCPTEG__68922___BEXANN0">'Charges d_exploitation'!$L$112</definedName>
    <definedName name="CRBPPHCPTEG__68922___CARANM2">'Charges d_exploitation'!$F$112</definedName>
    <definedName name="CRBPPHCPTEG__68922___MSNANN0">'Charges d_exploitation'!$I$112</definedName>
    <definedName name="CRBPPHCPTEG__68922___RECANN0">'Charges d_exploitation'!$H$112</definedName>
    <definedName name="CRBPPHCPTEG__6894____BEXANM1">'Charges d_exploitation'!$G$113</definedName>
    <definedName name="CRBPPHCPTEG__6894____BEXANN0">'Charges d_exploitation'!$L$113</definedName>
    <definedName name="CRBPPHCPTEG__6894____CARANM2">'Charges d_exploitation'!$F$113</definedName>
    <definedName name="CRBPPHCPTEG__6894____MSNANN0">'Charges d_exploitation'!$I$113</definedName>
    <definedName name="CRBPPHCPTEG__6894____RECANN0">'Charges d_exploitation'!$H$113</definedName>
    <definedName name="CRBPPHCPTEG__6895____BEXANM1">'Charges d_exploitation'!$G$114</definedName>
    <definedName name="CRBPPHCPTEG__6895____BEXANN0">'Charges d_exploitation'!$L$114</definedName>
    <definedName name="CRBPPHCPTEG__6895____CARANM2">'Charges d_exploitation'!$F$114</definedName>
    <definedName name="CRBPPHCPTEG__6895____MSNANN0">'Charges d_exploitation'!$I$114</definedName>
    <definedName name="CRBPPHCPTEG__6895____RECANN0">'Charges d_exploitation'!$H$114</definedName>
    <definedName name="CRBPPHCPTEG__6896____BEXANM1">'Charges d_exploitation'!$G$115</definedName>
    <definedName name="CRBPPHCPTEG__6896____BEXANN0">'Charges d_exploitation'!$L$115</definedName>
    <definedName name="CRBPPHCPTEG__6896____CARANM2">'Charges d_exploitation'!$F$115</definedName>
    <definedName name="CRBPPHCPTEG__6896____MSNANN0">'Charges d_exploitation'!$I$115</definedName>
    <definedName name="CRBPPHCPTEG__6896____RECANN0">'Charges d_exploitation'!$H$115</definedName>
    <definedName name="CRBPPHCPTEG__70______BEXANM1">produits!$G$20</definedName>
    <definedName name="CRBPPHCPTEG__70______BEXANN0">produits!$L$20</definedName>
    <definedName name="CRBPPHCPTEG__70______CARANM2">produits!$F$20</definedName>
    <definedName name="CRBPPHCPTEG__70______MSNANN0">produits!$I$20</definedName>
    <definedName name="CRBPPHCPTEG__70______RECANN0">produits!$H$20</definedName>
    <definedName name="CRBPPHCPTEG__70821___BEXANM1">produits!$G$21</definedName>
    <definedName name="CRBPPHCPTEG__70821___BEXANN0">produits!$L$21</definedName>
    <definedName name="CRBPPHCPTEG__70821___CARANM2">produits!$F$21</definedName>
    <definedName name="CRBPPHCPTEG__70821___MSNANN0">produits!$I$21</definedName>
    <definedName name="CRBPPHCPTEG__70821___RECANN0">produits!$H$21</definedName>
    <definedName name="CRBPPHCPTEG__70822___BEXANM1">produits!$G$22</definedName>
    <definedName name="CRBPPHCPTEG__70822___BEXANN0">produits!$L$22</definedName>
    <definedName name="CRBPPHCPTEG__70822___CARANM2">produits!$F$22</definedName>
    <definedName name="CRBPPHCPTEG__70822___MSNANN0">produits!$I$22</definedName>
    <definedName name="CRBPPHCPTEG__70822___RECANN0">produits!$H$22</definedName>
    <definedName name="CRBPPHCPTEG__70823___BEXANM1">produits!$G$23</definedName>
    <definedName name="CRBPPHCPTEG__70823___BEXANN0">produits!$L$23</definedName>
    <definedName name="CRBPPHCPTEG__70823___CARANM2">produits!$F$23</definedName>
    <definedName name="CRBPPHCPTEG__70823___MSNANN0">produits!$I$23</definedName>
    <definedName name="CRBPPHCPTEG__70823___RECANN0">produits!$H$23</definedName>
    <definedName name="CRBPPHCPTEG__70828___BEXANM1">produits!$G$24</definedName>
    <definedName name="CRBPPHCPTEG__70828___BEXANN0">produits!$L$24</definedName>
    <definedName name="CRBPPHCPTEG__70828___CARANM2">produits!$F$24</definedName>
    <definedName name="CRBPPHCPTEG__70828___MSNANN0">produits!$I$24</definedName>
    <definedName name="CRBPPHCPTEG__70828___RECANN0">produits!$H$24</definedName>
    <definedName name="CRBPPHCPTEG__709D____BEXANM1">'Charges d_exploitation'!$G$12</definedName>
    <definedName name="CRBPPHCPTEG__709D____BEXANN0">'Charges d_exploitation'!$L$12</definedName>
    <definedName name="CRBPPHCPTEG__709D____CARANM2">'Charges d_exploitation'!$F$12</definedName>
    <definedName name="CRBPPHCPTEG__709D____MSNANN0">'Charges d_exploitation'!$I$12</definedName>
    <definedName name="CRBPPHCPTEG__709D____RECANN0">'Charges d_exploitation'!$H$12</definedName>
    <definedName name="CRBPPHCPTEG__71______BEXANM1">produits!$G$25</definedName>
    <definedName name="CRBPPHCPTEG__71______BEXANN0">produits!$L$25</definedName>
    <definedName name="CRBPPHCPTEG__71______CARANM2">produits!$F$25</definedName>
    <definedName name="CRBPPHCPTEG__71______MSNANN0">produits!$I$25</definedName>
    <definedName name="CRBPPHCPTEG__71______RECANN0">produits!$H$25</definedName>
    <definedName name="CRBPPHCPTEG__713D____BEXANM1">'Charges d_exploitation'!$G$13</definedName>
    <definedName name="CRBPPHCPTEG__713D____BEXANN0">'Charges d_exploitation'!$L$13</definedName>
    <definedName name="CRBPPHCPTEG__713D____CARANM2">'Charges d_exploitation'!$F$13</definedName>
    <definedName name="CRBPPHCPTEG__713D____MSNANN0">'Charges d_exploitation'!$I$13</definedName>
    <definedName name="CRBPPHCPTEG__713D____RECANN0">'Charges d_exploitation'!$H$13</definedName>
    <definedName name="CRBPPHCPTEG__72______BEXANM1">produits!$G$26</definedName>
    <definedName name="CRBPPHCPTEG__72______BEXANN0">produits!$L$26</definedName>
    <definedName name="CRBPPHCPTEG__72______CARANM2">produits!$F$26</definedName>
    <definedName name="CRBPPHCPTEG__72______MSNANN0">produits!$I$26</definedName>
    <definedName name="CRBPPHCPTEG__72______RECANN0">produits!$H$26</definedName>
    <definedName name="CRBPPHCPTEG__731_____BEXANM1">produits!$G$7</definedName>
    <definedName name="CRBPPHCPTEG__731_____BEXANN0">produits!$L$7</definedName>
    <definedName name="CRBPPHCPTEG__731_____CARANM2">produits!$F$7</definedName>
    <definedName name="CRBPPHCPTEG__731_____MSNANN0">produits!$I$7</definedName>
    <definedName name="CRBPPHCPTEG__731_____RECANN0">produits!$H$7</definedName>
    <definedName name="CRBPPHCPTEG__731224__BEXANM1">produits!$G$8</definedName>
    <definedName name="CRBPPHCPTEG__731224__BEXANN0">produits!$L$8</definedName>
    <definedName name="CRBPPHCPTEG__731224__CARANM2">produits!$F$8</definedName>
    <definedName name="CRBPPHCPTEG__731224__MSNANN0">produits!$I$8</definedName>
    <definedName name="CRBPPHCPTEG__731224__RECANN0">produits!$H$8</definedName>
    <definedName name="CRBPPHCPTEG__732_____BEXANM1">produits!$G$9</definedName>
    <definedName name="CRBPPHCPTEG__732_____BEXANN0">produits!$L$9</definedName>
    <definedName name="CRBPPHCPTEG__732_____CARANM2">produits!$F$9</definedName>
    <definedName name="CRBPPHCPTEG__732_____MSNANN0">produits!$I$9</definedName>
    <definedName name="CRBPPHCPTEG__732_____RECANN0">produits!$H$9</definedName>
    <definedName name="CRBPPHCPTEG__733_____BEXANM1">produits!$G$10</definedName>
    <definedName name="CRBPPHCPTEG__733_____BEXANN0">produits!$L$10</definedName>
    <definedName name="CRBPPHCPTEG__733_____CARANM2">produits!$F$10</definedName>
    <definedName name="CRBPPHCPTEG__733_____MSNANN0">produits!$I$10</definedName>
    <definedName name="CRBPPHCPTEG__733_____RECANN0">produits!$H$10</definedName>
    <definedName name="CRBPPHCPTEG__733222__BEXANM1">produits!$G$11</definedName>
    <definedName name="CRBPPHCPTEG__733222__BEXANN0">produits!$L$11</definedName>
    <definedName name="CRBPPHCPTEG__733222__CARANM2">produits!$F$11</definedName>
    <definedName name="CRBPPHCPTEG__733222__MSNANN0">produits!$I$11</definedName>
    <definedName name="CRBPPHCPTEG__733222__RECANN0">produits!$H$11</definedName>
    <definedName name="CRBPPHCPTEG__734_____BEXANM1">produits!$G$12</definedName>
    <definedName name="CRBPPHCPTEG__734_____BEXANN0">produits!$L$12</definedName>
    <definedName name="CRBPPHCPTEG__734_____CARANM2">produits!$F$12</definedName>
    <definedName name="CRBPPHCPTEG__734_____MSNANN0">produits!$I$12</definedName>
    <definedName name="CRBPPHCPTEG__734_____RECANN0">produits!$H$12</definedName>
    <definedName name="CRBPPHCPTEG__738_____BEXANM1">produits!$G$13</definedName>
    <definedName name="CRBPPHCPTEG__738_____BEXANN0">produits!$L$13</definedName>
    <definedName name="CRBPPHCPTEG__738_____CARANM2">produits!$F$13</definedName>
    <definedName name="CRBPPHCPTEG__738_____MSNANN0">produits!$I$13</definedName>
    <definedName name="CRBPPHCPTEG__738_____RECANN0">produits!$H$13</definedName>
    <definedName name="CRBPPHCPTEG__74______BEXANM1">produits!$G$27</definedName>
    <definedName name="CRBPPHCPTEG__74______BEXANN0">produits!$L$27</definedName>
    <definedName name="CRBPPHCPTEG__74______CARANM2">produits!$F$27</definedName>
    <definedName name="CRBPPHCPTEG__74______MSNANN0">produits!$I$27</definedName>
    <definedName name="CRBPPHCPTEG__74______RECANN0">produits!$H$27</definedName>
    <definedName name="CRBPPHCPTEG__75______BEXANM1">produits!$G$28</definedName>
    <definedName name="CRBPPHCPTEG__75______BEXANN0">produits!$L$28</definedName>
    <definedName name="CRBPPHCPTEG__75______CARANM2">produits!$F$28</definedName>
    <definedName name="CRBPPHCPTEG__75______MSNANN0">produits!$I$28</definedName>
    <definedName name="CRBPPHCPTEG__75______RECANN0">produits!$H$28</definedName>
    <definedName name="CRBPPHCPTEG__76______BEXANM1">produits!$G$46</definedName>
    <definedName name="CRBPPHCPTEG__76______BEXANN0">produits!$L$46</definedName>
    <definedName name="CRBPPHCPTEG__76______CARANM2">produits!$F$46</definedName>
    <definedName name="CRBPPHCPTEG__76______MSNANN0">produits!$I$46</definedName>
    <definedName name="CRBPPHCPTEG__76______RECANN0">produits!$H$46</definedName>
    <definedName name="CRBPPHCPTEG__771_____BEXANM1">produits!$G$48</definedName>
    <definedName name="CRBPPHCPTEG__771_____BEXANN0">produits!$L$48</definedName>
    <definedName name="CRBPPHCPTEG__771_____CARANM2">produits!$F$48</definedName>
    <definedName name="CRBPPHCPTEG__771_____MSNANN0">produits!$I$48</definedName>
    <definedName name="CRBPPHCPTEG__771_____RECANN0">produits!$H$48</definedName>
    <definedName name="CRBPPHCPTEG__773_____BEXANM1">produits!$G$49</definedName>
    <definedName name="CRBPPHCPTEG__773_____BEXANN0">produits!$L$49</definedName>
    <definedName name="CRBPPHCPTEG__773_____CARANM2">produits!$F$49</definedName>
    <definedName name="CRBPPHCPTEG__773_____MSNANN0">produits!$I$49</definedName>
    <definedName name="CRBPPHCPTEG__773_____RECANN0">produits!$H$49</definedName>
    <definedName name="CRBPPHCPTEG__775_____BEXANM1">produits!$G$50</definedName>
    <definedName name="CRBPPHCPTEG__775_____BEXANN0">produits!$L$50</definedName>
    <definedName name="CRBPPHCPTEG__775_____CARANM2">produits!$F$50</definedName>
    <definedName name="CRBPPHCPTEG__775_____MSNANN0">produits!$I$50</definedName>
    <definedName name="CRBPPHCPTEG__775_____RECANN0">produits!$H$50</definedName>
    <definedName name="CRBPPHCPTEG__777_____BEXANM1">produits!$G$51</definedName>
    <definedName name="CRBPPHCPTEG__777_____BEXANN0">produits!$L$51</definedName>
    <definedName name="CRBPPHCPTEG__777_____CARANM2">produits!$F$51</definedName>
    <definedName name="CRBPPHCPTEG__777_____MSNANN0">produits!$I$51</definedName>
    <definedName name="CRBPPHCPTEG__777_____RECANN0">produits!$H$51</definedName>
    <definedName name="CRBPPHCPTEG__778_____BEXANM1">produits!$G$52</definedName>
    <definedName name="CRBPPHCPTEG__778_____BEXANN0">produits!$L$52</definedName>
    <definedName name="CRBPPHCPTEG__778_____CARANM2">produits!$F$52</definedName>
    <definedName name="CRBPPHCPTEG__778_____MSNANN0">produits!$I$52</definedName>
    <definedName name="CRBPPHCPTEG__778_____RECANN0">produits!$H$52</definedName>
    <definedName name="CRBPPHCPTEG__7781____BEXANM1">produits!$G$53</definedName>
    <definedName name="CRBPPHCPTEG__7781____BEXANN0">produits!$L$53</definedName>
    <definedName name="CRBPPHCPTEG__7781____CARANM2">produits!$F$53</definedName>
    <definedName name="CRBPPHCPTEG__7781____MSNANN0">produits!$I$53</definedName>
    <definedName name="CRBPPHCPTEG__7781____RECANN0">produits!$H$53</definedName>
    <definedName name="CRBPPHCPTEG__7811____BEXANM1">produits!$G$56</definedName>
    <definedName name="CRBPPHCPTEG__7811____BEXANN0">produits!$L$56</definedName>
    <definedName name="CRBPPHCPTEG__7811____CARANM2">produits!$F$56</definedName>
    <definedName name="CRBPPHCPTEG__7811____MSNANN0">produits!$I$56</definedName>
    <definedName name="CRBPPHCPTEG__7811____RECANN0">produits!$H$56</definedName>
    <definedName name="CRBPPHCPTEG__7815____BEXANM1">produits!$G$57</definedName>
    <definedName name="CRBPPHCPTEG__7815____BEXANN0">produits!$L$57</definedName>
    <definedName name="CRBPPHCPTEG__7815____CARANM2">produits!$F$57</definedName>
    <definedName name="CRBPPHCPTEG__7815____MSNANN0">produits!$I$57</definedName>
    <definedName name="CRBPPHCPTEG__7815____RECANN0">produits!$H$57</definedName>
    <definedName name="CRBPPHCPTEG__7816____BEXANM1">produits!$G$58</definedName>
    <definedName name="CRBPPHCPTEG__7816____BEXANN0">produits!$L$58</definedName>
    <definedName name="CRBPPHCPTEG__7816____CARANM2">produits!$F$58</definedName>
    <definedName name="CRBPPHCPTEG__7816____MSNANN0">produits!$I$58</definedName>
    <definedName name="CRBPPHCPTEG__7816____RECANN0">produits!$H$58</definedName>
    <definedName name="CRBPPHCPTEG__7817____BEXANM1">produits!$G$59</definedName>
    <definedName name="CRBPPHCPTEG__7817____BEXANN0">produits!$L$59</definedName>
    <definedName name="CRBPPHCPTEG__7817____CARANM2">produits!$F$59</definedName>
    <definedName name="CRBPPHCPTEG__7817____MSNANN0">produits!$I$59</definedName>
    <definedName name="CRBPPHCPTEG__7817____RECANN0">produits!$H$59</definedName>
    <definedName name="CRBPPHCPTEG__786_____BEXANM1">produits!$G$60</definedName>
    <definedName name="CRBPPHCPTEG__786_____BEXANN0">produits!$L$60</definedName>
    <definedName name="CRBPPHCPTEG__786_____CARANM2">produits!$F$60</definedName>
    <definedName name="CRBPPHCPTEG__786_____MSNANN0">produits!$I$60</definedName>
    <definedName name="CRBPPHCPTEG__786_____RECANN0">produits!$H$60</definedName>
    <definedName name="CRBPPHCPTEG__78725___BEXANM1">produits!$G$61</definedName>
    <definedName name="CRBPPHCPTEG__78725___BEXANN0">produits!$L$61</definedName>
    <definedName name="CRBPPHCPTEG__78725___CARANM2">produits!$F$61</definedName>
    <definedName name="CRBPPHCPTEG__78725___MSNANN0">produits!$I$61</definedName>
    <definedName name="CRBPPHCPTEG__78725___RECANN0">produits!$H$61</definedName>
    <definedName name="CRBPPHCPTEG__78741___BEXANM1">produits!$G$62</definedName>
    <definedName name="CRBPPHCPTEG__78741___BEXANN0">produits!$L$62</definedName>
    <definedName name="CRBPPHCPTEG__78741___CARANM2">produits!$F$62</definedName>
    <definedName name="CRBPPHCPTEG__78741___MSNANN0">produits!$I$62</definedName>
    <definedName name="CRBPPHCPTEG__78741___RECANN0">produits!$H$62</definedName>
    <definedName name="CRBPPHCPTEG__78742___BEXANM1">produits!$G$63</definedName>
    <definedName name="CRBPPHCPTEG__78742___BEXANN0">produits!$L$63</definedName>
    <definedName name="CRBPPHCPTEG__78742___CARANM2">produits!$F$63</definedName>
    <definedName name="CRBPPHCPTEG__78742___MSNANN0">produits!$I$63</definedName>
    <definedName name="CRBPPHCPTEG__78742___RECANN0">produits!$H$63</definedName>
    <definedName name="CRBPPHCPTEG__787461__BEXANM1">produits!$G$64</definedName>
    <definedName name="CRBPPHCPTEG__787461__BEXANN0">produits!$L$64</definedName>
    <definedName name="CRBPPHCPTEG__787461__CARANM2">produits!$F$64</definedName>
    <definedName name="CRBPPHCPTEG__787461__MSNANN0">produits!$I$64</definedName>
    <definedName name="CRBPPHCPTEG__787461__RECANN0">produits!$H$64</definedName>
    <definedName name="CRBPPHCPTEG__787462__BEXANM1">produits!$G$65</definedName>
    <definedName name="CRBPPHCPTEG__787462__BEXANN0">produits!$L$65</definedName>
    <definedName name="CRBPPHCPTEG__787462__CARANM2">produits!$F$65</definedName>
    <definedName name="CRBPPHCPTEG__787462__MSNANN0">produits!$I$65</definedName>
    <definedName name="CRBPPHCPTEG__787462__RECANN0">produits!$H$65</definedName>
    <definedName name="CRBPPHCPTEG__78748___BEXANM1">produits!$G$66</definedName>
    <definedName name="CRBPPHCPTEG__78748___BEXANN0">produits!$L$66</definedName>
    <definedName name="CRBPPHCPTEG__78748___CARANM2">produits!$F$66</definedName>
    <definedName name="CRBPPHCPTEG__78748___MSNANN0">produits!$I$66</definedName>
    <definedName name="CRBPPHCPTEG__78748___RECANN0">produits!$H$66</definedName>
    <definedName name="CRBPPHCPTEG__7876____BEXANM1">produits!$G$67</definedName>
    <definedName name="CRBPPHCPTEG__7876____BEXANN0">produits!$L$67</definedName>
    <definedName name="CRBPPHCPTEG__7876____CARANM2">produits!$F$67</definedName>
    <definedName name="CRBPPHCPTEG__7876____MSNANN0">produits!$I$67</definedName>
    <definedName name="CRBPPHCPTEG__7876____RECANN0">produits!$H$67</definedName>
    <definedName name="CRBPPHCPTEG__7891____BEXANM1">produits!$G$68</definedName>
    <definedName name="CRBPPHCPTEG__7891____BEXANN0">produits!$L$68</definedName>
    <definedName name="CRBPPHCPTEG__7891____CARANM2">produits!$F$68</definedName>
    <definedName name="CRBPPHCPTEG__7891____MSNANN0">produits!$I$68</definedName>
    <definedName name="CRBPPHCPTEG__7891____RECANN0">produits!$H$68</definedName>
    <definedName name="CRBPPHCPTEG__78921___BEXANM1">produits!$G$69</definedName>
    <definedName name="CRBPPHCPTEG__78921___BEXANN0">produits!$L$69</definedName>
    <definedName name="CRBPPHCPTEG__78921___CARANM2">produits!$F$69</definedName>
    <definedName name="CRBPPHCPTEG__78921___MSNANN0">produits!$I$69</definedName>
    <definedName name="CRBPPHCPTEG__78921___RECANN0">produits!$H$69</definedName>
    <definedName name="CRBPPHCPTEG__78922___BEXANM1">produits!$G$70</definedName>
    <definedName name="CRBPPHCPTEG__78922___BEXANN0">produits!$L$70</definedName>
    <definedName name="CRBPPHCPTEG__78922___CARANM2">produits!$F$70</definedName>
    <definedName name="CRBPPHCPTEG__78922___MSNANN0">produits!$I$70</definedName>
    <definedName name="CRBPPHCPTEG__78922___RECANN0">produits!$H$70</definedName>
    <definedName name="CRBPPHCPTEG__7894____BEXANM1">produits!$G$71</definedName>
    <definedName name="CRBPPHCPTEG__7894____BEXANN0">produits!$L$71</definedName>
    <definedName name="CRBPPHCPTEG__7894____CARANM2">produits!$F$71</definedName>
    <definedName name="CRBPPHCPTEG__7894____MSNANN0">produits!$I$71</definedName>
    <definedName name="CRBPPHCPTEG__7894____RECANN0">produits!$H$71</definedName>
    <definedName name="CRBPPHCPTEG__7895____BEXANM1">produits!$G$72</definedName>
    <definedName name="CRBPPHCPTEG__7895____BEXANN0">produits!$L$72</definedName>
    <definedName name="CRBPPHCPTEG__7895____CARANM2">produits!$F$72</definedName>
    <definedName name="CRBPPHCPTEG__7895____MSNANN0">produits!$I$72</definedName>
    <definedName name="CRBPPHCPTEG__7895____RECANN0">produits!$H$72</definedName>
    <definedName name="CRBPPHCPTEG__7896____BEXANM1">produits!$G$73</definedName>
    <definedName name="CRBPPHCPTEG__7896____BEXANN0">produits!$L$73</definedName>
    <definedName name="CRBPPHCPTEG__7896____CARANM2">produits!$F$73</definedName>
    <definedName name="CRBPPHCPTEG__7896____MSNANN0">produits!$I$73</definedName>
    <definedName name="CRBPPHCPTEG__7896____RECANN0">produits!$H$73</definedName>
    <definedName name="CRBPPHCPTEG__79______BEXANM1">produits!$G$74</definedName>
    <definedName name="CRBPPHCPTEG__79______BEXANN0">produits!$L$74</definedName>
    <definedName name="CRBPPHCPTEG__79______CARANM2">produits!$F$74</definedName>
    <definedName name="CRBPPHCPTEG__79______MSNANN0">produits!$I$74</definedName>
    <definedName name="CRBPPHCPTEG__79______RECANN0">produits!$H$74</definedName>
    <definedName name="CRBPPHCPTEG__AFFRINVEBEXANM1">PFP!$E$86</definedName>
    <definedName name="CRBPPHCPTEG__AFFRINVEBPPANN0">PFP!$F$86</definedName>
    <definedName name="CRBPPHCPTEG__AFFRINVEPFPANP1">PFP!$G$86</definedName>
    <definedName name="CRBPPHCPTEG__AFFRINVEPFPANP2">PFP!$H$86</definedName>
    <definedName name="CRBPPHCPTEG__AFFRINVEPFPANP3">PFP!$I$86</definedName>
    <definedName name="CRBPPHCPTEG__AFFRINVEPFPANP4">PFP!$J$86</definedName>
    <definedName name="CRBPPHCPTEG__AFFRINVEPFPANP5">PFP!$K$86</definedName>
    <definedName name="CRBPPHCPTEG__AFFRINVEPFPANP6">PFP!$L$86</definedName>
    <definedName name="CRBPPHCPTEG__AMTEXCEDBEXANM1">'Charges d_exploitation'!$G$123</definedName>
    <definedName name="CRBPPHCPTEG__AMTEXCEDBEXANN0">'Charges d_exploitation'!$L$123</definedName>
    <definedName name="CRBPPHCPTEG__AMTEXCEDBPPANN0">'Charges d_exploitation'!$J$123</definedName>
    <definedName name="CRBPPHCPTEG__AMTEXCEDBPRANN0">'Charges d_exploitation'!$K$123</definedName>
    <definedName name="CRBPPHCPTEG__AMTEXCEDCARANM2">'Charges d_exploitation'!$F$123</definedName>
    <definedName name="CRBPPHCPTEG__AMTEXCEPBEXANM1">produits!$G$82</definedName>
    <definedName name="CRBPPHCPTEG__AMTEXCEPBEXANN0">produits!$L$82</definedName>
    <definedName name="CRBPPHCPTEG__AMTEXCEPBPPANN0">produits!$J$82</definedName>
    <definedName name="CRBPPHCPTEG__AMTEXCEPBPRANN0">produits!$K$82</definedName>
    <definedName name="CRBPPHCPTEG__AMTEXCEPCARANM2">produits!$F$82</definedName>
    <definedName name="CRBPPHCPTEG__AUGAUTDEBEXANM1">PFP!$E$108</definedName>
    <definedName name="CRBPPHCPTEG__AUGAUTDEBPPANN0">PFP!$F$108</definedName>
    <definedName name="CRBPPHCPTEG__AUGAUTDEPFPANP1">PFP!$G$108</definedName>
    <definedName name="CRBPPHCPTEG__AUGAUTDEPFPANP2">PFP!$H$108</definedName>
    <definedName name="CRBPPHCPTEG__AUGAUTDEPFPANP3">PFP!$I$108</definedName>
    <definedName name="CRBPPHCPTEG__AUGAUTDEPFPANP4">PFP!$J$108</definedName>
    <definedName name="CRBPPHCPTEG__AUGAUTDEPFPANP5">PFP!$K$108</definedName>
    <definedName name="CRBPPHCPTEG__AUGAUTDEPFPANP6">PFP!$L$108</definedName>
    <definedName name="CRBPPHCPTEG__AUGCREANBEXANM1">PFP!$E$101</definedName>
    <definedName name="CRBPPHCPTEG__AUGCREANBPPANN0">PFP!$F$101</definedName>
    <definedName name="CRBPPHCPTEG__AUGCREANPFPANP1">PFP!$G$101</definedName>
    <definedName name="CRBPPHCPTEG__AUGCREANPFPANP2">PFP!$H$101</definedName>
    <definedName name="CRBPPHCPTEG__AUGCREANPFPANP3">PFP!$I$101</definedName>
    <definedName name="CRBPPHCPTEG__AUGCREANPFPANP4">PFP!$J$101</definedName>
    <definedName name="CRBPPHCPTEG__AUGCREANPFPANP5">PFP!$K$101</definedName>
    <definedName name="CRBPPHCPTEG__AUGCREANPFPANP6">PFP!$L$101</definedName>
    <definedName name="CRBPPHCPTEG__AUGDETFOBEXANM1">PFP!$E$107</definedName>
    <definedName name="CRBPPHCPTEG__AUGDETFOBPPANN0">PFP!$F$107</definedName>
    <definedName name="CRBPPHCPTEG__AUGDETFOPFPANP1">PFP!$G$107</definedName>
    <definedName name="CRBPPHCPTEG__AUGDETFOPFPANP2">PFP!$H$107</definedName>
    <definedName name="CRBPPHCPTEG__AUGDETFOPFPANP3">PFP!$I$107</definedName>
    <definedName name="CRBPPHCPTEG__AUGDETFOPFPANP4">PFP!$J$107</definedName>
    <definedName name="CRBPPHCPTEG__AUGDETFOPFPANP5">PFP!$K$107</definedName>
    <definedName name="CRBPPHCPTEG__AUGDETFOPFPANP6">PFP!$L$107</definedName>
    <definedName name="CRBPPHCPTEG__AUGSTOCKBEXANM1">PFP!$E$100</definedName>
    <definedName name="CRBPPHCPTEG__AUGSTOCKBPPANN0">PFP!$F$100</definedName>
    <definedName name="CRBPPHCPTEG__AUGSTOCKPFPANP1">PFP!$G$100</definedName>
    <definedName name="CRBPPHCPTEG__AUGSTOCKPFPANP2">PFP!$H$100</definedName>
    <definedName name="CRBPPHCPTEG__AUGSTOCKPFPANP3">PFP!$I$100</definedName>
    <definedName name="CRBPPHCPTEG__AUGSTOCKPFPANP4">PFP!$J$100</definedName>
    <definedName name="CRBPPHCPTEG__AUGSTOCKPFPANP5">PFP!$K$100</definedName>
    <definedName name="CRBPPHCPTEG__AUGSTOCKPFPANP6">PFP!$L$100</definedName>
    <definedName name="CRBPPHCPTEG__AUTAFFREBEXANM1">PFP!$E$83</definedName>
    <definedName name="CRBPPHCPTEG__AUTAFFREBPPANN0">PFP!$F$83</definedName>
    <definedName name="CRBPPHCPTEG__AUTAFFREPFPANP1">PFP!$G$83</definedName>
    <definedName name="CRBPPHCPTEG__AUTAFFREPFPANP2">PFP!$H$83</definedName>
    <definedName name="CRBPPHCPTEG__AUTAFFREPFPANP3">PFP!$I$83</definedName>
    <definedName name="CRBPPHCPTEG__AUTAFFREPFPANP4">PFP!$J$83</definedName>
    <definedName name="CRBPPHCPTEG__AUTAFFREPFPANP5">PFP!$K$83</definedName>
    <definedName name="CRBPPHCPTEG__AUTAFFREPFPANP6">PFP!$L$83</definedName>
    <definedName name="CRBPPHCPTEG__AUTDFFREBEXANM1">PFP!$E$89</definedName>
    <definedName name="CRBPPHCPTEG__AUTDFFREBPPANN0">PFP!$F$89</definedName>
    <definedName name="CRBPPHCPTEG__AUTDFFREPFPANP1">PFP!$G$89</definedName>
    <definedName name="CRBPPHCPTEG__AUTDFFREPFPANP2">PFP!$H$89</definedName>
    <definedName name="CRBPPHCPTEG__AUTDFFREPFPANP3">PFP!$I$89</definedName>
    <definedName name="CRBPPHCPTEG__AUTDFFREPFPANP4">PFP!$J$89</definedName>
    <definedName name="CRBPPHCPTEG__AUTDFFREPFPANP5">PFP!$K$89</definedName>
    <definedName name="CRBPPHCPTEG__AUTDFFREPFPANP6">PFP!$L$89</definedName>
    <definedName name="CRBPPHCPTEG__AUTREDEPBEXANM1">PFP!$E$74</definedName>
    <definedName name="CRBPPHCPTEG__AUTREDEPBPPANN0">PFP!$F$74</definedName>
    <definedName name="CRBPPHCPTEG__AUTREDEPPFPANP1">PFP!$G$74</definedName>
    <definedName name="CRBPPHCPTEG__AUTREDEPPFPANP2">PFP!$H$74</definedName>
    <definedName name="CRBPPHCPTEG__AUTREDEPPFPANP3">PFP!$I$74</definedName>
    <definedName name="CRBPPHCPTEG__AUTREDEPPFPANP4">PFP!$J$74</definedName>
    <definedName name="CRBPPHCPTEG__AUTREDEPPFPANP5">PFP!$K$74</definedName>
    <definedName name="CRBPPHCPTEG__AUTREDEPPFPANP6">PFP!$L$74</definedName>
    <definedName name="CRBPPHCPTEG__AUTREFSTBEXANM1">PFP!$E$58</definedName>
    <definedName name="CRBPPHCPTEG__AUTREFSTBPPANN0">PFP!$F$58</definedName>
    <definedName name="CRBPPHCPTEG__AUTREFSTPFPANP1">PFP!$G$58</definedName>
    <definedName name="CRBPPHCPTEG__AUTREFSTPFPANP2">PFP!$H$58</definedName>
    <definedName name="CRBPPHCPTEG__AUTREFSTPFPANP3">PFP!$I$58</definedName>
    <definedName name="CRBPPHCPTEG__AUTREFSTPFPANP4">PFP!$J$58</definedName>
    <definedName name="CRBPPHCPTEG__AUTREFSTPFPANP5">PFP!$K$58</definedName>
    <definedName name="CRBPPHCPTEG__AUTREFSTPFPANP6">PFP!$L$58</definedName>
    <definedName name="CRBPPHCPTEG__BFRI____BEXANM1">PFP!$E$110</definedName>
    <definedName name="CRBPPHCPTEG__BUDGETT_BPPANN0">tarifs!$E$13</definedName>
    <definedName name="CRBPPHCPTEG__BUDGETT_BPRANN0">tarifs!$F$13</definedName>
    <definedName name="CRBPPHCPTEG__C11503__BPPANN0">tarifs!$E$8</definedName>
    <definedName name="CRBPPHCPTEG__C11503__BPRANN0">tarifs!$F$8</definedName>
    <definedName name="CRBPPHCPTEG__CAFGDEN_PFPANP1">PFP!$G$12</definedName>
    <definedName name="CRBPPHCPTEG__CAFGDEN_PFPANP2">PFP!$H$12</definedName>
    <definedName name="CRBPPHCPTEG__CAFGDEN_PFPANP3">PFP!$I$12</definedName>
    <definedName name="CRBPPHCPTEG__CAFGDEN_PFPANP4">PFP!$J$12</definedName>
    <definedName name="CRBPPHCPTEG__CAFGDEN_PFPANP5">PFP!$K$12</definedName>
    <definedName name="CRBPPHCPTEG__CAFGDEN_PFPANP6">PFP!$L$12</definedName>
    <definedName name="CRBPPHCPTEG__CHAGGI__PFPANP1">PFP!$G$14</definedName>
    <definedName name="CRBPPHCPTEG__CHAGGI__PFPANP2">PFP!$H$14</definedName>
    <definedName name="CRBPPHCPTEG__CHAGGI__PFPANP3">PFP!$I$14</definedName>
    <definedName name="CRBPPHCPTEG__CHAGGI__PFPANP4">PFP!$J$14</definedName>
    <definedName name="CRBPPHCPTEG__CHAGGI__PFPANP5">PFP!$K$14</definedName>
    <definedName name="CRBPPHCPTEG__CHAGGI__PFPANP6">PFP!$L$14</definedName>
    <definedName name="CRBPPHCPTEG__CHAGGII_PFPANP1">PFP!$G$16</definedName>
    <definedName name="CRBPPHCPTEG__CHAGGII_PFPANP2">PFP!$H$16</definedName>
    <definedName name="CRBPPHCPTEG__CHAGGII_PFPANP3">PFP!$I$16</definedName>
    <definedName name="CRBPPHCPTEG__CHAGGII_PFPANP4">PFP!$J$16</definedName>
    <definedName name="CRBPPHCPTEG__CHAGGII_PFPANP5">PFP!$K$16</definedName>
    <definedName name="CRBPPHCPTEG__CHAGGII_PFPANP6">PFP!$L$16</definedName>
    <definedName name="CRBPPHCPTEG__CHAGGIIIPFPANP1">PFP!$G$17</definedName>
    <definedName name="CRBPPHCPTEG__CHAGGIIIPFPANP2">PFP!$H$17</definedName>
    <definedName name="CRBPPHCPTEG__CHAGGIIIPFPANP3">PFP!$I$17</definedName>
    <definedName name="CRBPPHCPTEG__CHAGGIIIPFPANP4">PFP!$J$17</definedName>
    <definedName name="CRBPPHCPTEG__CHAGGIIIPFPANP5">PFP!$K$17</definedName>
    <definedName name="CRBPPHCPTEG__CHAGGIIIPFPANP6">PFP!$L$17</definedName>
    <definedName name="CRBPPHCPTEG__CHANDCG_PFPANP1">PFP!$G$18</definedName>
    <definedName name="CRBPPHCPTEG__CHANDCG_PFPANP2">PFP!$H$18</definedName>
    <definedName name="CRBPPHCPTEG__CHANDCG_PFPANP3">PFP!$I$18</definedName>
    <definedName name="CRBPPHCPTEG__CHANDCG_PFPANP4">PFP!$J$18</definedName>
    <definedName name="CRBPPHCPTEG__CHANDCG_PFPANP5">PFP!$K$18</definedName>
    <definedName name="CRBPPHCPTEG__CHANDCG_PFPANP6">PFP!$L$18</definedName>
    <definedName name="CRBPPHCPTEG__CHAREPARPFPANP1">PFP!$G$73</definedName>
    <definedName name="CRBPPHCPTEG__CHAREPARPFPANP2">PFP!$H$73</definedName>
    <definedName name="CRBPPHCPTEG__CHAREPARPFPANP3">PFP!$I$73</definedName>
    <definedName name="CRBPPHCPTEG__CHAREPARPFPANP4">PFP!$J$73</definedName>
    <definedName name="CRBPPHCPTEG__CHAREPARPFPANP5">PFP!$K$73</definedName>
    <definedName name="CRBPPHCPTEG__CHAREPARPFPANP6">PFP!$L$73</definedName>
    <definedName name="CRBPPHCPTEG__CHFOURNGPFPANP1">PFP!$G$22</definedName>
    <definedName name="CRBPPHCPTEG__CHFOURNGPFPANP2">PFP!$H$22</definedName>
    <definedName name="CRBPPHCPTEG__CHFOURNGPFPANP3">PFP!$I$22</definedName>
    <definedName name="CRBPPHCPTEG__CHFOURNGPFPANP4">PFP!$J$22</definedName>
    <definedName name="CRBPPHCPTEG__CHFOURNGPFPANP5">PFP!$K$22</definedName>
    <definedName name="CRBPPHCPTEG__CHFOURNGPFPANP6">PFP!$L$22</definedName>
    <definedName name="CRBPPHCPTEG__CHSOCFIGPFPANP1">PFP!$G$23</definedName>
    <definedName name="CRBPPHCPTEG__CHSOCFIGPFPANP2">PFP!$H$23</definedName>
    <definedName name="CRBPPHCPTEG__CHSOCFIGPFPANP3">PFP!$I$23</definedName>
    <definedName name="CRBPPHCPTEG__CHSOCFIGPFPANP4">PFP!$J$23</definedName>
    <definedName name="CRBPPHCPTEG__CHSOCFIGPFPANP5">PFP!$K$23</definedName>
    <definedName name="CRBPPHCPTEG__CHSOCFIGPFPANP6">PFP!$L$23</definedName>
    <definedName name="CRBPPHCPTEG__CHSTOCKGPFPANP1">PFP!$G$15</definedName>
    <definedName name="CRBPPHCPTEG__CHSTOCKGPFPANP2">PFP!$H$15</definedName>
    <definedName name="CRBPPHCPTEG__CHSTOCKGPFPANP3">PFP!$I$15</definedName>
    <definedName name="CRBPPHCPTEG__CHSTOCKGPFPANP4">PFP!$J$15</definedName>
    <definedName name="CRBPPHCPTEG__CHSTOCKGPFPANP5">PFP!$K$15</definedName>
    <definedName name="CRBPPHCPTEG__CHSTOCKGPFPANP6">PFP!$L$15</definedName>
    <definedName name="CRBPPHCPTEG__DBFRCEPRPFPANP1">PFP!$G$33</definedName>
    <definedName name="CRBPPHCPTEG__DBFRCEPRPFPANP2">PFP!$H$33</definedName>
    <definedName name="CRBPPHCPTEG__DBFRCEPRPFPANP3">PFP!$I$33</definedName>
    <definedName name="CRBPPHCPTEG__DBFRCEPRPFPANP4">PFP!$J$33</definedName>
    <definedName name="CRBPPHCPTEG__DBFRCEPRPFPANP5">PFP!$K$33</definedName>
    <definedName name="CRBPPHCPTEG__DBFRCEPRPFPANP6">PFP!$L$33</definedName>
    <definedName name="CRBPPHCPTEG__DEFICEXPBEXANM1">'Charges d_exploitation'!$G$122</definedName>
    <definedName name="CRBPPHCPTEG__DEFICEXPBEXANN0">'Charges d_exploitation'!$L$122</definedName>
    <definedName name="CRBPPHCPTEG__DEFICEXPBPPANN0">'Charges d_exploitation'!$J$122</definedName>
    <definedName name="CRBPPHCPTEG__DEFICEXPBPRANN0">'Charges d_exploitation'!$K$122</definedName>
    <definedName name="CRBPPHCPTEG__DEFICEXPCARANM2">'Charges d_exploitation'!$F$122</definedName>
    <definedName name="CRBPPHCPTEG__DEPREJ__BPPANN0">tarifs!$E$11</definedName>
    <definedName name="CRBPPHCPTEG__DEPREJ__BPRANN0">tarifs!$F$11</definedName>
    <definedName name="CRBPPHCPTEG__DIMAUTDEBEXANM1">PFP!$E$103</definedName>
    <definedName name="CRBPPHCPTEG__DIMAUTDEBPPANN0">PFP!$F$103</definedName>
    <definedName name="CRBPPHCPTEG__DIMAUTDEPFPANP1">PFP!$G$103</definedName>
    <definedName name="CRBPPHCPTEG__DIMAUTDEPFPANP2">PFP!$H$103</definedName>
    <definedName name="CRBPPHCPTEG__DIMAUTDEPFPANP3">PFP!$I$103</definedName>
    <definedName name="CRBPPHCPTEG__DIMAUTDEPFPANP4">PFP!$J$103</definedName>
    <definedName name="CRBPPHCPTEG__DIMAUTDEPFPANP5">PFP!$K$103</definedName>
    <definedName name="CRBPPHCPTEG__DIMAUTDEPFPANP6">PFP!$L$103</definedName>
    <definedName name="CRBPPHCPTEG__DIMCREANBEXANM1">PFP!$E$106</definedName>
    <definedName name="CRBPPHCPTEG__DIMCREANBPPANN0">PFP!$F$106</definedName>
    <definedName name="CRBPPHCPTEG__DIMCREANPFPANP1">PFP!$G$106</definedName>
    <definedName name="CRBPPHCPTEG__DIMCREANPFPANP2">PFP!$H$106</definedName>
    <definedName name="CRBPPHCPTEG__DIMCREANPFPANP3">PFP!$I$106</definedName>
    <definedName name="CRBPPHCPTEG__DIMCREANPFPANP4">PFP!$J$106</definedName>
    <definedName name="CRBPPHCPTEG__DIMCREANPFPANP5">PFP!$K$106</definedName>
    <definedName name="CRBPPHCPTEG__DIMCREANPFPANP6">PFP!$L$106</definedName>
    <definedName name="CRBPPHCPTEG__DIMDETFOBEXANM1">PFP!$E$102</definedName>
    <definedName name="CRBPPHCPTEG__DIMDETFOBPPANN0">PFP!$F$102</definedName>
    <definedName name="CRBPPHCPTEG__DIMDETFOPFPANP1">PFP!$G$102</definedName>
    <definedName name="CRBPPHCPTEG__DIMDETFOPFPANP2">PFP!$H$102</definedName>
    <definedName name="CRBPPHCPTEG__DIMDETFOPFPANP3">PFP!$I$102</definedName>
    <definedName name="CRBPPHCPTEG__DIMDETFOPFPANP4">PFP!$J$102</definedName>
    <definedName name="CRBPPHCPTEG__DIMDETFOPFPANP5">PFP!$K$102</definedName>
    <definedName name="CRBPPHCPTEG__DIMDETFOPFPANP6">PFP!$L$102</definedName>
    <definedName name="CRBPPHCPTEG__DIMSTOCKBEXANM1">PFP!$E$105</definedName>
    <definedName name="CRBPPHCPTEG__DIMSTOCKBPPANN0">PFP!$F$105</definedName>
    <definedName name="CRBPPHCPTEG__DIMSTOCKPFPANP1">PFP!$G$105</definedName>
    <definedName name="CRBPPHCPTEG__DIMSTOCKPFPANP2">PFP!$H$105</definedName>
    <definedName name="CRBPPHCPTEG__DIMSTOCKPFPANP3">PFP!$I$105</definedName>
    <definedName name="CRBPPHCPTEG__DIMSTOCKPFPANP4">PFP!$J$105</definedName>
    <definedName name="CRBPPHCPTEG__DIMSTOCKPFPANP5">PFP!$K$105</definedName>
    <definedName name="CRBPPHCPTEG__DIMSTOCKPFPANP6">PFP!$L$105</definedName>
    <definedName name="CRBPPHCPTEG__DOTCAP__PFPANP1">PFP!$G$31</definedName>
    <definedName name="CRBPPHCPTEG__DOTCAP__PFPANP2">PFP!$H$31</definedName>
    <definedName name="CRBPPHCPTEG__DOTCAP__PFPANP3">PFP!$I$31</definedName>
    <definedName name="CRBPPHCPTEG__DOTCAP__PFPANP4">PFP!$J$31</definedName>
    <definedName name="CRBPPHCPTEG__DOTCAP__PFPANP5">PFP!$K$31</definedName>
    <definedName name="CRBPPHCPTEG__DOTCAP__PFPANP6">PFP!$L$31</definedName>
    <definedName name="CRBPPHCPTEG__DOTIMMO_PFPANP1">PFP!$G$29</definedName>
    <definedName name="CRBPPHCPTEG__DOTIMMO_PFPANP2">PFP!$H$29</definedName>
    <definedName name="CRBPPHCPTEG__DOTIMMO_PFPANP3">PFP!$I$29</definedName>
    <definedName name="CRBPPHCPTEG__DOTIMMO_PFPANP4">PFP!$J$29</definedName>
    <definedName name="CRBPPHCPTEG__DOTIMMO_PFPANP5">PFP!$K$29</definedName>
    <definedName name="CRBPPHCPTEG__DOTIMMO_PFPANP6">PFP!$L$29</definedName>
    <definedName name="CRBPPHCPTEG__DPRRVAL_PFPANP1">PFP!$G$30</definedName>
    <definedName name="CRBPPHCPTEG__DPRRVAL_PFPANP2">PFP!$H$30</definedName>
    <definedName name="CRBPPHCPTEG__DPRRVAL_PFPANP3">PFP!$I$30</definedName>
    <definedName name="CRBPPHCPTEG__DPRRVAL_PFPANP4">PFP!$J$30</definedName>
    <definedName name="CRBPPHCPTEG__DPRRVAL_PFPANP5">PFP!$K$30</definedName>
    <definedName name="CRBPPHCPTEG__DPRRVAL_PFPANP6">PFP!$L$30</definedName>
    <definedName name="CRBPPHCPTEG__E001____BEXANM1">'section invest emplois'!$G$48</definedName>
    <definedName name="CRBPPHCPTEG__E001____BPPANN0">'section invest emplois'!$H$48</definedName>
    <definedName name="CRBPPHCPTEG__E001____CARANM2">'section invest emplois'!$F$48</definedName>
    <definedName name="CRBPPHCPTEG__E004____BEXANM1">'section invest emplois'!$G$49</definedName>
    <definedName name="CRBPPHCPTEG__E004____BPPANN0">'section invest emplois'!$H$49</definedName>
    <definedName name="CRBPPHCPTEG__E004____CARANM2">'section invest emplois'!$F$49</definedName>
    <definedName name="CRBPPHCPTEG__E10_____BEXANM1">'section invest emplois'!$G$6</definedName>
    <definedName name="CRBPPHCPTEG__E10_____BPPANN0">'section invest emplois'!$H$6</definedName>
    <definedName name="CRBPPHCPTEG__E10_____CARANM2">'section invest emplois'!$F$6</definedName>
    <definedName name="CRBPPHCPTEG__E10P____BEXANM1">PFP!$E$60</definedName>
    <definedName name="CRBPPHCPTEG__E10P____BPPANN0">PFP!$F$60</definedName>
    <definedName name="CRBPPHCPTEG__E10P____PFPANP1">PFP!$G$60</definedName>
    <definedName name="CRBPPHCPTEG__E10P____PFPANP2">PFP!$H$60</definedName>
    <definedName name="CRBPPHCPTEG__E10P____PFPANP3">PFP!$I$60</definedName>
    <definedName name="CRBPPHCPTEG__E10P____PFPANP4">PFP!$J$60</definedName>
    <definedName name="CRBPPHCPTEG__E10P____PFPANP5">PFP!$K$60</definedName>
    <definedName name="CRBPPHCPTEG__E10P____PFPANP6">PFP!$L$60</definedName>
    <definedName name="CRBPPHCPTEG__E1161___BEXANM1">'section invest emplois'!$G$7</definedName>
    <definedName name="CRBPPHCPTEG__E1161___BPPANN0">'section invest emplois'!$H$7</definedName>
    <definedName name="CRBPPHCPTEG__E1161___CARANM2">'section invest emplois'!$F$7</definedName>
    <definedName name="CRBPPHCPTEG__E13_____BEXANM1">'section invest emplois'!$G$8</definedName>
    <definedName name="CRBPPHCPTEG__E13_____BPPANN0">'section invest emplois'!$H$8</definedName>
    <definedName name="CRBPPHCPTEG__E13_____CARANM2">'section invest emplois'!$F$8</definedName>
    <definedName name="CRBPPHCPTEG__E14_____BEXANM1">'section invest emplois'!$G$11</definedName>
    <definedName name="CRBPPHCPTEG__E14_____BPPANN0">'section invest emplois'!$H$11</definedName>
    <definedName name="CRBPPHCPTEG__E14_____CARANM2">'section invest emplois'!$F$11</definedName>
    <definedName name="CRBPPHCPTEG__E15_____BEXANM1">'section invest emplois'!$G$12</definedName>
    <definedName name="CRBPPHCPTEG__E15_____BPPANN0">'section invest emplois'!$H$12</definedName>
    <definedName name="CRBPPHCPTEG__E15_____CARANM2">'section invest emplois'!$F$12</definedName>
    <definedName name="CRBPPHCPTEG__E16_____BEXANM1">'section invest emplois'!$G$15</definedName>
    <definedName name="CRBPPHCPTEG__E16_____BPPANN0">'section invest emplois'!$H$15</definedName>
    <definedName name="CRBPPHCPTEG__E16_____CARANM2">'section invest emplois'!$F$15</definedName>
    <definedName name="CRBPPHCPTEG__E17_____BEXANM1">'section invest emplois'!$G$16</definedName>
    <definedName name="CRBPPHCPTEG__E17_____BPPANN0">'section invest emplois'!$H$16</definedName>
    <definedName name="CRBPPHCPTEG__E17_____CARANM2">'section invest emplois'!$F$16</definedName>
    <definedName name="CRBPPHCPTEG__E18_____BEXANM1">'section invest emplois'!$G$19</definedName>
    <definedName name="CRBPPHCPTEG__E18_____BPPANN0">'section invest emplois'!$H$19</definedName>
    <definedName name="CRBPPHCPTEG__E18_____CARANM2">'section invest emplois'!$F$19</definedName>
    <definedName name="CRBPPHCPTEG__E19_____BEXANM1">'section invest emplois'!$G$22</definedName>
    <definedName name="CRBPPHCPTEG__E19_____BPPANN0">'section invest emplois'!$H$22</definedName>
    <definedName name="CRBPPHCPTEG__E19_____CARANM2">'section invest emplois'!$F$22</definedName>
    <definedName name="CRBPPHCPTEG__E20_____BEXANM1">'section invest emplois'!$G$25</definedName>
    <definedName name="CRBPPHCPTEG__E20_____BPPANN0">'section invest emplois'!$H$25</definedName>
    <definedName name="CRBPPHCPTEG__E20_____CARANM2">'section invest emplois'!$F$25</definedName>
    <definedName name="CRBPPHCPTEG__E21_____BEXANM1">'section invest emplois'!$G$26</definedName>
    <definedName name="CRBPPHCPTEG__E21_____BPPANN0">'section invest emplois'!$H$26</definedName>
    <definedName name="CRBPPHCPTEG__E21_____CARANM2">'section invest emplois'!$F$26</definedName>
    <definedName name="CRBPPHCPTEG__E211____BEXANM1">PFP!$E$65</definedName>
    <definedName name="CRBPPHCPTEG__E211____BPPANN0">PFP!$F$65</definedName>
    <definedName name="CRBPPHCPTEG__E211____PFPANP1">PFP!$G$65</definedName>
    <definedName name="CRBPPHCPTEG__E211____PFPANP2">PFP!$H$65</definedName>
    <definedName name="CRBPPHCPTEG__E211____PFPANP3">PFP!$I$65</definedName>
    <definedName name="CRBPPHCPTEG__E211____PFPANP4">PFP!$J$65</definedName>
    <definedName name="CRBPPHCPTEG__E211____PFPANP5">PFP!$K$65</definedName>
    <definedName name="CRBPPHCPTEG__E211____PFPANP6">PFP!$L$65</definedName>
    <definedName name="CRBPPHCPTEG__E212____BEXANM1">PFP!$E$66</definedName>
    <definedName name="CRBPPHCPTEG__E212____BPPANN0">PFP!$F$66</definedName>
    <definedName name="CRBPPHCPTEG__E212____PFPANP1">PFP!$G$66</definedName>
    <definedName name="CRBPPHCPTEG__E212____PFPANP2">PFP!$H$66</definedName>
    <definedName name="CRBPPHCPTEG__E212____PFPANP3">PFP!$I$66</definedName>
    <definedName name="CRBPPHCPTEG__E212____PFPANP4">PFP!$J$66</definedName>
    <definedName name="CRBPPHCPTEG__E212____PFPANP5">PFP!$K$66</definedName>
    <definedName name="CRBPPHCPTEG__E212____PFPANP6">PFP!$L$66</definedName>
    <definedName name="CRBPPHCPTEG__E213_214BEXANM1">PFP!$E$67</definedName>
    <definedName name="CRBPPHCPTEG__E213_214BPPANN0">PFP!$F$67</definedName>
    <definedName name="CRBPPHCPTEG__E213_214PFPANP1">PFP!$G$67</definedName>
    <definedName name="CRBPPHCPTEG__E213_214PFPANP2">PFP!$H$67</definedName>
    <definedName name="CRBPPHCPTEG__E213_214PFPANP3">PFP!$I$67</definedName>
    <definedName name="CRBPPHCPTEG__E213_214PFPANP4">PFP!$J$67</definedName>
    <definedName name="CRBPPHCPTEG__E213_214PFPANP5">PFP!$K$67</definedName>
    <definedName name="CRBPPHCPTEG__E213_214PFPANP6">PFP!$L$67</definedName>
    <definedName name="CRBPPHCPTEG__E215____BEXANM1">PFP!$E$68</definedName>
    <definedName name="CRBPPHCPTEG__E215____BPPANN0">PFP!$F$68</definedName>
    <definedName name="CRBPPHCPTEG__E215____PFPANP1">PFP!$G$68</definedName>
    <definedName name="CRBPPHCPTEG__E215____PFPANP2">PFP!$H$68</definedName>
    <definedName name="CRBPPHCPTEG__E215____PFPANP3">PFP!$I$68</definedName>
    <definedName name="CRBPPHCPTEG__E215____PFPANP4">PFP!$J$68</definedName>
    <definedName name="CRBPPHCPTEG__E215____PFPANP5">PFP!$K$68</definedName>
    <definedName name="CRBPPHCPTEG__E215____PFPANP6">PFP!$L$68</definedName>
    <definedName name="CRBPPHCPTEG__E216_218BEXANM1">PFP!$E$69</definedName>
    <definedName name="CRBPPHCPTEG__E216_218BPPANN0">PFP!$F$69</definedName>
    <definedName name="CRBPPHCPTEG__E216_218PFPANP1">PFP!$G$69</definedName>
    <definedName name="CRBPPHCPTEG__E216_218PFPANP2">PFP!$H$69</definedName>
    <definedName name="CRBPPHCPTEG__E216_218PFPANP3">PFP!$I$69</definedName>
    <definedName name="CRBPPHCPTEG__E216_218PFPANP4">PFP!$J$69</definedName>
    <definedName name="CRBPPHCPTEG__E216_218PFPANP5">PFP!$K$69</definedName>
    <definedName name="CRBPPHCPTEG__E216_218PFPANP6">PFP!$L$69</definedName>
    <definedName name="CRBPPHCPTEG__E22_____BEXANM1">'section invest emplois'!$G$27</definedName>
    <definedName name="CRBPPHCPTEG__E22_____BPPANN0">'section invest emplois'!$H$27</definedName>
    <definedName name="CRBPPHCPTEG__E22_____CARANM2">'section invest emplois'!$F$27</definedName>
    <definedName name="CRBPPHCPTEG__E23_____BEXANM1">'section invest emplois'!$G$28</definedName>
    <definedName name="CRBPPHCPTEG__E23_____BPPANN0">'section invest emplois'!$H$28</definedName>
    <definedName name="CRBPPHCPTEG__E23_____CARANM2">'section invest emplois'!$F$28</definedName>
    <definedName name="CRBPPHCPTEG__E26_____BEXANM1">'section invest emplois'!$G$29</definedName>
    <definedName name="CRBPPHCPTEG__E26_____BPPANN0">'section invest emplois'!$H$29</definedName>
    <definedName name="CRBPPHCPTEG__E26_____CARANM2">'section invest emplois'!$F$29</definedName>
    <definedName name="CRBPPHCPTEG__E27_____BEXANM1">'section invest emplois'!$G$30</definedName>
    <definedName name="CRBPPHCPTEG__E27_____BPPANN0">'section invest emplois'!$H$30</definedName>
    <definedName name="CRBPPHCPTEG__E27_____CARANM2">'section invest emplois'!$F$30</definedName>
    <definedName name="CRBPPHCPTEG__E28_____BEXANM1">'section invest emplois'!$G$33</definedName>
    <definedName name="CRBPPHCPTEG__E28_____BPPANN0">'section invest emplois'!$H$33</definedName>
    <definedName name="CRBPPHCPTEG__E28_____CARANM2">'section invest emplois'!$F$33</definedName>
    <definedName name="CRBPPHCPTEG__E29_____BEXANM1">'section invest emplois'!$G$35</definedName>
    <definedName name="CRBPPHCPTEG__E29_____BPPANN0">'section invest emplois'!$H$35</definedName>
    <definedName name="CRBPPHCPTEG__E29_____CARANM2">'section invest emplois'!$F$35</definedName>
    <definedName name="CRBPPHCPTEG__E39_____BEXANM1">'section invest emplois'!$G$37</definedName>
    <definedName name="CRBPPHCPTEG__E39_____BPPANN0">'section invest emplois'!$H$37</definedName>
    <definedName name="CRBPPHCPTEG__E39_____CARANM2">'section invest emplois'!$F$37</definedName>
    <definedName name="CRBPPHCPTEG__E481____BEXANM1">'section invest emplois'!$G$39</definedName>
    <definedName name="CRBPPHCPTEG__E481____BPPANN0">'section invest emplois'!$H$39</definedName>
    <definedName name="CRBPPHCPTEG__E481____CARANM2">'section invest emplois'!$F$39</definedName>
    <definedName name="CRBPPHCPTEG__E49_____BEXANM1">'section invest emplois'!$G$41</definedName>
    <definedName name="CRBPPHCPTEG__E49_____BPPANN0">'section invest emplois'!$H$41</definedName>
    <definedName name="CRBPPHCPTEG__E49_____CARANM2">'section invest emplois'!$F$41</definedName>
    <definedName name="CRBPPHCPTEG__E59_____BEXANM1">'section invest emplois'!$G$43</definedName>
    <definedName name="CRBPPHCPTEG__E59_____BPPANN0">'section invest emplois'!$H$43</definedName>
    <definedName name="CRBPPHCPTEG__E59_____CARANM2">'section invest emplois'!$F$43</definedName>
    <definedName name="CRBPPHCPTEG__ENGAGTDEPFPANP1">PFP!$G$34</definedName>
    <definedName name="CRBPPHCPTEG__ENGAGTDEPFPANP2">PFP!$H$34</definedName>
    <definedName name="CRBPPHCPTEG__ENGAGTDEPFPANP3">PFP!$I$34</definedName>
    <definedName name="CRBPPHCPTEG__ENGAGTDEPFPANP4">PFP!$J$34</definedName>
    <definedName name="CRBPPHCPTEG__ENGAGTDEPFPANP5">PFP!$K$34</definedName>
    <definedName name="CRBPPHCPTEG__ENGAGTDEPFPANP6">PFP!$L$34</definedName>
    <definedName name="CRBPPHCPTEG__EXCEDEXPBEXANM1">produits!$G$81</definedName>
    <definedName name="CRBPPHCPTEG__EXCEDEXPBEXANN0">produits!$L$81</definedName>
    <definedName name="CRBPPHCPTEG__EXCEDEXPBPPANN0">produits!$J$81</definedName>
    <definedName name="CRBPPHCPTEG__EXCEDEXPBPRANN0">produits!$K$81</definedName>
    <definedName name="CRBPPHCPTEG__EXCEDEXPCARANM2">produits!$F$81</definedName>
    <definedName name="CRBPPHCPTEG__FREI____BEXANM1">PFP!$E$91</definedName>
    <definedName name="CRBPPHCPTEG__FRII____BEXANM1">PFP!$E$77</definedName>
    <definedName name="CRBPPHCPTEG__G36162__PFPANP1">PFP!$G$19</definedName>
    <definedName name="CRBPPHCPTEG__G36162__PFPANP2">PFP!$H$19</definedName>
    <definedName name="CRBPPHCPTEG__G36162__PFPANP3">PFP!$I$19</definedName>
    <definedName name="CRBPPHCPTEG__G36162__PFPANP4">PFP!$J$19</definedName>
    <definedName name="CRBPPHCPTEG__G36162__PFPANP5">PFP!$K$19</definedName>
    <definedName name="CRBPPHCPTEG__G36162__PFPANP6">PFP!$L$19</definedName>
    <definedName name="CRBPPHCPTEG__G36365__PFPANP1">PFP!$G$20</definedName>
    <definedName name="CRBPPHCPTEG__G36365__PFPANP2">PFP!$H$20</definedName>
    <definedName name="CRBPPHCPTEG__G36365__PFPANP3">PFP!$I$20</definedName>
    <definedName name="CRBPPHCPTEG__G36365__PFPANP4">PFP!$J$20</definedName>
    <definedName name="CRBPPHCPTEG__G36365__PFPANP5">PFP!$K$20</definedName>
    <definedName name="CRBPPHCPTEG__G36365__PFPANP6">PFP!$L$20</definedName>
    <definedName name="CRBPPHCPTEG__GROUPE1_BPRANN0">'Charges d_exploitation'!$K$34</definedName>
    <definedName name="CRBPPHCPTEG__GROUPE1PBPRANN0">produits!$K$15</definedName>
    <definedName name="CRBPPHCPTEG__GROUPE2_BPRANN0">'Charges d_exploitation'!$K$53</definedName>
    <definedName name="CRBPPHCPTEG__GROUPE2PBPRANN0">produits!$K$40</definedName>
    <definedName name="CRBPPHCPTEG__GROUPE3_BPRANN0">'Charges d_exploitation'!$K$117</definedName>
    <definedName name="CRBPPHCPTEG__GROUPE3PBPRANN0">produits!$K$76</definedName>
    <definedName name="CRBPPHCPTEG__IMMOENCOPFPANP1">PFP!$G$70</definedName>
    <definedName name="CRBPPHCPTEG__IMMOENCOPFPANP2">PFP!$H$70</definedName>
    <definedName name="CRBPPHCPTEG__IMMOENCOPFPANP3">PFP!$I$70</definedName>
    <definedName name="CRBPPHCPTEG__IMMOENCOPFPANP4">PFP!$J$70</definedName>
    <definedName name="CRBPPHCPTEG__IMMOENCOPFPANP5">PFP!$K$70</definedName>
    <definedName name="CRBPPHCPTEG__IMMOENCOPFPANP6">PFP!$L$70</definedName>
    <definedName name="CRBPPHCPTEG__IMMOFIN_PFPANP1">PFP!$G$71</definedName>
    <definedName name="CRBPPHCPTEG__IMMOFIN_PFPANP2">PFP!$H$71</definedName>
    <definedName name="CRBPPHCPTEG__IMMOFIN_PFPANP3">PFP!$I$71</definedName>
    <definedName name="CRBPPHCPTEG__IMMOFIN_PFPANP4">PFP!$J$71</definedName>
    <definedName name="CRBPPHCPTEG__IMMOFIN_PFPANP5">PFP!$K$71</definedName>
    <definedName name="CRBPPHCPTEG__IMMOFIN_PFPANP6">PFP!$L$71</definedName>
    <definedName name="CRBPPHCPTEG__IMMOINCOPFPANP1">PFP!$G$64</definedName>
    <definedName name="CRBPPHCPTEG__IMMOINCOPFPANP2">PFP!$H$64</definedName>
    <definedName name="CRBPPHCPTEG__IMMOINCOPFPANP3">PFP!$I$64</definedName>
    <definedName name="CRBPPHCPTEG__IMMOINCOPFPANP4">PFP!$J$64</definedName>
    <definedName name="CRBPPHCPTEG__IMMOINCOPFPANP5">PFP!$K$64</definedName>
    <definedName name="CRBPPHCPTEG__IMMOINCOPFPANP6">PFP!$L$64</definedName>
    <definedName name="CRBPPHCPTEG__LIQUID__BEXANM1">PFP!$E$116</definedName>
    <definedName name="CRBPPHCPTEG__PDT70G__PFPANP1">PFP!$G$9</definedName>
    <definedName name="CRBPPHCPTEG__PDT70G__PFPANP2">PFP!$H$9</definedName>
    <definedName name="CRBPPHCPTEG__PDT70G__PFPANP3">PFP!$I$9</definedName>
    <definedName name="CRBPPHCPTEG__PDT70G__PFPANP4">PFP!$J$9</definedName>
    <definedName name="CRBPPHCPTEG__PDT70G__PFPANP5">PFP!$K$9</definedName>
    <definedName name="CRBPPHCPTEG__PDT70G__PFPANP6">PFP!$L$9</definedName>
    <definedName name="CRBPPHCPTEG__PDTCESACPFPANP1">PFP!$G$40</definedName>
    <definedName name="CRBPPHCPTEG__PDTCESACPFPANP2">PFP!$H$40</definedName>
    <definedName name="CRBPPHCPTEG__PDTCESACPFPANP3">PFP!$I$40</definedName>
    <definedName name="CRBPPHCPTEG__PDTCESACPFPANP4">PFP!$J$40</definedName>
    <definedName name="CRBPPHCPTEG__PDTCESACPFPANP5">PFP!$K$40</definedName>
    <definedName name="CRBPPHCPTEG__PDTCESACPFPANP6">PFP!$L$40</definedName>
    <definedName name="CRBPPHCPTEG__PDTGGI__PFPANP1">PFP!$G$6</definedName>
    <definedName name="CRBPPHCPTEG__PDTGGI__PFPANP2">PFP!$H$6</definedName>
    <definedName name="CRBPPHCPTEG__PDTGGI__PFPANP3">PFP!$I$6</definedName>
    <definedName name="CRBPPHCPTEG__PDTGGI__PFPANP4">PFP!$J$6</definedName>
    <definedName name="CRBPPHCPTEG__PDTGGI__PFPANP5">PFP!$K$6</definedName>
    <definedName name="CRBPPHCPTEG__PDTGGI__PFPANP6">PFP!$L$6</definedName>
    <definedName name="CRBPPHCPTEG__PDTGGII_PFPANP1">PFP!$G$8</definedName>
    <definedName name="CRBPPHCPTEG__PDTGGII_PFPANP2">PFP!$H$8</definedName>
    <definedName name="CRBPPHCPTEG__PDTGGII_PFPANP3">PFP!$I$8</definedName>
    <definedName name="CRBPPHCPTEG__PDTGGII_PFPANP4">PFP!$J$8</definedName>
    <definedName name="CRBPPHCPTEG__PDTGGII_PFPANP5">PFP!$K$8</definedName>
    <definedName name="CRBPPHCPTEG__PDTGGII_PFPANP6">PFP!$L$8</definedName>
    <definedName name="CRBPPHCPTEG__PDTGGIIIPFPANP1">PFP!$G$10</definedName>
    <definedName name="CRBPPHCPTEG__PDTGGIIIPFPANP2">PFP!$H$10</definedName>
    <definedName name="CRBPPHCPTEG__PDTGGIIIPFPANP3">PFP!$I$10</definedName>
    <definedName name="CRBPPHCPTEG__PDTGGIIIPFPANP4">PFP!$J$10</definedName>
    <definedName name="CRBPPHCPTEG__PDTGGIIIPFPANP5">PFP!$K$10</definedName>
    <definedName name="CRBPPHCPTEG__PDTGGIIIPFPANP6">PFP!$L$10</definedName>
    <definedName name="CRBPPHCPTEG__QPFDSASSPFPANP1">PFP!$G$39</definedName>
    <definedName name="CRBPPHCPTEG__QPFDSASSPFPANP2">PFP!$H$39</definedName>
    <definedName name="CRBPPHCPTEG__QPFDSASSPFPANP3">PFP!$I$39</definedName>
    <definedName name="CRBPPHCPTEG__QPFDSASSPFPANP4">PFP!$J$39</definedName>
    <definedName name="CRBPPHCPTEG__QPFDSASSPFPANP5">PFP!$K$39</definedName>
    <definedName name="CRBPPHCPTEG__QPFDSASSPFPANP6">PFP!$L$39</definedName>
    <definedName name="CRBPPHCPTEG__QPSUBV__PFPANP1">PFP!$G$38</definedName>
    <definedName name="CRBPPHCPTEG__QPSUBV__PFPANP2">PFP!$H$38</definedName>
    <definedName name="CRBPPHCPTEG__QPSUBV__PFPANP3">PFP!$I$38</definedName>
    <definedName name="CRBPPHCPTEG__QPSUBV__PFPANP4">PFP!$J$38</definedName>
    <definedName name="CRBPPHCPTEG__QPSUBV__PFPANP5">PFP!$K$38</definedName>
    <definedName name="CRBPPHCPTEG__QPSUBV__PFPANP6">PFP!$L$38</definedName>
    <definedName name="CRBPPHCPTEG__R001____BEXANM1">'section invest ressources'!$G$48</definedName>
    <definedName name="CRBPPHCPTEG__R001____BPPANN0">'section invest ressources'!$H$48</definedName>
    <definedName name="CRBPPHCPTEG__R001____CARANM2">'section invest ressources'!$F$48</definedName>
    <definedName name="CRBPPHCPTEG__R004____BEXANM1">'section invest ressources'!$G$49</definedName>
    <definedName name="CRBPPHCPTEG__R004____BPPANN0">'section invest ressources'!$H$49</definedName>
    <definedName name="CRBPPHCPTEG__R004____CARANM2">'section invest ressources'!$F$49</definedName>
    <definedName name="CRBPPHCPTEG__R10_____BEXANM1">'section invest ressources'!$G$6</definedName>
    <definedName name="CRBPPHCPTEG__R10_____BPPANN0">'section invest ressources'!$H$6</definedName>
    <definedName name="CRBPPHCPTEG__R10_____CARANM2">'section invest ressources'!$F$6</definedName>
    <definedName name="CRBPPHCPTEG__R10P____BEXANM1">PFP!$E$53</definedName>
    <definedName name="CRBPPHCPTEG__R10P____BPPANN0">PFP!$F$53</definedName>
    <definedName name="CRBPPHCPTEG__R10P____PFPANP1">PFP!$G$53</definedName>
    <definedName name="CRBPPHCPTEG__R10P____PFPANP2">PFP!$H$53</definedName>
    <definedName name="CRBPPHCPTEG__R10P____PFPANP3">PFP!$I$53</definedName>
    <definedName name="CRBPPHCPTEG__R10P____PFPANP4">PFP!$J$53</definedName>
    <definedName name="CRBPPHCPTEG__R10P____PFPANP5">PFP!$K$53</definedName>
    <definedName name="CRBPPHCPTEG__R10P____PFPANP6">PFP!$L$53</definedName>
    <definedName name="CRBPPHCPTEG__R1161___BEXANM1">'section invest ressources'!$G$7</definedName>
    <definedName name="CRBPPHCPTEG__R1161___BPPANN0">'section invest ressources'!$H$7</definedName>
    <definedName name="CRBPPHCPTEG__R1161___CARANM2">'section invest ressources'!$F$7</definedName>
    <definedName name="CRBPPHCPTEG__R13_____BEXANM1">'section invest ressources'!$G$8</definedName>
    <definedName name="CRBPPHCPTEG__R13_____BPPANN0">'section invest ressources'!$H$8</definedName>
    <definedName name="CRBPPHCPTEG__R13_____CARANM2">'section invest ressources'!$F$8</definedName>
    <definedName name="CRBPPHCPTEG__R13P____BEXANM1">PFP!$E$54</definedName>
    <definedName name="CRBPPHCPTEG__R13P____BPPANN0">PFP!$F$54</definedName>
    <definedName name="CRBPPHCPTEG__R13P____PFPANP1">PFP!$G$54</definedName>
    <definedName name="CRBPPHCPTEG__R13P____PFPANP2">PFP!$H$54</definedName>
    <definedName name="CRBPPHCPTEG__R13P____PFPANP3">PFP!$I$54</definedName>
    <definedName name="CRBPPHCPTEG__R13P____PFPANP4">PFP!$J$54</definedName>
    <definedName name="CRBPPHCPTEG__R13P____PFPANP5">PFP!$K$54</definedName>
    <definedName name="CRBPPHCPTEG__R13P____PFPANP6">PFP!$L$54</definedName>
    <definedName name="CRBPPHCPTEG__R14_____BEXANM1">'section invest ressources'!$G$11</definedName>
    <definedName name="CRBPPHCPTEG__R14_____BPPANN0">'section invest ressources'!$H$11</definedName>
    <definedName name="CRBPPHCPTEG__R14_____CARANM2">'section invest ressources'!$F$11</definedName>
    <definedName name="CRBPPHCPTEG__R15_____BEXANM1">'section invest ressources'!$G$12</definedName>
    <definedName name="CRBPPHCPTEG__R15_____BPPANN0">'section invest ressources'!$H$12</definedName>
    <definedName name="CRBPPHCPTEG__R15_____CARANM2">'section invest ressources'!$F$12</definedName>
    <definedName name="CRBPPHCPTEG__R16_____BEXANM1">'section invest ressources'!$G$15</definedName>
    <definedName name="CRBPPHCPTEG__R16_____BPPANN0">'section invest ressources'!$H$15</definedName>
    <definedName name="CRBPPHCPTEG__R16_____CARANM2">'section invest ressources'!$F$15</definedName>
    <definedName name="CRBPPHCPTEG__R16P____BEXANM1">PFP!$E$55</definedName>
    <definedName name="CRBPPHCPTEG__R16P____BPPANN0">PFP!$F$55</definedName>
    <definedName name="CRBPPHCPTEG__R16P____PFPANP1">PFP!$G$55</definedName>
    <definedName name="CRBPPHCPTEG__R16P____PFPANP2">PFP!$H$55</definedName>
    <definedName name="CRBPPHCPTEG__R16P____PFPANP3">PFP!$I$55</definedName>
    <definedName name="CRBPPHCPTEG__R16P____PFPANP4">PFP!$J$55</definedName>
    <definedName name="CRBPPHCPTEG__R16P____PFPANP5">PFP!$K$55</definedName>
    <definedName name="CRBPPHCPTEG__R16P____PFPANP6">PFP!$L$55</definedName>
    <definedName name="CRBPPHCPTEG__R17_____BEXANM1">'section invest ressources'!$G$16</definedName>
    <definedName name="CRBPPHCPTEG__R17_____BPPANN0">'section invest ressources'!$H$16</definedName>
    <definedName name="CRBPPHCPTEG__R17_____CARANM2">'section invest ressources'!$F$16</definedName>
    <definedName name="CRBPPHCPTEG__R18_____BEXANM1">'section invest ressources'!$G$19</definedName>
    <definedName name="CRBPPHCPTEG__R18_____BPPANN0">'section invest ressources'!$H$19</definedName>
    <definedName name="CRBPPHCPTEG__R18_____CARANM2">'section invest ressources'!$F$19</definedName>
    <definedName name="CRBPPHCPTEG__R19_____BEXANM1">'section invest ressources'!$G$22</definedName>
    <definedName name="CRBPPHCPTEG__R19_____BPPANN0">'section invest ressources'!$H$22</definedName>
    <definedName name="CRBPPHCPTEG__R19_____CARANM2">'section invest ressources'!$F$22</definedName>
    <definedName name="CRBPPHCPTEG__R20_____BEXANM1">'section invest ressources'!$G$25</definedName>
    <definedName name="CRBPPHCPTEG__R20_____BPPANN0">'section invest ressources'!$H$25</definedName>
    <definedName name="CRBPPHCPTEG__R20_____CARANM2">'section invest ressources'!$F$25</definedName>
    <definedName name="CRBPPHCPTEG__R21_____BEXANM1">'section invest ressources'!$G$26</definedName>
    <definedName name="CRBPPHCPTEG__R21_____BPPANN0">'section invest ressources'!$H$26</definedName>
    <definedName name="CRBPPHCPTEG__R21_____CARANM2">'section invest ressources'!$F$26</definedName>
    <definedName name="CRBPPHCPTEG__R22_____BEXANM1">'section invest ressources'!$G$27</definedName>
    <definedName name="CRBPPHCPTEG__R22_____BPPANN0">'section invest ressources'!$H$27</definedName>
    <definedName name="CRBPPHCPTEG__R22_____CARANM2">'section invest ressources'!$F$27</definedName>
    <definedName name="CRBPPHCPTEG__R23_____BEXANM1">'section invest ressources'!$G$28</definedName>
    <definedName name="CRBPPHCPTEG__R23_____BPPANN0">'section invest ressources'!$H$28</definedName>
    <definedName name="CRBPPHCPTEG__R23_____CARANM2">'section invest ressources'!$F$28</definedName>
    <definedName name="CRBPPHCPTEG__R26_____BEXANM1">'section invest ressources'!$G$29</definedName>
    <definedName name="CRBPPHCPTEG__R26_____BPPANN0">'section invest ressources'!$H$29</definedName>
    <definedName name="CRBPPHCPTEG__R26_____CARANM2">'section invest ressources'!$F$29</definedName>
    <definedName name="CRBPPHCPTEG__R27_____BEXANM1">'section invest ressources'!$G$30</definedName>
    <definedName name="CRBPPHCPTEG__R27_____BPPANN0">'section invest ressources'!$H$30</definedName>
    <definedName name="CRBPPHCPTEG__R27_____CARANM2">'section invest ressources'!$F$30</definedName>
    <definedName name="CRBPPHCPTEG__R28_____BEXANM1">'section invest ressources'!$G$33</definedName>
    <definedName name="CRBPPHCPTEG__R28_____BPPANN0">'section invest ressources'!$H$33</definedName>
    <definedName name="CRBPPHCPTEG__R28_____CARANM2">'section invest ressources'!$F$33</definedName>
    <definedName name="CRBPPHCPTEG__R29_____BEXANM1">'section invest ressources'!$G$35</definedName>
    <definedName name="CRBPPHCPTEG__R29_____BPPANN0">'section invest ressources'!$H$35</definedName>
    <definedName name="CRBPPHCPTEG__R29_____CARANM2">'section invest ressources'!$F$35</definedName>
    <definedName name="CRBPPHCPTEG__R39_____BEXANM1">'section invest ressources'!$G$37</definedName>
    <definedName name="CRBPPHCPTEG__R39_____BPPANN0">'section invest ressources'!$H$37</definedName>
    <definedName name="CRBPPHCPTEG__R39_____CARANM2">'section invest ressources'!$F$37</definedName>
    <definedName name="CRBPPHCPTEG__R481____BEXANM1">'section invest ressources'!$G$39</definedName>
    <definedName name="CRBPPHCPTEG__R481____BPPANN0">'section invest ressources'!$H$39</definedName>
    <definedName name="CRBPPHCPTEG__R481____CARANM2">'section invest ressources'!$F$39</definedName>
    <definedName name="CRBPPHCPTEG__R49_____BEXANM1">'section invest ressources'!$G$41</definedName>
    <definedName name="CRBPPHCPTEG__R49_____BPPANN0">'section invest ressources'!$H$41</definedName>
    <definedName name="CRBPPHCPTEG__R49_____CARANM2">'section invest ressources'!$F$41</definedName>
    <definedName name="CRBPPHCPTEG__R59_____BEXANM1">'section invest ressources'!$G$43</definedName>
    <definedName name="CRBPPHCPTEG__R59_____BPPANN0">'section invest ressources'!$H$43</definedName>
    <definedName name="CRBPPHCPTEG__R59_____CARANM2">'section invest ressources'!$F$43</definedName>
    <definedName name="CRBPPHCPTEG__RBTEMPR_BEXANM1">PFP!$E$61</definedName>
    <definedName name="CRBPPHCPTEG__RBTEMPR_BPPANN0">PFP!$F$61</definedName>
    <definedName name="CRBPPHCPTEG__RBTEMPR_PFPANP1">PFP!$G$61</definedName>
    <definedName name="CRBPPHCPTEG__RBTEMPR_PFPANP2">PFP!$H$61</definedName>
    <definedName name="CRBPPHCPTEG__RBTEMPR_PFPANP3">PFP!$I$61</definedName>
    <definedName name="CRBPPHCPTEG__RBTEMPR_PFPANP4">PFP!$J$61</definedName>
    <definedName name="CRBPPHCPTEG__RBTEMPR_PFPANP5">PFP!$K$61</definedName>
    <definedName name="CRBPPHCPTEG__RBTEMPR_PFPANP6">PFP!$L$61</definedName>
    <definedName name="CRBPPHCPTEG__RBTEMPRPBEXANM1">PFP!$E$62</definedName>
    <definedName name="CRBPPHCPTEG__RBTEMPRPBPPANN0">PFP!$F$62</definedName>
    <definedName name="CRBPPHCPTEG__RBTEMPRPPFPANP1">PFP!$G$62</definedName>
    <definedName name="CRBPPHCPTEG__RBTEMPRPPFPANP2">PFP!$H$62</definedName>
    <definedName name="CRBPPHCPTEG__RBTEMPRPPFPANP3">PFP!$I$62</definedName>
    <definedName name="CRBPPHCPTEG__RBTEMPRPPFPANP4">PFP!$J$62</definedName>
    <definedName name="CRBPPHCPTEG__RBTEMPRPPFPANP5">PFP!$K$62</definedName>
    <definedName name="CRBPPHCPTEG__RBTEMPRPPFPANP6">PFP!$L$62</definedName>
    <definedName name="CRBPPHCPTEG__REPRBFR_BEXANM1">PFP!$E$85</definedName>
    <definedName name="CRBPPHCPTEG__REPRBFR_BPPANN0">PFP!$F$85</definedName>
    <definedName name="CRBPPHCPTEG__REPRBFR_PFPANP1">PFP!$G$85</definedName>
    <definedName name="CRBPPHCPTEG__REPRBFR_PFPANP2">PFP!$H$85</definedName>
    <definedName name="CRBPPHCPTEG__REPRBFR_PFPANP3">PFP!$I$85</definedName>
    <definedName name="CRBPPHCPTEG__REPRBFR_PFPANP4">PFP!$J$85</definedName>
    <definedName name="CRBPPHCPTEG__REPRBFR_PFPANP5">PFP!$K$85</definedName>
    <definedName name="CRBPPHCPTEG__REPRBFR_PFPANP6">PFP!$L$85</definedName>
    <definedName name="CRBPPHCPTEG__REPRESS_PFPANP1">PFP!$G$43</definedName>
    <definedName name="CRBPPHCPTEG__REPRESS_PFPANP2">PFP!$H$43</definedName>
    <definedName name="CRBPPHCPTEG__REPRESS_PFPANP3">PFP!$I$43</definedName>
    <definedName name="CRBPPHCPTEG__REPRESS_PFPANP4">PFP!$J$43</definedName>
    <definedName name="CRBPPHCPTEG__REPRESS_PFPANP5">PFP!$K$43</definedName>
    <definedName name="CRBPPHCPTEG__REPRESS_PFPANP6">PFP!$L$43</definedName>
    <definedName name="CRBPPHCPTEG__RESCOMPABEXANM1">PFP!$E$87</definedName>
    <definedName name="CRBPPHCPTEG__RESCOMPABPPANN0">PFP!$F$87</definedName>
    <definedName name="CRBPPHCPTEG__RESCOMPAPFPANP1">PFP!$G$87</definedName>
    <definedName name="CRBPPHCPTEG__RESCOMPAPFPANP2">PFP!$H$87</definedName>
    <definedName name="CRBPPHCPTEG__RESCOMPAPFPANP3">PFP!$I$87</definedName>
    <definedName name="CRBPPHCPTEG__RESCOMPAPFPANP4">PFP!$J$87</definedName>
    <definedName name="CRBPPHCPTEG__RESCOMPAPFPANP5">PFP!$K$87</definedName>
    <definedName name="CRBPPHCPTEG__RESCOMPAPFPANP6">PFP!$L$87</definedName>
    <definedName name="CRBPPHCPTEG__RESERCOMBEXANM1">PFP!$E$81</definedName>
    <definedName name="CRBPPHCPTEG__RESERCOMBPPANN0">PFP!$F$81</definedName>
    <definedName name="CRBPPHCPTEG__RESERCOMPFPANP1">PFP!$G$81</definedName>
    <definedName name="CRBPPHCPTEG__RESERCOMPFPANP2">PFP!$H$81</definedName>
    <definedName name="CRBPPHCPTEG__RESERCOMPFPANP3">PFP!$I$81</definedName>
    <definedName name="CRBPPHCPTEG__RESERCOMPFPANP4">PFP!$J$81</definedName>
    <definedName name="CRBPPHCPTEG__RESERCOMPFPANP5">PFP!$K$81</definedName>
    <definedName name="CRBPPHCPTEG__RESERCOMPFPANP6">PFP!$L$81</definedName>
    <definedName name="CRBPPHCPTEG__RFDINVCPPFPANP1">PFP!$G$32</definedName>
    <definedName name="CRBPPHCPTEG__RFDINVCPPFPANP2">PFP!$H$32</definedName>
    <definedName name="CRBPPHCPTEG__RFDINVCPPFPANP3">PFP!$I$32</definedName>
    <definedName name="CRBPPHCPTEG__RFDINVCPPFPANP4">PFP!$J$32</definedName>
    <definedName name="CRBPPHCPTEG__RFDINVCPPFPANP5">PFP!$K$32</definedName>
    <definedName name="CRBPPHCPTEG__RFDINVCPPFPANP6">PFP!$L$32</definedName>
    <definedName name="CRBPPHCPTEG__RPROVBEDPFPANP1">PFP!$G$42</definedName>
    <definedName name="CRBPPHCPTEG__RPROVBEDPFPANP2">PFP!$H$42</definedName>
    <definedName name="CRBPPHCPTEG__RPROVBEDPFPANP3">PFP!$I$42</definedName>
    <definedName name="CRBPPHCPTEG__RPROVBEDPFPANP4">PFP!$J$42</definedName>
    <definedName name="CRBPPHCPTEG__RPROVBEDPFPANP5">PFP!$K$42</definedName>
    <definedName name="CRBPPHCPTEG__RPROVBEDPFPANP6">PFP!$L$42</definedName>
    <definedName name="CRBPPHCPTEG__RPRVAFA_PFPANP1">PFP!$G$37</definedName>
    <definedName name="CRBPPHCPTEG__RPRVAFA_PFPANP2">PFP!$H$37</definedName>
    <definedName name="CRBPPHCPTEG__RPRVAFA_PFPANP3">PFP!$I$37</definedName>
    <definedName name="CRBPPHCPTEG__RPRVAFA_PFPANP4">PFP!$J$37</definedName>
    <definedName name="CRBPPHCPTEG__RPRVAFA_PFPANP5">PFP!$K$37</definedName>
    <definedName name="CRBPPHCPTEG__RPRVAFA_PFPANP6">PFP!$L$37</definedName>
    <definedName name="CRBPPHCPTEG__RRVPRVOVPFPANP1">PFP!$G$36</definedName>
    <definedName name="CRBPPHCPTEG__RRVPRVOVPFPANP2">PFP!$H$36</definedName>
    <definedName name="CRBPPHCPTEG__RRVPRVOVPFPANP3">PFP!$I$36</definedName>
    <definedName name="CRBPPHCPTEG__RRVPRVOVPFPANP4">PFP!$J$36</definedName>
    <definedName name="CRBPPHCPTEG__RRVPRVOVPFPANP5">PFP!$K$36</definedName>
    <definedName name="CRBPPHCPTEG__RRVPRVOVPFPANP6">PFP!$L$36</definedName>
    <definedName name="CRBPPHCPTEG__TARIFEXTBPPANN0">tarifs!$E$21</definedName>
    <definedName name="CRBPPHCPTEG__TARIFEXTBPRANN0">tarifs!$F$21</definedName>
    <definedName name="CRBPPHCPTEG__TARIFINTBPPANN0">tarifs!$E$24</definedName>
    <definedName name="CRBPPHCPTEG__TARIFINTBPRANN0">tarifs!$F$24</definedName>
    <definedName name="CRBPPHCPTEG__TARIFIS_BPPANN0">tarifs!$E$22</definedName>
    <definedName name="CRBPPHCPTEG__TARIFIS_BPRANN0">tarifs!$F$22</definedName>
    <definedName name="CRBPPHCPTEG__TARIFSI_BPPANN0">tarifs!$E$23</definedName>
    <definedName name="CRBPPHCPTEG__TARIFSI_BPRANN0">tarifs!$F$23</definedName>
    <definedName name="CRBPPHCPTEG__TOTAIDESBEXANM1">PFP!$E$7</definedName>
    <definedName name="CRBPPHCPTEG__TOTAIDESBPPANN0">PFP!$F$7</definedName>
    <definedName name="CRBPPHCPTEG__TOTAIDESPFPANP1">PFP!$G$7</definedName>
    <definedName name="CRBPPHCPTEG__TOTAIDESPFPANP2">PFP!$H$7</definedName>
    <definedName name="CRBPPHCPTEG__TOTAIDESPFPANP3">PFP!$I$7</definedName>
    <definedName name="CRBPPHCPTEG__TOTAIDESPFPANP4">PFP!$J$7</definedName>
    <definedName name="CRBPPHCPTEG__TOTAIDESPFPANP5">PFP!$K$7</definedName>
    <definedName name="CRBPPHCPTEG__TOTAIDESPFPANP6">PFP!$L$7</definedName>
    <definedName name="CRBPPHCPTEG__TRESI___BEXANM1">PFP!$E$113</definedName>
    <definedName name="CRBPPHCPTEG__UFDINVCPPFPANP1">PFP!$G$41</definedName>
    <definedName name="CRBPPHCPTEG__UFDINVCPPFPANP2">PFP!$H$41</definedName>
    <definedName name="CRBPPHCPTEG__UFDINVCPPFPANP3">PFP!$I$41</definedName>
    <definedName name="CRBPPHCPTEG__UFDINVCPPFPANP4">PFP!$J$41</definedName>
    <definedName name="CRBPPHCPTEG__UFDINVCPPFPANP5">PFP!$K$41</definedName>
    <definedName name="CRBPPHCPTEG__UFDINVCPPFPANP6">PFP!$L$41</definedName>
    <definedName name="CRBPPHCPTEG__VARFINCTBEXANM1">PFP!$E$115</definedName>
    <definedName name="CRBPPHCPTEG__VARFINCTBPPANN0">PFP!$F$115</definedName>
    <definedName name="CRBPPHCPTEG__VARFINCTPFPANP1">PFP!$G$115</definedName>
    <definedName name="CRBPPHCPTEG__VARFINCTPFPANP2">PFP!$H$115</definedName>
    <definedName name="CRBPPHCPTEG__VARFINCTPFPANP3">PFP!$I$115</definedName>
    <definedName name="CRBPPHCPTEG__VARFINCTPFPANP4">PFP!$J$115</definedName>
    <definedName name="CRBPPHCPTEG__VARFINCTPFPANP5">PFP!$K$115</definedName>
    <definedName name="CRBPPHCPTEG__VARFINCTPFPANP6">PFP!$L$115</definedName>
    <definedName name="CRBPPHCPTEG__VCAEC___PFPANP1">PFP!$G$28</definedName>
    <definedName name="CRBPPHCPTEG__VCAEC___PFPANP2">PFP!$H$28</definedName>
    <definedName name="CRBPPHCPTEG__VCAEC___PFPANP3">PFP!$I$28</definedName>
    <definedName name="CRBPPHCPTEG__VCAEC___PFPANP4">PFP!$J$28</definedName>
    <definedName name="CRBPPHCPTEG__VCAEC___PFPANP5">PFP!$K$28</definedName>
    <definedName name="CRBPPHCPTEG__VCAEC___PFPANP6">PFP!$L$28</definedName>
    <definedName name="CRBPPHIDEN___ADRESSE____ANN0">Données!$E$9</definedName>
    <definedName name="CRBPPHIDEN___ANNEEREF___ANN0">'TELEBUDGET Enfance et adultes'!$G$45</definedName>
    <definedName name="CRBPPHIDEN___CAPAAUTO___ANN0">Données!$E$29</definedName>
    <definedName name="CRBPPHIDEN___CATEGORI___ANN0">Données!$E$21</definedName>
    <definedName name="CRBPPHIDEN___CCNT_______ANN0">Données!$E$25</definedName>
    <definedName name="CRBPPHIDEN___COMPETEN___ANN0">Données!$E$23</definedName>
    <definedName name="CRBPPHIDEN___EMAIL______ANN0">Données!$K$15</definedName>
    <definedName name="CRBPPHIDEN___FAX________ANN0">Données!$H$15</definedName>
    <definedName name="CRBPPHIDEN___NFINESS____ANN0">Données!$E$19</definedName>
    <definedName name="CRBPPHIDEN___NOMDIREC___ANN0">Données!$E$17</definedName>
    <definedName name="CRBPPHIDEN___NOMETAB____ANN0">Données!$E$7</definedName>
    <definedName name="CRBPPHIDEN___ORGAGEST___ANN0">Données!$E$13</definedName>
    <definedName name="CRBPPHIDEN___TEL________ANN0">Données!$E$15</definedName>
    <definedName name="CRBPPHMESJ_NBETPMES__BEXANM1">Mesures!$G$9</definedName>
    <definedName name="CRBPPHMESJ_NBETPMES__BPPANN0">Mesures!$I$9</definedName>
    <definedName name="CRBPPHMESJ_NBETPMES__BPRANN0">Mesures!$K$9</definedName>
    <definedName name="CRBPPHMESJ_NBETPMES__CARANM2">Mesures!$F$9</definedName>
    <definedName name="CRBPPHMESJ_NBETPMES__CARANM3">Mesures!$E$9</definedName>
    <definedName name="CRBPPHMESJ_NBETPMES__CARANM4">Mesures!$D$9</definedName>
    <definedName name="CRBPPHMESJ_NBMESURE__BEXANM1">Mesures!$G$7</definedName>
    <definedName name="CRBPPHMESJ_NBMESURE__BPPANN0">Mesures!$I$7</definedName>
    <definedName name="CRBPPHMESJ_NBMESURE__BPRANN0">Mesures!$K$7</definedName>
    <definedName name="CRBPPHMESJ_NBMESURE__CARANM2">Mesures!$F$7</definedName>
    <definedName name="CRBPPHMESJ_NBMESURE__CARANM3">Mesures!$E$7</definedName>
    <definedName name="CRBPPHMESJ_NBMESURE__CARANM4">Mesures!$D$7</definedName>
    <definedName name="CRBPPHMESJ_NBPTSMES__BEXANM1">Mesures!$G$8</definedName>
    <definedName name="CRBPPHMESJ_NBPTSMES__BPPANN0">Mesures!$I$8</definedName>
    <definedName name="CRBPPHMESJ_NBPTSMES__BPRANN0">Mesures!$K$8</definedName>
    <definedName name="CRBPPHMESJ_NBPTSMES__CARANM2">Mesures!$F$8</definedName>
    <definedName name="CRBPPHMESJ_NBPTSMES__CARANM3">Mesures!$E$8</definedName>
    <definedName name="CRBPPHMESJ_NBPTSMES__CARANM4">Mesures!$D$8</definedName>
    <definedName name="CRBPPHMESJ_PDMOYMES__BEXANM1">Mesures!$G$10</definedName>
    <definedName name="CRBPPHMESJ_PDMOYMES__BPPANN0">Mesures!$I$10</definedName>
    <definedName name="CRBPPHMESJ_PDMOYMES__BPRANN0">Mesures!$K$10</definedName>
    <definedName name="CRBPPHMESJ_PDMOYMES__CARANM2">Mesures!$F$10</definedName>
    <definedName name="CRBPPHMESJ_PDMOYMES__CARANM3">Mesures!$E$10</definedName>
    <definedName name="CRBPPHMESJ_PDMOYMES__CARANM4">Mesures!$D$10</definedName>
    <definedName name="CRBPPHMESJ_PTETPMES__BEXANM1">Mesures!$G$12</definedName>
    <definedName name="CRBPPHMESJ_PTETPMES__BPPANN0">Mesures!$I$12</definedName>
    <definedName name="CRBPPHMESJ_PTETPMES__BPRANN0">Mesures!$K$12</definedName>
    <definedName name="CRBPPHMESJ_PTETPMES__CARANM2">Mesures!$F$12</definedName>
    <definedName name="CRBPPHMESJ_PTETPMES__CARANM3">Mesures!$E$12</definedName>
    <definedName name="CRBPPHMESJ_PTETPMES__CARANM4">Mesures!$D$12</definedName>
    <definedName name="CRBPPHMESJ_VLPTSMES__BEXANM1">Mesures!$G$11</definedName>
    <definedName name="CRBPPHMESJ_VLPTSMES__BPPANN0">Mesures!$I$11</definedName>
    <definedName name="CRBPPHMESJ_VLPTSMES__BPRANN0">Mesures!$K$11</definedName>
    <definedName name="CRBPPHMESJ_VLPTSMES__CARANM2">Mesures!$F$11</definedName>
    <definedName name="CRBPPHMESJ_VLPTSMES__CARANM3">Mesures!$E$11</definedName>
    <definedName name="CRBPPHMESJ_VLPTSMES__CARANM4">Mesures!$D$11</definedName>
    <definedName name="CRBPPHSALAG__AGPLAUT_BEXANM1">'Tableau du personnel'!$D$103</definedName>
    <definedName name="CRBPPHSALAG__AGPLD01_BEXANM1">'Tableau du personnel'!$D$10</definedName>
    <definedName name="CRBPPHSALAG__AGPLD02_BEXANM1">'Tableau du personnel'!$D$11</definedName>
    <definedName name="CRBPPHSALAG__AGPLD03_BEXANM1">'Tableau du personnel'!$D$12</definedName>
    <definedName name="CRBPPHSALAG__AGPLD04_BEXANM1">'Tableau du personnel'!$D$13</definedName>
    <definedName name="CRBPPHSALAG__AGPLD05_BEXANM1">'Tableau du personnel'!$D$14</definedName>
    <definedName name="CRBPPHSALAG__AGPLD06_BEXANM1">'Tableau du personnel'!$D$15</definedName>
    <definedName name="CRBPPHSALAG__AGPLD07_BEXANM1">'Tableau du personnel'!$D$16</definedName>
    <definedName name="CRBPPHSALAG__AGPLD08_BEXANM1">'Tableau du personnel'!$D$17</definedName>
    <definedName name="CRBPPHSALAG__AGPLD09_BEXANM1">'Tableau du personnel'!$D$18</definedName>
    <definedName name="CRBPPHSALAG__AGPLD10_BEXANM1">'Tableau du personnel'!$D$19</definedName>
    <definedName name="CRBPPHSALAG__AGPLD11_BEXANM1">'Tableau du personnel'!$D$20</definedName>
    <definedName name="CRBPPHSALAG__AGPLD12_BEXANM1">'Tableau du personnel'!$D$21</definedName>
    <definedName name="CRBPPHSALAG__AGPLD13_BEXANM1">'Tableau du personnel'!$D$22</definedName>
    <definedName name="CRBPPHSALAG__AGPLE01_BEXANM1">'Tableau du personnel'!$D$42</definedName>
    <definedName name="CRBPPHSALAG__AGPLE02_BEXANM1">'Tableau du personnel'!$D$43</definedName>
    <definedName name="CRBPPHSALAG__AGPLE03_BEXANM1">'Tableau du personnel'!$D$44</definedName>
    <definedName name="CRBPPHSALAG__AGPLE04_BEXANM1">'Tableau du personnel'!$D$45</definedName>
    <definedName name="CRBPPHSALAG__AGPLE05_BEXANM1">'Tableau du personnel'!$D$46</definedName>
    <definedName name="CRBPPHSALAG__AGPLE06_BEXANM1">'Tableau du personnel'!$D$47</definedName>
    <definedName name="CRBPPHSALAG__AGPLE06CBEXANM1">'Tableau du personnel'!$D$48</definedName>
    <definedName name="CRBPPHSALAG__AGPLE07_BEXANM1">'Tableau du personnel'!$D$49</definedName>
    <definedName name="CRBPPHSALAG__AGPLE07CBEXANM1">'Tableau du personnel'!$D$50</definedName>
    <definedName name="CRBPPHSALAG__AGPLE08_BEXANM1">'Tableau du personnel'!$D$51</definedName>
    <definedName name="CRBPPHSALAG__AGPLE09_BEXANM1">'Tableau du personnel'!$D$52</definedName>
    <definedName name="CRBPPHSALAG__AGPLE10_BEXANM1">'Tableau du personnel'!$D$53</definedName>
    <definedName name="CRBPPHSALAG__AGPLE11_BEXANM1">'Tableau du personnel'!$D$54</definedName>
    <definedName name="CRBPPHSALAG__AGPLE12_BEXANM1">'Tableau du personnel'!$D$55</definedName>
    <definedName name="CRBPPHSALAG__AGPLE13_BEXANM1">'Tableau du personnel'!$D$56</definedName>
    <definedName name="CRBPPHSALAG__AGPLE14_BEXANM1">'Tableau du personnel'!$D$57</definedName>
    <definedName name="CRBPPHSALAG__AGPLE15_BEXANM1">'Tableau du personnel'!$D$58</definedName>
    <definedName name="CRBPPHSALAG__AGPLE16_BEXANM1">'Tableau du personnel'!$D$59</definedName>
    <definedName name="CRBPPHSALAG__AGPLE17_BEXANM1">'Tableau du personnel'!$D$60</definedName>
    <definedName name="CRBPPHSALAG__AGPLE18_BEXANM1">'Tableau du personnel'!$D$61</definedName>
    <definedName name="CRBPPHSALAG__AGPLE19_BEXANM1">'Tableau du personnel'!$D$62</definedName>
    <definedName name="CRBPPHSALAG__AGPLE20_BEXANM1">'Tableau du personnel'!$D$63</definedName>
    <definedName name="CRBPPHSALAG__AGPLE21_BEXANM1">'Tableau du personnel'!$D$64</definedName>
    <definedName name="CRBPPHSALAG__AGPLE22_BEXANM1">'Tableau du personnel'!$D$65</definedName>
    <definedName name="CRBPPHSALAG__AGPLE23_BEXANM1">'Tableau du personnel'!$D$66</definedName>
    <definedName name="CRBPPHSALAG__AGPLE24_BEXANM1">'Tableau du personnel'!$D$67</definedName>
    <definedName name="CRBPPHSALAG__AGPLE25_BEXANM1">'Tableau du personnel'!$D$68</definedName>
    <definedName name="CRBPPHSALAG__AGPLE26_BEXANM1">'Tableau du personnel'!$D$69</definedName>
    <definedName name="CRBPPHSALAG__AGPLE27_BEXANM1">'Tableau du personnel'!$D$70</definedName>
    <definedName name="CRBPPHSALAG__AGPLE28_BEXANM1">'Tableau du personnel'!$D$71</definedName>
    <definedName name="CRBPPHSALAG__AGPLE29_BEXANM1">'Tableau du personnel'!$D$72</definedName>
    <definedName name="CRBPPHSALAG__AGPLE30_BEXANM1">'Tableau du personnel'!$D$73</definedName>
    <definedName name="CRBPPHSALAG__AGPLG01_BEXANM1">'Tableau du personnel'!$D$25</definedName>
    <definedName name="CRBPPHSALAG__AGPLG02_BEXANM1">'Tableau du personnel'!$D$26</definedName>
    <definedName name="CRBPPHSALAG__AGPLG03_BEXANM1">'Tableau du personnel'!$D$27</definedName>
    <definedName name="CRBPPHSALAG__AGPLM01_BEXANM1">'Tableau du personnel'!$D$95</definedName>
    <definedName name="CRBPPHSALAG__AGPLM02_BEXANM1">'Tableau du personnel'!$D$96</definedName>
    <definedName name="CRBPPHSALAG__AGPLM03_BEXANM1">'Tableau du personnel'!$D$97</definedName>
    <definedName name="CRBPPHSALAG__AGPLM04_BEXANM1">'Tableau du personnel'!$D$98</definedName>
    <definedName name="CRBPPHSALAG__AGPLM05_BEXANM1">'Tableau du personnel'!$D$99</definedName>
    <definedName name="CRBPPHSALAG__AGPLM06_BEXANM1">'Tableau du personnel'!$D$100</definedName>
    <definedName name="CRBPPHSALAG__AGPLM07_BEXANM1">'Tableau du personnel'!$D$101</definedName>
    <definedName name="CRBPPHSALAG__AGPLM08_BEXANM1">'Tableau du personnel'!$D$102</definedName>
    <definedName name="CRBPPHSALAG__AGPLP01_BEXANM1">'Tableau du personnel'!$D$77</definedName>
    <definedName name="CRBPPHSALAG__AGPLP02_BEXANM1">'Tableau du personnel'!$D$78</definedName>
    <definedName name="CRBPPHSALAG__AGPLP03_BEXANM1">'Tableau du personnel'!$D$79</definedName>
    <definedName name="CRBPPHSALAG__AGPLP04_BEXANM1">'Tableau du personnel'!$D$80</definedName>
    <definedName name="CRBPPHSALAG__AGPLP05_BEXANM1">'Tableau du personnel'!$D$81</definedName>
    <definedName name="CRBPPHSALAG__AGPLP06_BEXANM1">'Tableau du personnel'!$D$82</definedName>
    <definedName name="CRBPPHSALAG__AGPLP07_BEXANM1">'Tableau du personnel'!$D$83</definedName>
    <definedName name="CRBPPHSALAG__AGPLP08_BEXANM1">'Tableau du personnel'!$D$84</definedName>
    <definedName name="CRBPPHSALAG__AGPLP09_BEXANM1">'Tableau du personnel'!$D$85</definedName>
    <definedName name="CRBPPHSALAG__AGPLP10_BEXANM1">'Tableau du personnel'!$D$86</definedName>
    <definedName name="CRBPPHSALAG__AGPLP11_BEXANM1">'Tableau du personnel'!$D$87</definedName>
    <definedName name="CRBPPHSALAG__AGPLP12_BEXANM1">'Tableau du personnel'!$D$88</definedName>
    <definedName name="CRBPPHSALAG__AGPLP13_BEXANM1">'Tableau du personnel'!$D$89</definedName>
    <definedName name="CRBPPHSALAG__AGPLP14_BEXANM1">'Tableau du personnel'!$D$90</definedName>
    <definedName name="CRBPPHSALAG__AGPLP15_BEXANM1">'Tableau du personnel'!$D$91</definedName>
    <definedName name="CRBPPHSALAG__AGPLP16_BEXANM1">'Tableau du personnel'!$D$92</definedName>
    <definedName name="CRBPPHSALAG__AGPLPARCBEXANM1">'Tableau du personnel'!$D$76</definedName>
    <definedName name="CRBPPHSALAG__AGPLR01_BEXANM1">'Tableau du personnel'!$D$37</definedName>
    <definedName name="CRBPPHSALAG__AGPLR02_BEXANM1">'Tableau du personnel'!$D$38</definedName>
    <definedName name="CRBPPHSALAG__AGPLR03_BEXANM1">'Tableau du personnel'!$D$39</definedName>
    <definedName name="CRBPPHSALAG__AGPLS01_BEXANM1">'Tableau du personnel'!$D$30</definedName>
    <definedName name="CRBPPHSALAG__AGPLS02_BEXANM1">'Tableau du personnel'!$D$31</definedName>
    <definedName name="CRBPPHSALAG__AGPLS03_BEXANM1">'Tableau du personnel'!$D$32</definedName>
    <definedName name="CRBPPHSALAG__AGPLS04_BEXANM1">'Tableau du personnel'!$D$33</definedName>
    <definedName name="CRBPPHSALAG__AGPLS05_BEXANM1">'Tableau du personnel'!$D$34</definedName>
    <definedName name="CRBPPHSALAG__AGTPAUT_BEXANM1">'Tableau du personnel'!$E$103</definedName>
    <definedName name="CRBPPHSALAG__AGTPD01_BEXANM1">'Tableau du personnel'!$E$10</definedName>
    <definedName name="CRBPPHSALAG__AGTPD02_BEXANM1">'Tableau du personnel'!$E$11</definedName>
    <definedName name="CRBPPHSALAG__AGTPD03_BEXANM1">'Tableau du personnel'!$E$12</definedName>
    <definedName name="CRBPPHSALAG__AGTPD04_BEXANM1">'Tableau du personnel'!$E$13</definedName>
    <definedName name="CRBPPHSALAG__AGTPD05_BEXANM1">'Tableau du personnel'!$E$14</definedName>
    <definedName name="CRBPPHSALAG__AGTPD06_BEXANM1">'Tableau du personnel'!$E$15</definedName>
    <definedName name="CRBPPHSALAG__AGTPD07_BEXANM1">'Tableau du personnel'!$E$16</definedName>
    <definedName name="CRBPPHSALAG__AGTPD08_BEXANM1">'Tableau du personnel'!$E$17</definedName>
    <definedName name="CRBPPHSALAG__AGTPD09_BEXANM1">'Tableau du personnel'!$E$18</definedName>
    <definedName name="CRBPPHSALAG__AGTPD10_BEXANM1">'Tableau du personnel'!$E$19</definedName>
    <definedName name="CRBPPHSALAG__AGTPD11_BEXANM1">'Tableau du personnel'!$E$20</definedName>
    <definedName name="CRBPPHSALAG__AGTPD12_BEXANM1">'Tableau du personnel'!$E$21</definedName>
    <definedName name="CRBPPHSALAG__AGTPD13_BEXANM1">'Tableau du personnel'!$E$22</definedName>
    <definedName name="CRBPPHSALAG__AGTPE01_BEXANM1">'Tableau du personnel'!$E$42</definedName>
    <definedName name="CRBPPHSALAG__AGTPE02_BEXANM1">'Tableau du personnel'!$E$43</definedName>
    <definedName name="CRBPPHSALAG__AGTPE03_BEXANM1">'Tableau du personnel'!$E$44</definedName>
    <definedName name="CRBPPHSALAG__AGTPE04_BEXANM1">'Tableau du personnel'!$E$45</definedName>
    <definedName name="CRBPPHSALAG__AGTPE05_BEXANM1">'Tableau du personnel'!$E$46</definedName>
    <definedName name="CRBPPHSALAG__AGTPE06_BEXANM1">'Tableau du personnel'!$E$47</definedName>
    <definedName name="CRBPPHSALAG__AGTPE06CBEXANM1">'Tableau du personnel'!$E$48</definedName>
    <definedName name="CRBPPHSALAG__AGTPE07_BEXANM1">'Tableau du personnel'!$E$49</definedName>
    <definedName name="CRBPPHSALAG__AGTPE07CBEXANM1">'Tableau du personnel'!$E$50</definedName>
    <definedName name="CRBPPHSALAG__AGTPE08_BEXANM1">'Tableau du personnel'!$E$51</definedName>
    <definedName name="CRBPPHSALAG__AGTPE09_BEXANM1">'Tableau du personnel'!$E$52</definedName>
    <definedName name="CRBPPHSALAG__AGTPE10_BEXANM1">'Tableau du personnel'!$E$53</definedName>
    <definedName name="CRBPPHSALAG__AGTPE11_BEXANM1">'Tableau du personnel'!$E$54</definedName>
    <definedName name="CRBPPHSALAG__AGTPE12_BEXANM1">'Tableau du personnel'!$E$55</definedName>
    <definedName name="CRBPPHSALAG__AGTPE13_BEXANM1">'Tableau du personnel'!$E$56</definedName>
    <definedName name="CRBPPHSALAG__AGTPE14_BEXANM1">'Tableau du personnel'!$E$57</definedName>
    <definedName name="CRBPPHSALAG__AGTPE15_BEXANM1">'Tableau du personnel'!$E$58</definedName>
    <definedName name="CRBPPHSALAG__AGTPE16_BEXANM1">'Tableau du personnel'!$E$59</definedName>
    <definedName name="CRBPPHSALAG__AGTPE17_BEXANM1">'Tableau du personnel'!$E$60</definedName>
    <definedName name="CRBPPHSALAG__AGTPE18_BEXANM1">'Tableau du personnel'!$E$61</definedName>
    <definedName name="CRBPPHSALAG__AGTPE19_BEXANM1">'Tableau du personnel'!$E$62</definedName>
    <definedName name="CRBPPHSALAG__AGTPE20_BEXANM1">'Tableau du personnel'!$E$63</definedName>
    <definedName name="CRBPPHSALAG__AGTPE21_BEXANM1">'Tableau du personnel'!$E$64</definedName>
    <definedName name="CRBPPHSALAG__AGTPE22_BEXANM1">'Tableau du personnel'!$E$65</definedName>
    <definedName name="CRBPPHSALAG__AGTPE23_BEXANM1">'Tableau du personnel'!$E$66</definedName>
    <definedName name="CRBPPHSALAG__AGTPE24_BEXANM1">'Tableau du personnel'!$E$67</definedName>
    <definedName name="CRBPPHSALAG__AGTPE25_BEXANM1">'Tableau du personnel'!$E$68</definedName>
    <definedName name="CRBPPHSALAG__AGTPE26_BEXANM1">'Tableau du personnel'!$E$69</definedName>
    <definedName name="CRBPPHSALAG__AGTPE27_BEXANM1">'Tableau du personnel'!$E$70</definedName>
    <definedName name="CRBPPHSALAG__AGTPE28_BEXANM1">'Tableau du personnel'!$E$71</definedName>
    <definedName name="CRBPPHSALAG__AGTPE29_BEXANM1">'Tableau du personnel'!$E$72</definedName>
    <definedName name="CRBPPHSALAG__AGTPE30_BEXANM1">'Tableau du personnel'!$E$73</definedName>
    <definedName name="CRBPPHSALAG__AGTPG01_BEXANM1">'Tableau du personnel'!$E$25</definedName>
    <definedName name="CRBPPHSALAG__AGTPG02_BEXANM1">'Tableau du personnel'!$E$26</definedName>
    <definedName name="CRBPPHSALAG__AGTPG03_BEXANM1">'Tableau du personnel'!$E$27</definedName>
    <definedName name="CRBPPHSALAG__AGTPM01_BEXANM1">'Tableau du personnel'!$E$95</definedName>
    <definedName name="CRBPPHSALAG__AGTPM02_BEXANM1">'Tableau du personnel'!$E$96</definedName>
    <definedName name="CRBPPHSALAG__AGTPM03_BEXANM1">'Tableau du personnel'!$E$97</definedName>
    <definedName name="CRBPPHSALAG__AGTPM04_BEXANM1">'Tableau du personnel'!$E$98</definedName>
    <definedName name="CRBPPHSALAG__AGTPM05_BEXANM1">'Tableau du personnel'!$E$99</definedName>
    <definedName name="CRBPPHSALAG__AGTPM06_BEXANM1">'Tableau du personnel'!$E$100</definedName>
    <definedName name="CRBPPHSALAG__AGTPM07_BEXANM1">'Tableau du personnel'!$E$101</definedName>
    <definedName name="CRBPPHSALAG__AGTPM08_BEXANM1">'Tableau du personnel'!$E$102</definedName>
    <definedName name="CRBPPHSALAG__AGTPP01_BEXANM1">'Tableau du personnel'!$E$77</definedName>
    <definedName name="CRBPPHSALAG__AGTPP02_BEXANM1">'Tableau du personnel'!$E$78</definedName>
    <definedName name="CRBPPHSALAG__AGTPP03_BEXANM1">'Tableau du personnel'!$E$79</definedName>
    <definedName name="CRBPPHSALAG__AGTPP04_BEXANM1">'Tableau du personnel'!$E$80</definedName>
    <definedName name="CRBPPHSALAG__AGTPP05_BEXANM1">'Tableau du personnel'!$E$81</definedName>
    <definedName name="CRBPPHSALAG__AGTPP06_BEXANM1">'Tableau du personnel'!$E$82</definedName>
    <definedName name="CRBPPHSALAG__AGTPP07_BEXANM1">'Tableau du personnel'!$E$83</definedName>
    <definedName name="CRBPPHSALAG__AGTPP08_BEXANM1">'Tableau du personnel'!$E$84</definedName>
    <definedName name="CRBPPHSALAG__AGTPP09_BEXANM1">'Tableau du personnel'!$E$85</definedName>
    <definedName name="CRBPPHSALAG__AGTPP10_BEXANM1">'Tableau du personnel'!$E$86</definedName>
    <definedName name="CRBPPHSALAG__AGTPP11_BEXANM1">'Tableau du personnel'!$E$87</definedName>
    <definedName name="CRBPPHSALAG__AGTPP12_BEXANM1">'Tableau du personnel'!$E$88</definedName>
    <definedName name="CRBPPHSALAG__AGTPP13_BEXANM1">'Tableau du personnel'!$E$89</definedName>
    <definedName name="CRBPPHSALAG__AGTPP14_BEXANM1">'Tableau du personnel'!$E$90</definedName>
    <definedName name="CRBPPHSALAG__AGTPP15_BEXANM1">'Tableau du personnel'!$E$91</definedName>
    <definedName name="CRBPPHSALAG__AGTPP16_BEXANM1">'Tableau du personnel'!$E$92</definedName>
    <definedName name="CRBPPHSALAG__AGTPPARCBEXANM1">'Tableau du personnel'!$E$76</definedName>
    <definedName name="CRBPPHSALAG__AGTPR01_BEXANM1">'Tableau du personnel'!$E$37</definedName>
    <definedName name="CRBPPHSALAG__AGTPR02_BEXANM1">'Tableau du personnel'!$E$38</definedName>
    <definedName name="CRBPPHSALAG__AGTPR03_BEXANM1">'Tableau du personnel'!$E$39</definedName>
    <definedName name="CRBPPHSALAG__AGTPS01_BEXANM1">'Tableau du personnel'!$E$30</definedName>
    <definedName name="CRBPPHSALAG__AGTPS02_BEXANM1">'Tableau du personnel'!$E$31</definedName>
    <definedName name="CRBPPHSALAG__AGTPS03_BEXANM1">'Tableau du personnel'!$E$32</definedName>
    <definedName name="CRBPPHSALAG__AGTPS04_BEXANM1">'Tableau du personnel'!$E$33</definedName>
    <definedName name="CRBPPHSALAG__AGTPS05_BEXANM1">'Tableau du personnel'!$E$34</definedName>
    <definedName name="CRBPPHSALAG__ETPAUT__BEXANM1">'Tableau du personnel'!$F$103</definedName>
    <definedName name="CRBPPHSALAG__ETPAUTX_BEXANM1">'Tableau du personnel extérieur'!$D$103</definedName>
    <definedName name="CRBPPHSALAG__ETPAUTX_BPPANN0">'Tableau du personnel extérieur'!$E$103</definedName>
    <definedName name="CRBPPHSALAG__ETPAUTX_BPRANN0">'Tableau du personnel extérieur'!$F$103</definedName>
    <definedName name="CRBPPHSALAG__ETPD01__BEXANM1">'Tableau du personnel'!$F$10</definedName>
    <definedName name="CRBPPHSALAG__ETPD01X_BEXANM1">'Tableau du personnel extérieur'!$D$10</definedName>
    <definedName name="CRBPPHSALAG__ETPD01X_BPPANN0">'Tableau du personnel extérieur'!$E$10</definedName>
    <definedName name="CRBPPHSALAG__ETPD01X_BPRANN0">'Tableau du personnel extérieur'!$F$10</definedName>
    <definedName name="CRBPPHSALAG__ETPD02__BEXANM1">'Tableau du personnel'!$F$11</definedName>
    <definedName name="CRBPPHSALAG__ETPD02X_BEXANM1">'Tableau du personnel extérieur'!$D$11</definedName>
    <definedName name="CRBPPHSALAG__ETPD02X_BPPANN0">'Tableau du personnel extérieur'!$E$11</definedName>
    <definedName name="CRBPPHSALAG__ETPD02X_BPRANN0">'Tableau du personnel extérieur'!$F$11</definedName>
    <definedName name="CRBPPHSALAG__ETPD03__BEXANM1">'Tableau du personnel'!$F$12</definedName>
    <definedName name="CRBPPHSALAG__ETPD03X_BEXANM1">'Tableau du personnel extérieur'!$D$12</definedName>
    <definedName name="CRBPPHSALAG__ETPD03X_BPPANN0">'Tableau du personnel extérieur'!$E$12</definedName>
    <definedName name="CRBPPHSALAG__ETPD03X_BPRANN0">'Tableau du personnel extérieur'!$F$12</definedName>
    <definedName name="CRBPPHSALAG__ETPD04__BEXANM1">'Tableau du personnel'!$F$13</definedName>
    <definedName name="CRBPPHSALAG__ETPD04X_BEXANM1">'Tableau du personnel extérieur'!$D$13</definedName>
    <definedName name="CRBPPHSALAG__ETPD04X_BPPANN0">'Tableau du personnel extérieur'!$E$13</definedName>
    <definedName name="CRBPPHSALAG__ETPD04X_BPRANN0">'Tableau du personnel extérieur'!$F$13</definedName>
    <definedName name="CRBPPHSALAG__ETPD05__BEXANM1">'Tableau du personnel'!$F$14</definedName>
    <definedName name="CRBPPHSALAG__ETPD05X_BEXANM1">'Tableau du personnel extérieur'!$D$14</definedName>
    <definedName name="CRBPPHSALAG__ETPD05X_BPPANN0">'Tableau du personnel extérieur'!$E$14</definedName>
    <definedName name="CRBPPHSALAG__ETPD05X_BPRANN0">'Tableau du personnel extérieur'!$F$14</definedName>
    <definedName name="CRBPPHSALAG__ETPD06__BEXANM1">'Tableau du personnel'!$F$15</definedName>
    <definedName name="CRBPPHSALAG__ETPD06X_BEXANM1">'Tableau du personnel extérieur'!$D$15</definedName>
    <definedName name="CRBPPHSALAG__ETPD06X_BPPANN0">'Tableau du personnel extérieur'!$E$15</definedName>
    <definedName name="CRBPPHSALAG__ETPD06X_BPRANN0">'Tableau du personnel extérieur'!$F$15</definedName>
    <definedName name="CRBPPHSALAG__ETPD07__BEXANM1">'Tableau du personnel'!$F$16</definedName>
    <definedName name="CRBPPHSALAG__ETPD07X_BEXANM1">'Tableau du personnel extérieur'!$D$16</definedName>
    <definedName name="CRBPPHSALAG__ETPD07X_BPPANN0">'Tableau du personnel extérieur'!$E$16</definedName>
    <definedName name="CRBPPHSALAG__ETPD07X_BPRANN0">'Tableau du personnel extérieur'!$F$16</definedName>
    <definedName name="CRBPPHSALAG__ETPD08__BEXANM1">'Tableau du personnel'!$F$17</definedName>
    <definedName name="CRBPPHSALAG__ETPD08X_BEXANM1">'Tableau du personnel extérieur'!$D$17</definedName>
    <definedName name="CRBPPHSALAG__ETPD08X_BPPANN0">'Tableau du personnel extérieur'!$E$17</definedName>
    <definedName name="CRBPPHSALAG__ETPD08X_BPRANN0">'Tableau du personnel extérieur'!$F$17</definedName>
    <definedName name="CRBPPHSALAG__ETPD09__BEXANM1">'Tableau du personnel'!$F$18</definedName>
    <definedName name="CRBPPHSALAG__ETPD09X_BEXANM1">'Tableau du personnel extérieur'!$D$18</definedName>
    <definedName name="CRBPPHSALAG__ETPD09X_BPPANN0">'Tableau du personnel extérieur'!$E$18</definedName>
    <definedName name="CRBPPHSALAG__ETPD09X_BPRANN0">'Tableau du personnel extérieur'!$F$18</definedName>
    <definedName name="CRBPPHSALAG__ETPD10__BEXANM1">'Tableau du personnel'!$F$19</definedName>
    <definedName name="CRBPPHSALAG__ETPD10X_BEXANM1">'Tableau du personnel extérieur'!$D$19</definedName>
    <definedName name="CRBPPHSALAG__ETPD10X_BPPANN0">'Tableau du personnel extérieur'!$E$19</definedName>
    <definedName name="CRBPPHSALAG__ETPD10X_BPRANN0">'Tableau du personnel extérieur'!$F$19</definedName>
    <definedName name="CRBPPHSALAG__ETPD11__BEXANM1">'Tableau du personnel'!$F$20</definedName>
    <definedName name="CRBPPHSALAG__ETPD11X_BEXANM1">'Tableau du personnel extérieur'!$D$20</definedName>
    <definedName name="CRBPPHSALAG__ETPD11X_BPPANN0">'Tableau du personnel extérieur'!$E$20</definedName>
    <definedName name="CRBPPHSALAG__ETPD11X_BPRANN0">'Tableau du personnel extérieur'!$F$20</definedName>
    <definedName name="CRBPPHSALAG__ETPD12__BEXANM1">'Tableau du personnel'!$F$21</definedName>
    <definedName name="CRBPPHSALAG__ETPD12X_BEXANM1">'Tableau du personnel extérieur'!$D$21</definedName>
    <definedName name="CRBPPHSALAG__ETPD12X_BPPANN0">'Tableau du personnel extérieur'!$E$21</definedName>
    <definedName name="CRBPPHSALAG__ETPD12X_BPRANN0">'Tableau du personnel extérieur'!$F$21</definedName>
    <definedName name="CRBPPHSALAG__ETPD13__BEXANM1">'Tableau du personnel'!$F$22</definedName>
    <definedName name="CRBPPHSALAG__ETPD13X_BEXANM1">'Tableau du personnel extérieur'!$D$22</definedName>
    <definedName name="CRBPPHSALAG__ETPD13X_BPPANN0">'Tableau du personnel extérieur'!$E$22</definedName>
    <definedName name="CRBPPHSALAG__ETPD13X_BPRANN0">'Tableau du personnel extérieur'!$F$22</definedName>
    <definedName name="CRBPPHSALAG__ETPE01__BEXANM1">'Tableau du personnel'!$F$42</definedName>
    <definedName name="CRBPPHSALAG__ETPE01X_BEXANM1">'Tableau du personnel extérieur'!$D$42</definedName>
    <definedName name="CRBPPHSALAG__ETPE01X_BPPANN0">'Tableau du personnel extérieur'!$E$42</definedName>
    <definedName name="CRBPPHSALAG__ETPE01X_BPRANN0">'Tableau du personnel extérieur'!$F$42</definedName>
    <definedName name="CRBPPHSALAG__ETPE02__BEXANM1">'Tableau du personnel'!$F$43</definedName>
    <definedName name="CRBPPHSALAG__ETPE02X_BEXANM1">'Tableau du personnel extérieur'!$D$43</definedName>
    <definedName name="CRBPPHSALAG__ETPE02X_BPPANN0">'Tableau du personnel extérieur'!$E$43</definedName>
    <definedName name="CRBPPHSALAG__ETPE02X_BPRANN0">'Tableau du personnel extérieur'!$F$43</definedName>
    <definedName name="CRBPPHSALAG__ETPE03__BEXANM1">'Tableau du personnel'!$F$44</definedName>
    <definedName name="CRBPPHSALAG__ETPE03X_BEXANM1">'Tableau du personnel extérieur'!$D$44</definedName>
    <definedName name="CRBPPHSALAG__ETPE03X_BPPANN0">'Tableau du personnel extérieur'!$E$44</definedName>
    <definedName name="CRBPPHSALAG__ETPE03X_BPRANN0">'Tableau du personnel extérieur'!$F$44</definedName>
    <definedName name="CRBPPHSALAG__ETPE04__BEXANM1">'Tableau du personnel'!$F$45</definedName>
    <definedName name="CRBPPHSALAG__ETPE04X_BEXANM1">'Tableau du personnel extérieur'!$D$45</definedName>
    <definedName name="CRBPPHSALAG__ETPE04X_BPPANN0">'Tableau du personnel extérieur'!$E$45</definedName>
    <definedName name="CRBPPHSALAG__ETPE04X_BPRANN0">'Tableau du personnel extérieur'!$F$45</definedName>
    <definedName name="CRBPPHSALAG__ETPE05__BEXANM1">'Tableau du personnel'!$F$46</definedName>
    <definedName name="CRBPPHSALAG__ETPE05X_BEXANM1">'Tableau du personnel extérieur'!$D$46</definedName>
    <definedName name="CRBPPHSALAG__ETPE05X_BPPANN0">'Tableau du personnel extérieur'!$E$46</definedName>
    <definedName name="CRBPPHSALAG__ETPE05X_BPRANN0">'Tableau du personnel extérieur'!$F$46</definedName>
    <definedName name="CRBPPHSALAG__ETPE06__BEXANM1">'Tableau du personnel'!$F$47</definedName>
    <definedName name="CRBPPHSALAG__ETPE06C_BEXANM1">'Tableau du personnel'!$F$48</definedName>
    <definedName name="CRBPPHSALAG__ETPE06CXBEXANM1">'Tableau du personnel extérieur'!$D$48</definedName>
    <definedName name="CRBPPHSALAG__ETPE06CXBPPANN0">'Tableau du personnel extérieur'!$E$48</definedName>
    <definedName name="CRBPPHSALAG__ETPE06CXBPRANN0">'Tableau du personnel extérieur'!$F$48</definedName>
    <definedName name="CRBPPHSALAG__ETPE06X_BEXANM1">'Tableau du personnel extérieur'!$D$47</definedName>
    <definedName name="CRBPPHSALAG__ETPE06X_BPPANN0">'Tableau du personnel extérieur'!$E$47</definedName>
    <definedName name="CRBPPHSALAG__ETPE06X_BPRANN0">'Tableau du personnel extérieur'!$F$47</definedName>
    <definedName name="CRBPPHSALAG__ETPE07__BEXANM1">'Tableau du personnel'!$F$49</definedName>
    <definedName name="CRBPPHSALAG__ETPE07C_BEXANM1">'Tableau du personnel'!$F$50</definedName>
    <definedName name="CRBPPHSALAG__ETPE07CXBEXANM1">'Tableau du personnel extérieur'!$D$50</definedName>
    <definedName name="CRBPPHSALAG__ETPE07CXBPPANN0">'Tableau du personnel extérieur'!$E$50</definedName>
    <definedName name="CRBPPHSALAG__ETPE07CXBPRANN0">'Tableau du personnel extérieur'!$F$50</definedName>
    <definedName name="CRBPPHSALAG__ETPE07X_BEXANM1">'Tableau du personnel extérieur'!$D$49</definedName>
    <definedName name="CRBPPHSALAG__ETPE07X_BPPANN0">'Tableau du personnel extérieur'!$E$49</definedName>
    <definedName name="CRBPPHSALAG__ETPE07X_BPRANN0">'Tableau du personnel extérieur'!$F$49</definedName>
    <definedName name="CRBPPHSALAG__ETPE08__BEXANM1">'Tableau du personnel'!$F$51</definedName>
    <definedName name="CRBPPHSALAG__ETPE08X_BEXANM1">'Tableau du personnel extérieur'!$D$51</definedName>
    <definedName name="CRBPPHSALAG__ETPE08X_BPPANN0">'Tableau du personnel extérieur'!$E$51</definedName>
    <definedName name="CRBPPHSALAG__ETPE08X_BPRANN0">'Tableau du personnel extérieur'!$F$51</definedName>
    <definedName name="CRBPPHSALAG__ETPE09__BEXANM1">'Tableau du personnel'!$F$52</definedName>
    <definedName name="CRBPPHSALAG__ETPE09X_BEXANM1">'Tableau du personnel extérieur'!$D$52</definedName>
    <definedName name="CRBPPHSALAG__ETPE09X_BPPANN0">'Tableau du personnel extérieur'!$E$52</definedName>
    <definedName name="CRBPPHSALAG__ETPE09X_BPRANN0">'Tableau du personnel extérieur'!$F$52</definedName>
    <definedName name="CRBPPHSALAG__ETPE10__BEXANM1">'Tableau du personnel'!$F$53</definedName>
    <definedName name="CRBPPHSALAG__ETPE10X_BEXANM1">'Tableau du personnel extérieur'!$D$53</definedName>
    <definedName name="CRBPPHSALAG__ETPE10X_BPPANN0">'Tableau du personnel extérieur'!$E$53</definedName>
    <definedName name="CRBPPHSALAG__ETPE10X_BPRANN0">'Tableau du personnel extérieur'!$F$53</definedName>
    <definedName name="CRBPPHSALAG__ETPE11__BEXANM1">'Tableau du personnel'!$F$54</definedName>
    <definedName name="CRBPPHSALAG__ETPE11X_BEXANM1">'Tableau du personnel extérieur'!$D$54</definedName>
    <definedName name="CRBPPHSALAG__ETPE11X_BPPANN0">'Tableau du personnel extérieur'!$E$54</definedName>
    <definedName name="CRBPPHSALAG__ETPE11X_BPRANN0">'Tableau du personnel extérieur'!$F$54</definedName>
    <definedName name="CRBPPHSALAG__ETPE12__BEXANM1">'Tableau du personnel'!$F$55</definedName>
    <definedName name="CRBPPHSALAG__ETPE12X_BEXANM1">'Tableau du personnel extérieur'!$D$55</definedName>
    <definedName name="CRBPPHSALAG__ETPE12X_BPPANN0">'Tableau du personnel extérieur'!$E$55</definedName>
    <definedName name="CRBPPHSALAG__ETPE12X_BPRANN0">'Tableau du personnel extérieur'!$F$55</definedName>
    <definedName name="CRBPPHSALAG__ETPE13__BEXANM1">'Tableau du personnel'!$F$56</definedName>
    <definedName name="CRBPPHSALAG__ETPE13X_BEXANM1">'Tableau du personnel extérieur'!$D$56</definedName>
    <definedName name="CRBPPHSALAG__ETPE13X_BPPANN0">'Tableau du personnel extérieur'!$E$56</definedName>
    <definedName name="CRBPPHSALAG__ETPE13X_BPRANN0">'Tableau du personnel extérieur'!$F$56</definedName>
    <definedName name="CRBPPHSALAG__ETPE14__BEXANM1">'Tableau du personnel'!$F$57</definedName>
    <definedName name="CRBPPHSALAG__ETPE14X_BEXANM1">'Tableau du personnel extérieur'!$D$57</definedName>
    <definedName name="CRBPPHSALAG__ETPE14X_BPPANN0">'Tableau du personnel extérieur'!$E$57</definedName>
    <definedName name="CRBPPHSALAG__ETPE14X_BPRANN0">'Tableau du personnel extérieur'!$F$57</definedName>
    <definedName name="CRBPPHSALAG__ETPE15__BEXANM1">'Tableau du personnel'!$F$58</definedName>
    <definedName name="CRBPPHSALAG__ETPE15X_BEXANM1">'Tableau du personnel extérieur'!$D$58</definedName>
    <definedName name="CRBPPHSALAG__ETPE15X_BPPANN0">'Tableau du personnel extérieur'!$E$58</definedName>
    <definedName name="CRBPPHSALAG__ETPE15X_BPRANN0">'Tableau du personnel extérieur'!$F$58</definedName>
    <definedName name="CRBPPHSALAG__ETPE16__BEXANM1">'Tableau du personnel'!$F$59</definedName>
    <definedName name="CRBPPHSALAG__ETPE16X_BEXANM1">'Tableau du personnel extérieur'!$D$59</definedName>
    <definedName name="CRBPPHSALAG__ETPE16X_BPPANN0">'Tableau du personnel extérieur'!$E$59</definedName>
    <definedName name="CRBPPHSALAG__ETPE16X_BPRANN0">'Tableau du personnel extérieur'!$F$59</definedName>
    <definedName name="CRBPPHSALAG__ETPE17__BEXANM1">'Tableau du personnel'!$F$60</definedName>
    <definedName name="CRBPPHSALAG__ETPE17X_BEXANM1">'Tableau du personnel extérieur'!$D$60</definedName>
    <definedName name="CRBPPHSALAG__ETPE17X_BPPANN0">'Tableau du personnel extérieur'!$E$60</definedName>
    <definedName name="CRBPPHSALAG__ETPE17X_BPRANN0">'Tableau du personnel extérieur'!$F$60</definedName>
    <definedName name="CRBPPHSALAG__ETPE18__BEXANM1">'Tableau du personnel'!$F$61</definedName>
    <definedName name="CRBPPHSALAG__ETPE18X_BEXANM1">'Tableau du personnel extérieur'!$D$61</definedName>
    <definedName name="CRBPPHSALAG__ETPE18X_BPPANN0">'Tableau du personnel extérieur'!$E$61</definedName>
    <definedName name="CRBPPHSALAG__ETPE18X_BPRANN0">'Tableau du personnel extérieur'!$F$61</definedName>
    <definedName name="CRBPPHSALAG__ETPE19__BEXANM1">'Tableau du personnel'!$F$62</definedName>
    <definedName name="CRBPPHSALAG__ETPE19X_BEXANM1">'Tableau du personnel extérieur'!$D$62</definedName>
    <definedName name="CRBPPHSALAG__ETPE19X_BPPANN0">'Tableau du personnel extérieur'!$E$62</definedName>
    <definedName name="CRBPPHSALAG__ETPE19X_BPRANN0">'Tableau du personnel extérieur'!$F$62</definedName>
    <definedName name="CRBPPHSALAG__ETPE20__BEXANM1">'Tableau du personnel'!$F$63</definedName>
    <definedName name="CRBPPHSALAG__ETPE20X_BEXANM1">'Tableau du personnel extérieur'!$D$63</definedName>
    <definedName name="CRBPPHSALAG__ETPE20X_BPPANN0">'Tableau du personnel extérieur'!$E$63</definedName>
    <definedName name="CRBPPHSALAG__ETPE20X_BPRANN0">'Tableau du personnel extérieur'!$F$63</definedName>
    <definedName name="CRBPPHSALAG__ETPE21__BEXANM1">'Tableau du personnel'!$F$64</definedName>
    <definedName name="CRBPPHSALAG__ETPE21X_BEXANM1">'Tableau du personnel extérieur'!$D$64</definedName>
    <definedName name="CRBPPHSALAG__ETPE21X_BPPANN0">'Tableau du personnel extérieur'!$E$64</definedName>
    <definedName name="CRBPPHSALAG__ETPE21X_BPRANN0">'Tableau du personnel extérieur'!$F$64</definedName>
    <definedName name="CRBPPHSALAG__ETPE22__BEXANM1">'Tableau du personnel'!$F$65</definedName>
    <definedName name="CRBPPHSALAG__ETPE22X_BEXANM1">'Tableau du personnel extérieur'!$D$65</definedName>
    <definedName name="CRBPPHSALAG__ETPE22X_BPPANN0">'Tableau du personnel extérieur'!$E$65</definedName>
    <definedName name="CRBPPHSALAG__ETPE22X_BPRANN0">'Tableau du personnel extérieur'!$F$65</definedName>
    <definedName name="CRBPPHSALAG__ETPE23__BEXANM1">'Tableau du personnel'!$F$66</definedName>
    <definedName name="CRBPPHSALAG__ETPE23X_BEXANM1">'Tableau du personnel extérieur'!$D$66</definedName>
    <definedName name="CRBPPHSALAG__ETPE23X_BPPANN0">'Tableau du personnel extérieur'!$E$66</definedName>
    <definedName name="CRBPPHSALAG__ETPE23X_BPRANN0">'Tableau du personnel extérieur'!$F$66</definedName>
    <definedName name="CRBPPHSALAG__ETPE24__BEXANM1">'Tableau du personnel'!$F$67</definedName>
    <definedName name="CRBPPHSALAG__ETPE24X_BEXANM1">'Tableau du personnel extérieur'!$D$67</definedName>
    <definedName name="CRBPPHSALAG__ETPE24X_BPPANN0">'Tableau du personnel extérieur'!$E$67</definedName>
    <definedName name="CRBPPHSALAG__ETPE24X_BPRANN0">'Tableau du personnel extérieur'!$F$67</definedName>
    <definedName name="CRBPPHSALAG__ETPE25__BEXANM1">'Tableau du personnel'!$F$68</definedName>
    <definedName name="CRBPPHSALAG__ETPE25X_BEXANM1">'Tableau du personnel extérieur'!$D$68</definedName>
    <definedName name="CRBPPHSALAG__ETPE25X_BPPANN0">'Tableau du personnel extérieur'!$E$68</definedName>
    <definedName name="CRBPPHSALAG__ETPE25X_BPRANN0">'Tableau du personnel extérieur'!$F$68</definedName>
    <definedName name="CRBPPHSALAG__ETPE26__BEXANM1">'Tableau du personnel'!$F$69</definedName>
    <definedName name="CRBPPHSALAG__ETPE26X_BEXANM1">'Tableau du personnel extérieur'!$D$69</definedName>
    <definedName name="CRBPPHSALAG__ETPE26X_BPPANN0">'Tableau du personnel extérieur'!$E$69</definedName>
    <definedName name="CRBPPHSALAG__ETPE26X_BPRANN0">'Tableau du personnel extérieur'!$F$69</definedName>
    <definedName name="CRBPPHSALAG__ETPE27__BEXANM1">'Tableau du personnel'!$F$70</definedName>
    <definedName name="CRBPPHSALAG__ETPE27X_BEXANM1">'Tableau du personnel extérieur'!$D$70</definedName>
    <definedName name="CRBPPHSALAG__ETPE27X_BPPANN0">'Tableau du personnel extérieur'!$E$70</definedName>
    <definedName name="CRBPPHSALAG__ETPE27X_BPRANN0">'Tableau du personnel extérieur'!$F$70</definedName>
    <definedName name="CRBPPHSALAG__ETPE28__BEXANM1">'Tableau du personnel'!$F$71</definedName>
    <definedName name="CRBPPHSALAG__ETPE28X_BEXANM1">'Tableau du personnel extérieur'!$D$71</definedName>
    <definedName name="CRBPPHSALAG__ETPE28X_BPPANN0">'Tableau du personnel extérieur'!$E$71</definedName>
    <definedName name="CRBPPHSALAG__ETPE28X_BPRANN0">'Tableau du personnel extérieur'!$F$71</definedName>
    <definedName name="CRBPPHSALAG__ETPE29__BEXANM1">'Tableau du personnel'!$F$72</definedName>
    <definedName name="CRBPPHSALAG__ETPE29X_BEXANM1">'Tableau du personnel extérieur'!$D$72</definedName>
    <definedName name="CRBPPHSALAG__ETPE29X_BPPANN0">'Tableau du personnel extérieur'!$E$72</definedName>
    <definedName name="CRBPPHSALAG__ETPE29X_BPRANN0">'Tableau du personnel extérieur'!$F$72</definedName>
    <definedName name="CRBPPHSALAG__ETPE30__BEXANM1">'Tableau du personnel'!$F$73</definedName>
    <definedName name="CRBPPHSALAG__ETPE30X_BEXANM1">'Tableau du personnel extérieur'!$D$73</definedName>
    <definedName name="CRBPPHSALAG__ETPE30X_BPPANN0">'Tableau du personnel extérieur'!$E$73</definedName>
    <definedName name="CRBPPHSALAG__ETPE30X_BPRANN0">'Tableau du personnel extérieur'!$F$73</definedName>
    <definedName name="CRBPPHSALAG__ETPG01__BEXANM1">'Tableau du personnel'!$F$25</definedName>
    <definedName name="CRBPPHSALAG__ETPG01X_BEXANM1">'Tableau du personnel extérieur'!$D$25</definedName>
    <definedName name="CRBPPHSALAG__ETPG01X_BPPANN0">'Tableau du personnel extérieur'!$E$25</definedName>
    <definedName name="CRBPPHSALAG__ETPG01X_BPRANN0">'Tableau du personnel extérieur'!$F$25</definedName>
    <definedName name="CRBPPHSALAG__ETPG02__BEXANM1">'Tableau du personnel'!$F$26</definedName>
    <definedName name="CRBPPHSALAG__ETPG02X_BEXANM1">'Tableau du personnel extérieur'!$D$26</definedName>
    <definedName name="CRBPPHSALAG__ETPG02X_BPPANN0">'Tableau du personnel extérieur'!$E$26</definedName>
    <definedName name="CRBPPHSALAG__ETPG02X_BPRANN0">'Tableau du personnel extérieur'!$F$26</definedName>
    <definedName name="CRBPPHSALAG__ETPG03__BEXANM1">'Tableau du personnel'!$F$27</definedName>
    <definedName name="CRBPPHSALAG__ETPG03X_BEXANM1">'Tableau du personnel extérieur'!$D$27</definedName>
    <definedName name="CRBPPHSALAG__ETPG03X_BPPANN0">'Tableau du personnel extérieur'!$E$27</definedName>
    <definedName name="CRBPPHSALAG__ETPG03X_BPRANN0">'Tableau du personnel extérieur'!$F$27</definedName>
    <definedName name="CRBPPHSALAG__ETPM01__BEXANM1">'Tableau du personnel'!$F$95</definedName>
    <definedName name="CRBPPHSALAG__ETPM01X_BEXANM1">'Tableau du personnel extérieur'!$D$95</definedName>
    <definedName name="CRBPPHSALAG__ETPM01X_BPPANN0">'Tableau du personnel extérieur'!$E$95</definedName>
    <definedName name="CRBPPHSALAG__ETPM01X_BPRANN0">'Tableau du personnel extérieur'!$F$95</definedName>
    <definedName name="CRBPPHSALAG__ETPM02__BEXANM1">'Tableau du personnel'!$F$96</definedName>
    <definedName name="CRBPPHSALAG__ETPM02X_BEXANM1">'Tableau du personnel extérieur'!$D$96</definedName>
    <definedName name="CRBPPHSALAG__ETPM02X_BPPANN0">'Tableau du personnel extérieur'!$E$96</definedName>
    <definedName name="CRBPPHSALAG__ETPM02X_BPRANN0">'Tableau du personnel extérieur'!$F$96</definedName>
    <definedName name="CRBPPHSALAG__ETPM03__BEXANM1">'Tableau du personnel'!$F$97</definedName>
    <definedName name="CRBPPHSALAG__ETPM03X_BEXANM1">'Tableau du personnel extérieur'!$D$97</definedName>
    <definedName name="CRBPPHSALAG__ETPM03X_BPPANN0">'Tableau du personnel extérieur'!$E$97</definedName>
    <definedName name="CRBPPHSALAG__ETPM03X_BPRANN0">'Tableau du personnel extérieur'!$F$97</definedName>
    <definedName name="CRBPPHSALAG__ETPM04__BEXANM1">'Tableau du personnel'!$F$98</definedName>
    <definedName name="CRBPPHSALAG__ETPM04X_BEXANM1">'Tableau du personnel extérieur'!$D$98</definedName>
    <definedName name="CRBPPHSALAG__ETPM04X_BPPANN0">'Tableau du personnel extérieur'!$E$98</definedName>
    <definedName name="CRBPPHSALAG__ETPM04X_BPRANN0">'Tableau du personnel extérieur'!$F$98</definedName>
    <definedName name="CRBPPHSALAG__ETPM05__BEXANM1">'Tableau du personnel'!$F$99</definedName>
    <definedName name="CRBPPHSALAG__ETPM05X_BEXANM1">'Tableau du personnel extérieur'!$D$99</definedName>
    <definedName name="CRBPPHSALAG__ETPM05X_BPPANN0">'Tableau du personnel extérieur'!$E$99</definedName>
    <definedName name="CRBPPHSALAG__ETPM05X_BPRANN0">'Tableau du personnel extérieur'!$F$99</definedName>
    <definedName name="CRBPPHSALAG__ETPM06__BEXANM1">'Tableau du personnel'!$F$100</definedName>
    <definedName name="CRBPPHSALAG__ETPM06X_BEXANM1">'Tableau du personnel extérieur'!$D$100</definedName>
    <definedName name="CRBPPHSALAG__ETPM06X_BPPANN0">'Tableau du personnel extérieur'!$E$100</definedName>
    <definedName name="CRBPPHSALAG__ETPM06X_BPRANN0">'Tableau du personnel extérieur'!$F$100</definedName>
    <definedName name="CRBPPHSALAG__ETPM07__BEXANM1">'Tableau du personnel'!$F$101</definedName>
    <definedName name="CRBPPHSALAG__ETPM07X_BEXANM1">'Tableau du personnel extérieur'!$D$101</definedName>
    <definedName name="CRBPPHSALAG__ETPM07X_BPPANN0">'Tableau du personnel extérieur'!$E$101</definedName>
    <definedName name="CRBPPHSALAG__ETPM07X_BPRANN0">'Tableau du personnel extérieur'!$F$101</definedName>
    <definedName name="CRBPPHSALAG__ETPM08__BEXANM1">'Tableau du personnel'!$F$102</definedName>
    <definedName name="CRBPPHSALAG__ETPM08X_BEXANM1">'Tableau du personnel extérieur'!$D$102</definedName>
    <definedName name="CRBPPHSALAG__ETPM08X_BPPANN0">'Tableau du personnel extérieur'!$E$102</definedName>
    <definedName name="CRBPPHSALAG__ETPM08X_BPRANN0">'Tableau du personnel extérieur'!$F$102</definedName>
    <definedName name="CRBPPHSALAG__ETPP01__BEXANM1">'Tableau du personnel'!$F$77</definedName>
    <definedName name="CRBPPHSALAG__ETPP01X_BEXANM1">'Tableau du personnel extérieur'!$D$77</definedName>
    <definedName name="CRBPPHSALAG__ETPP01X_BPPANN0">'Tableau du personnel extérieur'!$E$77</definedName>
    <definedName name="CRBPPHSALAG__ETPP01X_BPRANN0">'Tableau du personnel extérieur'!$F$77</definedName>
    <definedName name="CRBPPHSALAG__ETPP02__BEXANM1">'Tableau du personnel'!$F$78</definedName>
    <definedName name="CRBPPHSALAG__ETPP02X_BEXANM1">'Tableau du personnel extérieur'!$D$78</definedName>
    <definedName name="CRBPPHSALAG__ETPP02X_BPPANN0">'Tableau du personnel extérieur'!$E$78</definedName>
    <definedName name="CRBPPHSALAG__ETPP02X_BPRANN0">'Tableau du personnel extérieur'!$F$78</definedName>
    <definedName name="CRBPPHSALAG__ETPP03__BEXANM1">'Tableau du personnel'!$F$79</definedName>
    <definedName name="CRBPPHSALAG__ETPP03X_BEXANM1">'Tableau du personnel extérieur'!$D$79</definedName>
    <definedName name="CRBPPHSALAG__ETPP03X_BPPANN0">'Tableau du personnel extérieur'!$E$79</definedName>
    <definedName name="CRBPPHSALAG__ETPP03X_BPRANN0">'Tableau du personnel extérieur'!$F$79</definedName>
    <definedName name="CRBPPHSALAG__ETPP04__BEXANM1">'Tableau du personnel'!$F$80</definedName>
    <definedName name="CRBPPHSALAG__ETPP04X_BEXANM1">'Tableau du personnel extérieur'!$D$80</definedName>
    <definedName name="CRBPPHSALAG__ETPP04X_BPPANN0">'Tableau du personnel extérieur'!$E$80</definedName>
    <definedName name="CRBPPHSALAG__ETPP04X_BPRANN0">'Tableau du personnel extérieur'!$F$80</definedName>
    <definedName name="CRBPPHSALAG__ETPP05__BEXANM1">'Tableau du personnel'!$F$81</definedName>
    <definedName name="CRBPPHSALAG__ETPP05X_BEXANM1">'Tableau du personnel extérieur'!$D$81</definedName>
    <definedName name="CRBPPHSALAG__ETPP05X_BPPANN0">'Tableau du personnel extérieur'!$E$81</definedName>
    <definedName name="CRBPPHSALAG__ETPP05X_BPRANN0">'Tableau du personnel extérieur'!$F$81</definedName>
    <definedName name="CRBPPHSALAG__ETPP06__BEXANM1">'Tableau du personnel'!$F$82</definedName>
    <definedName name="CRBPPHSALAG__ETPP06X_BEXANM1">'Tableau du personnel extérieur'!$D$82</definedName>
    <definedName name="CRBPPHSALAG__ETPP06X_BPPANN0">'Tableau du personnel extérieur'!$E$82</definedName>
    <definedName name="CRBPPHSALAG__ETPP06X_BPRANN0">'Tableau du personnel extérieur'!$F$82</definedName>
    <definedName name="CRBPPHSALAG__ETPP07__BEXANM1">'Tableau du personnel'!$F$83</definedName>
    <definedName name="CRBPPHSALAG__ETPP07X_BEXANM1">'Tableau du personnel extérieur'!$D$83</definedName>
    <definedName name="CRBPPHSALAG__ETPP07X_BPPANN0">'Tableau du personnel extérieur'!$E$83</definedName>
    <definedName name="CRBPPHSALAG__ETPP07X_BPRANN0">'Tableau du personnel extérieur'!$F$83</definedName>
    <definedName name="CRBPPHSALAG__ETPP08__BEXANM1">'Tableau du personnel'!$F$84</definedName>
    <definedName name="CRBPPHSALAG__ETPP08X_BEXANM1">'Tableau du personnel extérieur'!$D$84</definedName>
    <definedName name="CRBPPHSALAG__ETPP08X_BPPANN0">'Tableau du personnel extérieur'!$E$84</definedName>
    <definedName name="CRBPPHSALAG__ETPP08X_BPRANN0">'Tableau du personnel extérieur'!$F$84</definedName>
    <definedName name="CRBPPHSALAG__ETPP09__BEXANM1">'Tableau du personnel'!$F$85</definedName>
    <definedName name="CRBPPHSALAG__ETPP09X_BEXANM1">'Tableau du personnel extérieur'!$D$85</definedName>
    <definedName name="CRBPPHSALAG__ETPP09X_BPPANN0">'Tableau du personnel extérieur'!$E$85</definedName>
    <definedName name="CRBPPHSALAG__ETPP09X_BPRANN0">'Tableau du personnel extérieur'!$F$85</definedName>
    <definedName name="CRBPPHSALAG__ETPP10__BEXANM1">'Tableau du personnel'!$F$86</definedName>
    <definedName name="CRBPPHSALAG__ETPP10X_BEXANM1">'Tableau du personnel extérieur'!$D$86</definedName>
    <definedName name="CRBPPHSALAG__ETPP10X_BPPANN0">'Tableau du personnel extérieur'!$E$86</definedName>
    <definedName name="CRBPPHSALAG__ETPP10X_BPRANN0">'Tableau du personnel extérieur'!$F$86</definedName>
    <definedName name="CRBPPHSALAG__ETPP11__BEXANM1">'Tableau du personnel'!$F$87</definedName>
    <definedName name="CRBPPHSALAG__ETPP11X_BEXANM1">'Tableau du personnel extérieur'!$D$87</definedName>
    <definedName name="CRBPPHSALAG__ETPP11X_BPPANN0">'Tableau du personnel extérieur'!$E$87</definedName>
    <definedName name="CRBPPHSALAG__ETPP11X_BPRANN0">'Tableau du personnel extérieur'!$F$87</definedName>
    <definedName name="CRBPPHSALAG__ETPP12__BEXANM1">'Tableau du personnel'!$F$88</definedName>
    <definedName name="CRBPPHSALAG__ETPP12X_BEXANM1">'Tableau du personnel extérieur'!$D$88</definedName>
    <definedName name="CRBPPHSALAG__ETPP12X_BPPANN0">'Tableau du personnel extérieur'!$E$88</definedName>
    <definedName name="CRBPPHSALAG__ETPP12X_BPRANN0">'Tableau du personnel extérieur'!$F$88</definedName>
    <definedName name="CRBPPHSALAG__ETPP13__BEXANM1">'Tableau du personnel'!$F$89</definedName>
    <definedName name="CRBPPHSALAG__ETPP13X_BEXANM1">'Tableau du personnel extérieur'!$D$89</definedName>
    <definedName name="CRBPPHSALAG__ETPP13X_BPPANN0">'Tableau du personnel extérieur'!$E$89</definedName>
    <definedName name="CRBPPHSALAG__ETPP13X_BPRANN0">'Tableau du personnel extérieur'!$F$89</definedName>
    <definedName name="CRBPPHSALAG__ETPP14__BEXANM1">'Tableau du personnel'!$F$90</definedName>
    <definedName name="CRBPPHSALAG__ETPP14X_BEXANM1">'Tableau du personnel extérieur'!$D$90</definedName>
    <definedName name="CRBPPHSALAG__ETPP14X_BPPANN0">'Tableau du personnel extérieur'!$E$90</definedName>
    <definedName name="CRBPPHSALAG__ETPP14X_BPRANN0">'Tableau du personnel extérieur'!$F$90</definedName>
    <definedName name="CRBPPHSALAG__ETPP15__BEXANM1">'Tableau du personnel'!$F$91</definedName>
    <definedName name="CRBPPHSALAG__ETPP15X_BEXANM1">'Tableau du personnel extérieur'!$D$91</definedName>
    <definedName name="CRBPPHSALAG__ETPP15X_BPPANN0">'Tableau du personnel extérieur'!$E$91</definedName>
    <definedName name="CRBPPHSALAG__ETPP15X_BPRANN0">'Tableau du personnel extérieur'!$F$91</definedName>
    <definedName name="CRBPPHSALAG__ETPP16__BEXANM1">'Tableau du personnel'!$F$92</definedName>
    <definedName name="CRBPPHSALAG__ETPP16X_BEXANM1">'Tableau du personnel extérieur'!$D$92</definedName>
    <definedName name="CRBPPHSALAG__ETPP16X_BPPANN0">'Tableau du personnel extérieur'!$E$92</definedName>
    <definedName name="CRBPPHSALAG__ETPP16X_BPRANN0">'Tableau du personnel extérieur'!$F$92</definedName>
    <definedName name="CRBPPHSALAG__ETPPARC_BEXANM1">'Tableau du personnel'!$F$76</definedName>
    <definedName name="CRBPPHSALAG__ETPPARCXBEXANM1">'Tableau du personnel extérieur'!$D$76</definedName>
    <definedName name="CRBPPHSALAG__ETPPARCXBPPANN0">'Tableau du personnel extérieur'!$E$76</definedName>
    <definedName name="CRBPPHSALAG__ETPPARCXBPRANN0">'Tableau du personnel extérieur'!$F$76</definedName>
    <definedName name="CRBPPHSALAG__ETPR01__BEXANM1">'Tableau du personnel'!$F$37</definedName>
    <definedName name="CRBPPHSALAG__ETPR01X_BEXANM1">'Tableau du personnel extérieur'!$D$37</definedName>
    <definedName name="CRBPPHSALAG__ETPR01X_BPPANN0">'Tableau du personnel extérieur'!$E$37</definedName>
    <definedName name="CRBPPHSALAG__ETPR01X_BPRANN0">'Tableau du personnel extérieur'!$F$37</definedName>
    <definedName name="CRBPPHSALAG__ETPR02__BEXANM1">'Tableau du personnel'!$F$38</definedName>
    <definedName name="CRBPPHSALAG__ETPR02X_BEXANM1">'Tableau du personnel extérieur'!$D$38</definedName>
    <definedName name="CRBPPHSALAG__ETPR02X_BPPANN0">'Tableau du personnel extérieur'!$E$38</definedName>
    <definedName name="CRBPPHSALAG__ETPR02X_BPRANN0">'Tableau du personnel extérieur'!$F$38</definedName>
    <definedName name="CRBPPHSALAG__ETPR03__BEXANM1">'Tableau du personnel'!$F$39</definedName>
    <definedName name="CRBPPHSALAG__ETPR03X_BEXANM1">'Tableau du personnel extérieur'!$D$39</definedName>
    <definedName name="CRBPPHSALAG__ETPR03X_BPPANN0">'Tableau du personnel extérieur'!$E$39</definedName>
    <definedName name="CRBPPHSALAG__ETPR03X_BPRANN0">'Tableau du personnel extérieur'!$F$39</definedName>
    <definedName name="CRBPPHSALAG__ETPS01__BEXANM1">'Tableau du personnel'!$F$30</definedName>
    <definedName name="CRBPPHSALAG__ETPS01X_BEXANM1">'Tableau du personnel extérieur'!$D$30</definedName>
    <definedName name="CRBPPHSALAG__ETPS01X_BPPANN0">'Tableau du personnel extérieur'!$E$30</definedName>
    <definedName name="CRBPPHSALAG__ETPS01X_BPRANN0">'Tableau du personnel extérieur'!$F$30</definedName>
    <definedName name="CRBPPHSALAG__ETPS02__BEXANM1">'Tableau du personnel'!$F$31</definedName>
    <definedName name="CRBPPHSALAG__ETPS02X_BEXANM1">'Tableau du personnel extérieur'!$D$31</definedName>
    <definedName name="CRBPPHSALAG__ETPS02X_BPPANN0">'Tableau du personnel extérieur'!$E$31</definedName>
    <definedName name="CRBPPHSALAG__ETPS02X_BPRANN0">'Tableau du personnel extérieur'!$F$31</definedName>
    <definedName name="CRBPPHSALAG__ETPS03__BEXANM1">'Tableau du personnel'!$F$32</definedName>
    <definedName name="CRBPPHSALAG__ETPS03X_BEXANM1">'Tableau du personnel extérieur'!$D$32</definedName>
    <definedName name="CRBPPHSALAG__ETPS03X_BPPANN0">'Tableau du personnel extérieur'!$E$32</definedName>
    <definedName name="CRBPPHSALAG__ETPS03X_BPRANN0">'Tableau du personnel extérieur'!$F$32</definedName>
    <definedName name="CRBPPHSALAG__ETPS04__BEXANM1">'Tableau du personnel'!$F$33</definedName>
    <definedName name="CRBPPHSALAG__ETPS04X_BEXANM1">'Tableau du personnel extérieur'!$D$33</definedName>
    <definedName name="CRBPPHSALAG__ETPS04X_BPPANN0">'Tableau du personnel extérieur'!$E$33</definedName>
    <definedName name="CRBPPHSALAG__ETPS04X_BPRANN0">'Tableau du personnel extérieur'!$F$33</definedName>
    <definedName name="CRBPPHSALAG__ETPS05__BEXANM1">'Tableau du personnel'!$F$34</definedName>
    <definedName name="CRBPPHSALAG__ETPS05X_BEXANM1">'Tableau du personnel extérieur'!$D$34</definedName>
    <definedName name="CRBPPHSALAG__ETPS05X_BPPANN0">'Tableau du personnel extérieur'!$E$34</definedName>
    <definedName name="CRBPPHSALAG__ETPS05X_BPRANN0">'Tableau du personnel extérieur'!$F$34</definedName>
    <definedName name="CRBPPHSALAG__MNTAUTX_BEXANM1">'Tableau du personnel extérieur'!$D$207</definedName>
    <definedName name="CRBPPHSALAG__MNTAUTX_BPPANN0">'Tableau du personnel extérieur'!$E$207</definedName>
    <definedName name="CRBPPHSALAG__MNTAUTX_BPRANN0">'Tableau du personnel extérieur'!$F$207</definedName>
    <definedName name="CRBPPHSALAG__MNTD01X_BEXANM1">'Tableau du personnel extérieur'!$D$114</definedName>
    <definedName name="CRBPPHSALAG__MNTD01X_BPPANN0">'Tableau du personnel extérieur'!$E$114</definedName>
    <definedName name="CRBPPHSALAG__MNTD01X_BPRANN0">'Tableau du personnel extérieur'!$F$114</definedName>
    <definedName name="CRBPPHSALAG__MNTD02X_BEXANM1">'Tableau du personnel extérieur'!$D$115</definedName>
    <definedName name="CRBPPHSALAG__MNTD02X_BPPANN0">'Tableau du personnel extérieur'!$E$115</definedName>
    <definedName name="CRBPPHSALAG__MNTD02X_BPRANN0">'Tableau du personnel extérieur'!$F$115</definedName>
    <definedName name="CRBPPHSALAG__MNTD03X_BEXANM1">'Tableau du personnel extérieur'!$D$116</definedName>
    <definedName name="CRBPPHSALAG__MNTD03X_BPPANN0">'Tableau du personnel extérieur'!$E$116</definedName>
    <definedName name="CRBPPHSALAG__MNTD03X_BPRANN0">'Tableau du personnel extérieur'!$F$116</definedName>
    <definedName name="CRBPPHSALAG__MNTD04X_BEXANM1">'Tableau du personnel extérieur'!$D$117</definedName>
    <definedName name="CRBPPHSALAG__MNTD04X_BPPANN0">'Tableau du personnel extérieur'!$E$117</definedName>
    <definedName name="CRBPPHSALAG__MNTD04X_BPRANN0">'Tableau du personnel extérieur'!$F$117</definedName>
    <definedName name="CRBPPHSALAG__MNTD05X_BEXANM1">'Tableau du personnel extérieur'!$D$118</definedName>
    <definedName name="CRBPPHSALAG__MNTD05X_BPPANN0">'Tableau du personnel extérieur'!$E$118</definedName>
    <definedName name="CRBPPHSALAG__MNTD05X_BPRANN0">'Tableau du personnel extérieur'!$F$118</definedName>
    <definedName name="CRBPPHSALAG__MNTD06X_BEXANM1">'Tableau du personnel extérieur'!$D$119</definedName>
    <definedName name="CRBPPHSALAG__MNTD06X_BPPANN0">'Tableau du personnel extérieur'!$E$119</definedName>
    <definedName name="CRBPPHSALAG__MNTD06X_BPRANN0">'Tableau du personnel extérieur'!$F$119</definedName>
    <definedName name="CRBPPHSALAG__MNTD07X_BEXANM1">'Tableau du personnel extérieur'!$D$120</definedName>
    <definedName name="CRBPPHSALAG__MNTD07X_BPPANN0">'Tableau du personnel extérieur'!$E$120</definedName>
    <definedName name="CRBPPHSALAG__MNTD07X_BPRANN0">'Tableau du personnel extérieur'!$F$120</definedName>
    <definedName name="CRBPPHSALAG__MNTD08X_BEXANM1">'Tableau du personnel extérieur'!$D$121</definedName>
    <definedName name="CRBPPHSALAG__MNTD08X_BPPANN0">'Tableau du personnel extérieur'!$E$121</definedName>
    <definedName name="CRBPPHSALAG__MNTD08X_BPRANN0">'Tableau du personnel extérieur'!$F$121</definedName>
    <definedName name="CRBPPHSALAG__MNTD09X_BEXANM1">'Tableau du personnel extérieur'!$D$122</definedName>
    <definedName name="CRBPPHSALAG__MNTD09X_BPPANN0">'Tableau du personnel extérieur'!$E$122</definedName>
    <definedName name="CRBPPHSALAG__MNTD09X_BPRANN0">'Tableau du personnel extérieur'!$F$122</definedName>
    <definedName name="CRBPPHSALAG__MNTD10X_BEXANM1">'Tableau du personnel extérieur'!$D$123</definedName>
    <definedName name="CRBPPHSALAG__MNTD10X_BPPANN0">'Tableau du personnel extérieur'!$E$123</definedName>
    <definedName name="CRBPPHSALAG__MNTD10X_BPRANN0">'Tableau du personnel extérieur'!$F$123</definedName>
    <definedName name="CRBPPHSALAG__MNTD11X_BEXANM1">'Tableau du personnel extérieur'!$D$124</definedName>
    <definedName name="CRBPPHSALAG__MNTD11X_BPPANN0">'Tableau du personnel extérieur'!$E$124</definedName>
    <definedName name="CRBPPHSALAG__MNTD11X_BPRANN0">'Tableau du personnel extérieur'!$F$124</definedName>
    <definedName name="CRBPPHSALAG__MNTD12X_BEXANM1">'Tableau du personnel extérieur'!$D$125</definedName>
    <definedName name="CRBPPHSALAG__MNTD12X_BPPANN0">'Tableau du personnel extérieur'!$E$125</definedName>
    <definedName name="CRBPPHSALAG__MNTD12X_BPRANN0">'Tableau du personnel extérieur'!$F$125</definedName>
    <definedName name="CRBPPHSALAG__MNTD13X_BEXANM1">'Tableau du personnel extérieur'!$D$126</definedName>
    <definedName name="CRBPPHSALAG__MNTD13X_BPPANN0">'Tableau du personnel extérieur'!$E$126</definedName>
    <definedName name="CRBPPHSALAG__MNTD13X_BPRANN0">'Tableau du personnel extérieur'!$F$126</definedName>
    <definedName name="CRBPPHSALAG__MNTE01X_BEXANM1">'Tableau du personnel extérieur'!$D$146</definedName>
    <definedName name="CRBPPHSALAG__MNTE01X_BPPANN0">'Tableau du personnel extérieur'!$E$146</definedName>
    <definedName name="CRBPPHSALAG__MNTE01X_BPRANN0">'Tableau du personnel extérieur'!$F$146</definedName>
    <definedName name="CRBPPHSALAG__MNTE02X_BEXANM1">'Tableau du personnel extérieur'!$D$147</definedName>
    <definedName name="CRBPPHSALAG__MNTE02X_BPPANN0">'Tableau du personnel extérieur'!$E$147</definedName>
    <definedName name="CRBPPHSALAG__MNTE02X_BPRANN0">'Tableau du personnel extérieur'!$F$147</definedName>
    <definedName name="CRBPPHSALAG__MNTE03X_BEXANM1">'Tableau du personnel extérieur'!$D$148</definedName>
    <definedName name="CRBPPHSALAG__MNTE03X_BPPANN0">'Tableau du personnel extérieur'!$E$148</definedName>
    <definedName name="CRBPPHSALAG__MNTE03X_BPRANN0">'Tableau du personnel extérieur'!$F$148</definedName>
    <definedName name="CRBPPHSALAG__MNTE04X_BEXANM1">'Tableau du personnel extérieur'!$D$149</definedName>
    <definedName name="CRBPPHSALAG__MNTE04X_BPPANN0">'Tableau du personnel extérieur'!$E$149</definedName>
    <definedName name="CRBPPHSALAG__MNTE04X_BPRANN0">'Tableau du personnel extérieur'!$F$149</definedName>
    <definedName name="CRBPPHSALAG__MNTE05X_BEXANM1">'Tableau du personnel extérieur'!$D$150</definedName>
    <definedName name="CRBPPHSALAG__MNTE05X_BPPANN0">'Tableau du personnel extérieur'!$E$150</definedName>
    <definedName name="CRBPPHSALAG__MNTE05X_BPRANN0">'Tableau du personnel extérieur'!$F$150</definedName>
    <definedName name="CRBPPHSALAG__MNTE06CXBEXANM1">'Tableau du personnel extérieur'!$D$152</definedName>
    <definedName name="CRBPPHSALAG__MNTE06CXBPPANN0">'Tableau du personnel extérieur'!$E$152</definedName>
    <definedName name="CRBPPHSALAG__MNTE06CXBPRANN0">'Tableau du personnel extérieur'!$F$152</definedName>
    <definedName name="CRBPPHSALAG__MNTE06X_BEXANM1">'Tableau du personnel extérieur'!$D$151</definedName>
    <definedName name="CRBPPHSALAG__MNTE06X_BPPANN0">'Tableau du personnel extérieur'!$E$151</definedName>
    <definedName name="CRBPPHSALAG__MNTE06X_BPRANN0">'Tableau du personnel extérieur'!$F$151</definedName>
    <definedName name="CRBPPHSALAG__MNTE07CXBEXANM1">'Tableau du personnel extérieur'!$D$154</definedName>
    <definedName name="CRBPPHSALAG__MNTE07CXBPPANN0">'Tableau du personnel extérieur'!$E$154</definedName>
    <definedName name="CRBPPHSALAG__MNTE07CXBPRANN0">'Tableau du personnel extérieur'!$F$154</definedName>
    <definedName name="CRBPPHSALAG__MNTE07X_BEXANM1">'Tableau du personnel extérieur'!$D$153</definedName>
    <definedName name="CRBPPHSALAG__MNTE07X_BPPANN0">'Tableau du personnel extérieur'!$E$153</definedName>
    <definedName name="CRBPPHSALAG__MNTE07X_BPRANN0">'Tableau du personnel extérieur'!$F$153</definedName>
    <definedName name="CRBPPHSALAG__MNTE08X_BEXANM1">'Tableau du personnel extérieur'!$D$155</definedName>
    <definedName name="CRBPPHSALAG__MNTE08X_BPPANN0">'Tableau du personnel extérieur'!$E$155</definedName>
    <definedName name="CRBPPHSALAG__MNTE08X_BPRANN0">'Tableau du personnel extérieur'!$F$155</definedName>
    <definedName name="CRBPPHSALAG__MNTE09X_BEXANM1">'Tableau du personnel extérieur'!$D$156</definedName>
    <definedName name="CRBPPHSALAG__MNTE09X_BPPANN0">'Tableau du personnel extérieur'!$E$156</definedName>
    <definedName name="CRBPPHSALAG__MNTE09X_BPRANN0">'Tableau du personnel extérieur'!$F$156</definedName>
    <definedName name="CRBPPHSALAG__MNTE10X_BEXANM1">'Tableau du personnel extérieur'!$D$157</definedName>
    <definedName name="CRBPPHSALAG__MNTE10X_BPPANN0">'Tableau du personnel extérieur'!$E$157</definedName>
    <definedName name="CRBPPHSALAG__MNTE10X_BPRANN0">'Tableau du personnel extérieur'!$F$157</definedName>
    <definedName name="CRBPPHSALAG__MNTE11X_BEXANM1">'Tableau du personnel extérieur'!$D$158</definedName>
    <definedName name="CRBPPHSALAG__MNTE11X_BPPANN0">'Tableau du personnel extérieur'!$E$158</definedName>
    <definedName name="CRBPPHSALAG__MNTE11X_BPRANN0">'Tableau du personnel extérieur'!$F$158</definedName>
    <definedName name="CRBPPHSALAG__MNTE12X_BEXANM1">'Tableau du personnel extérieur'!$D$159</definedName>
    <definedName name="CRBPPHSALAG__MNTE12X_BPPANN0">'Tableau du personnel extérieur'!$E$159</definedName>
    <definedName name="CRBPPHSALAG__MNTE12X_BPRANN0">'Tableau du personnel extérieur'!$F$159</definedName>
    <definedName name="CRBPPHSALAG__MNTE13X_BEXANM1">'Tableau du personnel extérieur'!$D$160</definedName>
    <definedName name="CRBPPHSALAG__MNTE13X_BPPANN0">'Tableau du personnel extérieur'!$E$160</definedName>
    <definedName name="CRBPPHSALAG__MNTE13X_BPRANN0">'Tableau du personnel extérieur'!$F$160</definedName>
    <definedName name="CRBPPHSALAG__MNTE14X_BEXANM1">'Tableau du personnel extérieur'!$D$161</definedName>
    <definedName name="CRBPPHSALAG__MNTE14X_BPPANN0">'Tableau du personnel extérieur'!$E$161</definedName>
    <definedName name="CRBPPHSALAG__MNTE14X_BPRANN0">'Tableau du personnel extérieur'!$F$161</definedName>
    <definedName name="CRBPPHSALAG__MNTE15X_BEXANM1">'Tableau du personnel extérieur'!$D$162</definedName>
    <definedName name="CRBPPHSALAG__MNTE15X_BPPANN0">'Tableau du personnel extérieur'!$E$162</definedName>
    <definedName name="CRBPPHSALAG__MNTE15X_BPRANN0">'Tableau du personnel extérieur'!$F$162</definedName>
    <definedName name="CRBPPHSALAG__MNTE16X_BEXANM1">'Tableau du personnel extérieur'!$D$163</definedName>
    <definedName name="CRBPPHSALAG__MNTE16X_BPPANN0">'Tableau du personnel extérieur'!$E$163</definedName>
    <definedName name="CRBPPHSALAG__MNTE16X_BPRANN0">'Tableau du personnel extérieur'!$F$163</definedName>
    <definedName name="CRBPPHSALAG__MNTE17X_BEXANM1">'Tableau du personnel extérieur'!$D$164</definedName>
    <definedName name="CRBPPHSALAG__MNTE17X_BPPANN0">'Tableau du personnel extérieur'!$E$164</definedName>
    <definedName name="CRBPPHSALAG__MNTE17X_BPRANN0">'Tableau du personnel extérieur'!$F$164</definedName>
    <definedName name="CRBPPHSALAG__MNTE18X_BEXANM1">'Tableau du personnel extérieur'!$D$165</definedName>
    <definedName name="CRBPPHSALAG__MNTE18X_BPPANN0">'Tableau du personnel extérieur'!$E$165</definedName>
    <definedName name="CRBPPHSALAG__MNTE18X_BPRANN0">'Tableau du personnel extérieur'!$F$165</definedName>
    <definedName name="CRBPPHSALAG__MNTE19X_BEXANM1">'Tableau du personnel extérieur'!$D$166</definedName>
    <definedName name="CRBPPHSALAG__MNTE19X_BPPANN0">'Tableau du personnel extérieur'!$E$166</definedName>
    <definedName name="CRBPPHSALAG__MNTE19X_BPRANN0">'Tableau du personnel extérieur'!$F$166</definedName>
    <definedName name="CRBPPHSALAG__MNTE20X_BEXANM1">'Tableau du personnel extérieur'!$D$167</definedName>
    <definedName name="CRBPPHSALAG__MNTE20X_BPPANN0">'Tableau du personnel extérieur'!$E$167</definedName>
    <definedName name="CRBPPHSALAG__MNTE20X_BPRANN0">'Tableau du personnel extérieur'!$F$167</definedName>
    <definedName name="CRBPPHSALAG__MNTE21X_BEXANM1">'Tableau du personnel extérieur'!$D$168</definedName>
    <definedName name="CRBPPHSALAG__MNTE21X_BPPANN0">'Tableau du personnel extérieur'!$E$168</definedName>
    <definedName name="CRBPPHSALAG__MNTE21X_BPRANN0">'Tableau du personnel extérieur'!$F$168</definedName>
    <definedName name="CRBPPHSALAG__MNTE22X_BEXANM1">'Tableau du personnel extérieur'!$D$169</definedName>
    <definedName name="CRBPPHSALAG__MNTE22X_BPPANN0">'Tableau du personnel extérieur'!$E$169</definedName>
    <definedName name="CRBPPHSALAG__MNTE22X_BPRANN0">'Tableau du personnel extérieur'!$F$169</definedName>
    <definedName name="CRBPPHSALAG__MNTE23X_BEXANM1">'Tableau du personnel extérieur'!$D$170</definedName>
    <definedName name="CRBPPHSALAG__MNTE23X_BPPANN0">'Tableau du personnel extérieur'!$E$170</definedName>
    <definedName name="CRBPPHSALAG__MNTE23X_BPRANN0">'Tableau du personnel extérieur'!$F$170</definedName>
    <definedName name="CRBPPHSALAG__MNTE24X_BEXANM1">'Tableau du personnel extérieur'!$D$171</definedName>
    <definedName name="CRBPPHSALAG__MNTE24X_BPPANN0">'Tableau du personnel extérieur'!$E$171</definedName>
    <definedName name="CRBPPHSALAG__MNTE24X_BPRANN0">'Tableau du personnel extérieur'!$F$171</definedName>
    <definedName name="CRBPPHSALAG__MNTE25X_BEXANM1">'Tableau du personnel extérieur'!$D$172</definedName>
    <definedName name="CRBPPHSALAG__MNTE25X_BPPANN0">'Tableau du personnel extérieur'!$E$172</definedName>
    <definedName name="CRBPPHSALAG__MNTE25X_BPRANN0">'Tableau du personnel extérieur'!$F$172</definedName>
    <definedName name="CRBPPHSALAG__MNTE26X_BEXANM1">'Tableau du personnel extérieur'!$D$173</definedName>
    <definedName name="CRBPPHSALAG__MNTE26X_BPPANN0">'Tableau du personnel extérieur'!$E$173</definedName>
    <definedName name="CRBPPHSALAG__MNTE26X_BPRANN0">'Tableau du personnel extérieur'!$F$173</definedName>
    <definedName name="CRBPPHSALAG__MNTE27X_BEXANM1">'Tableau du personnel extérieur'!$D$174</definedName>
    <definedName name="CRBPPHSALAG__MNTE27X_BPPANN0">'Tableau du personnel extérieur'!$E$174</definedName>
    <definedName name="CRBPPHSALAG__MNTE27X_BPRANN0">'Tableau du personnel extérieur'!$F$174</definedName>
    <definedName name="CRBPPHSALAG__MNTE28X_BEXANM1">'Tableau du personnel extérieur'!$D$175</definedName>
    <definedName name="CRBPPHSALAG__MNTE28X_BPPANN0">'Tableau du personnel extérieur'!$E$175</definedName>
    <definedName name="CRBPPHSALAG__MNTE28X_BPRANN0">'Tableau du personnel extérieur'!$F$175</definedName>
    <definedName name="CRBPPHSALAG__MNTE29X_BEXANM1">'Tableau du personnel extérieur'!$D$176</definedName>
    <definedName name="CRBPPHSALAG__MNTE29X_BPPANN0">'Tableau du personnel extérieur'!$E$176</definedName>
    <definedName name="CRBPPHSALAG__MNTE29X_BPRANN0">'Tableau du personnel extérieur'!$F$176</definedName>
    <definedName name="CRBPPHSALAG__MNTE30X_BEXANM1">'Tableau du personnel extérieur'!$D$177</definedName>
    <definedName name="CRBPPHSALAG__MNTE30X_BPPANN0">'Tableau du personnel extérieur'!$E$177</definedName>
    <definedName name="CRBPPHSALAG__MNTE30X_BPRANN0">'Tableau du personnel extérieur'!$F$177</definedName>
    <definedName name="CRBPPHSALAG__MNTG01X_BEXANM1">'Tableau du personnel extérieur'!$D$129</definedName>
    <definedName name="CRBPPHSALAG__MNTG01X_BPPANN0">'Tableau du personnel extérieur'!$E$129</definedName>
    <definedName name="CRBPPHSALAG__MNTG01X_BPRANN0">'Tableau du personnel extérieur'!$F$129</definedName>
    <definedName name="CRBPPHSALAG__MNTG02X_BEXANM1">'Tableau du personnel extérieur'!$D$130</definedName>
    <definedName name="CRBPPHSALAG__MNTG02X_BPPANN0">'Tableau du personnel extérieur'!$E$130</definedName>
    <definedName name="CRBPPHSALAG__MNTG02X_BPRANN0">'Tableau du personnel extérieur'!$F$130</definedName>
    <definedName name="CRBPPHSALAG__MNTG03X_BEXANM1">'Tableau du personnel extérieur'!$D$131</definedName>
    <definedName name="CRBPPHSALAG__MNTG03X_BPPANN0">'Tableau du personnel extérieur'!$E$131</definedName>
    <definedName name="CRBPPHSALAG__MNTG03X_BPRANN0">'Tableau du personnel extérieur'!$F$131</definedName>
    <definedName name="CRBPPHSALAG__MNTM01X_BEXANM1">'Tableau du personnel extérieur'!$D$199</definedName>
    <definedName name="CRBPPHSALAG__MNTM01X_BPPANN0">'Tableau du personnel extérieur'!$E$199</definedName>
    <definedName name="CRBPPHSALAG__MNTM01X_BPRANN0">'Tableau du personnel extérieur'!$F$199</definedName>
    <definedName name="CRBPPHSALAG__MNTM02X_BEXANM1">'Tableau du personnel extérieur'!$D$200</definedName>
    <definedName name="CRBPPHSALAG__MNTM02X_BPPANN0">'Tableau du personnel extérieur'!$E$200</definedName>
    <definedName name="CRBPPHSALAG__MNTM02X_BPRANN0">'Tableau du personnel extérieur'!$F$200</definedName>
    <definedName name="CRBPPHSALAG__MNTM03X_BEXANM1">'Tableau du personnel extérieur'!$D$201</definedName>
    <definedName name="CRBPPHSALAG__MNTM03X_BPPANN0">'Tableau du personnel extérieur'!$E$201</definedName>
    <definedName name="CRBPPHSALAG__MNTM03X_BPRANN0">'Tableau du personnel extérieur'!$F$201</definedName>
    <definedName name="CRBPPHSALAG__MNTM04X_BEXANM1">'Tableau du personnel extérieur'!$D$202</definedName>
    <definedName name="CRBPPHSALAG__MNTM04X_BPPANN0">'Tableau du personnel extérieur'!$E$202</definedName>
    <definedName name="CRBPPHSALAG__MNTM04X_BPRANN0">'Tableau du personnel extérieur'!$F$202</definedName>
    <definedName name="CRBPPHSALAG__MNTM05X_BEXANM1">'Tableau du personnel extérieur'!$D$203</definedName>
    <definedName name="CRBPPHSALAG__MNTM05X_BPPANN0">'Tableau du personnel extérieur'!$E$203</definedName>
    <definedName name="CRBPPHSALAG__MNTM05X_BPRANN0">'Tableau du personnel extérieur'!$F$203</definedName>
    <definedName name="CRBPPHSALAG__MNTM06X_BEXANM1">'Tableau du personnel extérieur'!$D$204</definedName>
    <definedName name="CRBPPHSALAG__MNTM06X_BPPANN0">'Tableau du personnel extérieur'!$E$204</definedName>
    <definedName name="CRBPPHSALAG__MNTM06X_BPRANN0">'Tableau du personnel extérieur'!$F$204</definedName>
    <definedName name="CRBPPHSALAG__MNTM07X_BEXANM1">'Tableau du personnel extérieur'!$D$205</definedName>
    <definedName name="CRBPPHSALAG__MNTM07X_BPPANN0">'Tableau du personnel extérieur'!$E$205</definedName>
    <definedName name="CRBPPHSALAG__MNTM07X_BPRANN0">'Tableau du personnel extérieur'!$F$205</definedName>
    <definedName name="CRBPPHSALAG__MNTM08X_BEXANM1">'Tableau du personnel extérieur'!$D$206</definedName>
    <definedName name="CRBPPHSALAG__MNTM08X_BPPANN0">'Tableau du personnel extérieur'!$E$206</definedName>
    <definedName name="CRBPPHSALAG__MNTM08X_BPRANN0">'Tableau du personnel extérieur'!$F$206</definedName>
    <definedName name="CRBPPHSALAG__MNTP01X_BEXANM1">'Tableau du personnel extérieur'!$D$181</definedName>
    <definedName name="CRBPPHSALAG__MNTP01X_BPPANN0">'Tableau du personnel extérieur'!$E$181</definedName>
    <definedName name="CRBPPHSALAG__MNTP01X_BPRANN0">'Tableau du personnel extérieur'!$F$181</definedName>
    <definedName name="CRBPPHSALAG__MNTP02X_BEXANM1">'Tableau du personnel extérieur'!$D$182</definedName>
    <definedName name="CRBPPHSALAG__MNTP02X_BPPANN0">'Tableau du personnel extérieur'!$E$182</definedName>
    <definedName name="CRBPPHSALAG__MNTP02X_BPRANN0">'Tableau du personnel extérieur'!$F$182</definedName>
    <definedName name="CRBPPHSALAG__MNTP03X_BEXANM1">'Tableau du personnel extérieur'!$D$183</definedName>
    <definedName name="CRBPPHSALAG__MNTP03X_BPPANN0">'Tableau du personnel extérieur'!$E$183</definedName>
    <definedName name="CRBPPHSALAG__MNTP03X_BPRANN0">'Tableau du personnel extérieur'!$F$183</definedName>
    <definedName name="CRBPPHSALAG__MNTP04X_BEXANM1">'Tableau du personnel extérieur'!$D$184</definedName>
    <definedName name="CRBPPHSALAG__MNTP04X_BPPANN0">'Tableau du personnel extérieur'!$E$184</definedName>
    <definedName name="CRBPPHSALAG__MNTP04X_BPRANN0">'Tableau du personnel extérieur'!$F$184</definedName>
    <definedName name="CRBPPHSALAG__MNTP05X_BEXANM1">'Tableau du personnel extérieur'!$D$185</definedName>
    <definedName name="CRBPPHSALAG__MNTP05X_BPPANN0">'Tableau du personnel extérieur'!$E$185</definedName>
    <definedName name="CRBPPHSALAG__MNTP05X_BPRANN0">'Tableau du personnel extérieur'!$F$185</definedName>
    <definedName name="CRBPPHSALAG__MNTP06X_BEXANM1">'Tableau du personnel extérieur'!$D$186</definedName>
    <definedName name="CRBPPHSALAG__MNTP06X_BPPANN0">'Tableau du personnel extérieur'!$E$186</definedName>
    <definedName name="CRBPPHSALAG__MNTP06X_BPRANN0">'Tableau du personnel extérieur'!$F$186</definedName>
    <definedName name="CRBPPHSALAG__MNTP07X_BEXANM1">'Tableau du personnel extérieur'!$D$187</definedName>
    <definedName name="CRBPPHSALAG__MNTP07X_BPPANN0">'Tableau du personnel extérieur'!$E$187</definedName>
    <definedName name="CRBPPHSALAG__MNTP07X_BPRANN0">'Tableau du personnel extérieur'!$F$187</definedName>
    <definedName name="CRBPPHSALAG__MNTP08X_BEXANM1">'Tableau du personnel extérieur'!$D$188</definedName>
    <definedName name="CRBPPHSALAG__MNTP08X_BPPANN0">'Tableau du personnel extérieur'!$E$188</definedName>
    <definedName name="CRBPPHSALAG__MNTP08X_BPRANN0">'Tableau du personnel extérieur'!$F$188</definedName>
    <definedName name="CRBPPHSALAG__MNTP09X_BEXANM1">'Tableau du personnel extérieur'!$D$189</definedName>
    <definedName name="CRBPPHSALAG__MNTP09X_BPPANN0">'Tableau du personnel extérieur'!$E$189</definedName>
    <definedName name="CRBPPHSALAG__MNTP09X_BPRANN0">'Tableau du personnel extérieur'!$F$189</definedName>
    <definedName name="CRBPPHSALAG__MNTP10X_BEXANM1">'Tableau du personnel extérieur'!$D$190</definedName>
    <definedName name="CRBPPHSALAG__MNTP10X_BPPANN0">'Tableau du personnel extérieur'!$E$190</definedName>
    <definedName name="CRBPPHSALAG__MNTP10X_BPRANN0">'Tableau du personnel extérieur'!$F$190</definedName>
    <definedName name="CRBPPHSALAG__MNTP11X_BEXANM1">'Tableau du personnel extérieur'!$D$191</definedName>
    <definedName name="CRBPPHSALAG__MNTP11X_BPPANN0">'Tableau du personnel extérieur'!$E$191</definedName>
    <definedName name="CRBPPHSALAG__MNTP11X_BPRANN0">'Tableau du personnel extérieur'!$F$191</definedName>
    <definedName name="CRBPPHSALAG__MNTP12X_BEXANM1">'Tableau du personnel extérieur'!$D$192</definedName>
    <definedName name="CRBPPHSALAG__MNTP12X_BPPANN0">'Tableau du personnel extérieur'!$E$192</definedName>
    <definedName name="CRBPPHSALAG__MNTP12X_BPRANN0">'Tableau du personnel extérieur'!$F$192</definedName>
    <definedName name="CRBPPHSALAG__MNTP13X_BEXANM1">'Tableau du personnel extérieur'!$D$193</definedName>
    <definedName name="CRBPPHSALAG__MNTP13X_BPPANN0">'Tableau du personnel extérieur'!$E$193</definedName>
    <definedName name="CRBPPHSALAG__MNTP13X_BPRANN0">'Tableau du personnel extérieur'!$F$193</definedName>
    <definedName name="CRBPPHSALAG__MNTP14X_BEXANM1">'Tableau du personnel extérieur'!$D$194</definedName>
    <definedName name="CRBPPHSALAG__MNTP14X_BPPANN0">'Tableau du personnel extérieur'!$E$194</definedName>
    <definedName name="CRBPPHSALAG__MNTP14X_BPRANN0">'Tableau du personnel extérieur'!$F$194</definedName>
    <definedName name="CRBPPHSALAG__MNTP15X_BEXANM1">'Tableau du personnel extérieur'!$D$195</definedName>
    <definedName name="CRBPPHSALAG__MNTP15X_BPPANN0">'Tableau du personnel extérieur'!$E$195</definedName>
    <definedName name="CRBPPHSALAG__MNTP15X_BPRANN0">'Tableau du personnel extérieur'!$F$195</definedName>
    <definedName name="CRBPPHSALAG__MNTP16X_BEXANM1">'Tableau du personnel extérieur'!$D$196</definedName>
    <definedName name="CRBPPHSALAG__MNTP16X_BPPANN0">'Tableau du personnel extérieur'!$E$196</definedName>
    <definedName name="CRBPPHSALAG__MNTP16X_BPRANN0">'Tableau du personnel extérieur'!$F$196</definedName>
    <definedName name="CRBPPHSALAG__MNTPARCXBEXANM1">'Tableau du personnel extérieur'!$D$180</definedName>
    <definedName name="CRBPPHSALAG__MNTPARCXBPPANN0">'Tableau du personnel extérieur'!$E$180</definedName>
    <definedName name="CRBPPHSALAG__MNTPARCXBPRANN0">'Tableau du personnel extérieur'!$F$180</definedName>
    <definedName name="CRBPPHSALAG__MNTR01X_BEXANM1">'Tableau du personnel extérieur'!$D$141</definedName>
    <definedName name="CRBPPHSALAG__MNTR01X_BPPANN0">'Tableau du personnel extérieur'!$E$141</definedName>
    <definedName name="CRBPPHSALAG__MNTR01X_BPRANN0">'Tableau du personnel extérieur'!$F$141</definedName>
    <definedName name="CRBPPHSALAG__MNTR02X_BEXANM1">'Tableau du personnel extérieur'!$D$142</definedName>
    <definedName name="CRBPPHSALAG__MNTR02X_BPPANN0">'Tableau du personnel extérieur'!$E$142</definedName>
    <definedName name="CRBPPHSALAG__MNTR02X_BPRANN0">'Tableau du personnel extérieur'!$F$142</definedName>
    <definedName name="CRBPPHSALAG__MNTR03X_BEXANM1">'Tableau du personnel extérieur'!$D$143</definedName>
    <definedName name="CRBPPHSALAG__MNTR03X_BPPANN0">'Tableau du personnel extérieur'!$E$143</definedName>
    <definedName name="CRBPPHSALAG__MNTR03X_BPRANN0">'Tableau du personnel extérieur'!$F$143</definedName>
    <definedName name="CRBPPHSALAG__MNTS01X_BEXANM1">'Tableau du personnel extérieur'!$D$134</definedName>
    <definedName name="CRBPPHSALAG__MNTS01X_BPPANN0">'Tableau du personnel extérieur'!$E$134</definedName>
    <definedName name="CRBPPHSALAG__MNTS01X_BPRANN0">'Tableau du personnel extérieur'!$F$134</definedName>
    <definedName name="CRBPPHSALAG__MNTS02X_BEXANM1">'Tableau du personnel extérieur'!$D$135</definedName>
    <definedName name="CRBPPHSALAG__MNTS02X_BPPANN0">'Tableau du personnel extérieur'!$E$135</definedName>
    <definedName name="CRBPPHSALAG__MNTS02X_BPRANN0">'Tableau du personnel extérieur'!$F$135</definedName>
    <definedName name="CRBPPHSALAG__MNTS03X_BEXANM1">'Tableau du personnel extérieur'!$D$136</definedName>
    <definedName name="CRBPPHSALAG__MNTS03X_BPPANN0">'Tableau du personnel extérieur'!$E$136</definedName>
    <definedName name="CRBPPHSALAG__MNTS03X_BPRANN0">'Tableau du personnel extérieur'!$F$136</definedName>
    <definedName name="CRBPPHSALAG__MNTS04X_BEXANM1">'Tableau du personnel extérieur'!$D$137</definedName>
    <definedName name="CRBPPHSALAG__MNTS04X_BPPANN0">'Tableau du personnel extérieur'!$E$137</definedName>
    <definedName name="CRBPPHSALAG__MNTS04X_BPRANN0">'Tableau du personnel extérieur'!$F$137</definedName>
    <definedName name="CRBPPHSALAG__MNTS05X_BEXANM1">'Tableau du personnel extérieur'!$D$138</definedName>
    <definedName name="CRBPPHSALAG__MNTS05X_BPPANN0">'Tableau du personnel extérieur'!$E$138</definedName>
    <definedName name="CRBPPHSALAG__MNTS05X_BPRANN0">'Tableau du personnel extérieur'!$F$138</definedName>
    <definedName name="CRBPPHSALAG__SALAUT__BEXANM1">'Tableau du personnel'!$D$207</definedName>
    <definedName name="CRBPPHSALAG__SALAUT__BPPANN0">'Tableau du personnel'!$E$207</definedName>
    <definedName name="CRBPPHSALAG__SALAUT__BPRANN0">'Tableau du personnel'!$F$207</definedName>
    <definedName name="CRBPPHSALAG__SALD01__BEXANM1">'Tableau du personnel'!$D$114</definedName>
    <definedName name="CRBPPHSALAG__SALD01__BPPANN0">'Tableau du personnel'!$E$114</definedName>
    <definedName name="CRBPPHSALAG__SALD01__BPRANN0">'Tableau du personnel'!$F$114</definedName>
    <definedName name="CRBPPHSALAG__SALD02__BEXANM1">'Tableau du personnel'!$D$115</definedName>
    <definedName name="CRBPPHSALAG__SALD02__BPPANN0">'Tableau du personnel'!$E$115</definedName>
    <definedName name="CRBPPHSALAG__SALD02__BPRANN0">'Tableau du personnel'!$F$115</definedName>
    <definedName name="CRBPPHSALAG__SALD03__BEXANM1">'Tableau du personnel'!$D$116</definedName>
    <definedName name="CRBPPHSALAG__SALD03__BPPANN0">'Tableau du personnel'!$E$116</definedName>
    <definedName name="CRBPPHSALAG__SALD03__BPRANN0">'Tableau du personnel'!$F$116</definedName>
    <definedName name="CRBPPHSALAG__SALD04__BEXANM1">'Tableau du personnel'!$D$117</definedName>
    <definedName name="CRBPPHSALAG__SALD04__BPPANN0">'Tableau du personnel'!$E$117</definedName>
    <definedName name="CRBPPHSALAG__SALD04__BPRANN0">'Tableau du personnel'!$F$117</definedName>
    <definedName name="CRBPPHSALAG__SALD05__BEXANM1">'Tableau du personnel'!$D$118</definedName>
    <definedName name="CRBPPHSALAG__SALD05__BPPANN0">'Tableau du personnel'!$E$118</definedName>
    <definedName name="CRBPPHSALAG__SALD05__BPRANN0">'Tableau du personnel'!$F$118</definedName>
    <definedName name="CRBPPHSALAG__SALD06__BEXANM1">'Tableau du personnel'!$D$119</definedName>
    <definedName name="CRBPPHSALAG__SALD06__BPPANN0">'Tableau du personnel'!$E$119</definedName>
    <definedName name="CRBPPHSALAG__SALD06__BPRANN0">'Tableau du personnel'!$F$119</definedName>
    <definedName name="CRBPPHSALAG__SALD07__BEXANM1">'Tableau du personnel'!$D$120</definedName>
    <definedName name="CRBPPHSALAG__SALD07__BPPANN0">'Tableau du personnel'!$E$120</definedName>
    <definedName name="CRBPPHSALAG__SALD07__BPRANN0">'Tableau du personnel'!$F$120</definedName>
    <definedName name="CRBPPHSALAG__SALD08__BEXANM1">'Tableau du personnel'!$D$121</definedName>
    <definedName name="CRBPPHSALAG__SALD08__BPPANN0">'Tableau du personnel'!$E$121</definedName>
    <definedName name="CRBPPHSALAG__SALD08__BPRANN0">'Tableau du personnel'!$F$121</definedName>
    <definedName name="CRBPPHSALAG__SALD09__BEXANM1">'Tableau du personnel'!$D$122</definedName>
    <definedName name="CRBPPHSALAG__SALD09__BPPANN0">'Tableau du personnel'!$E$122</definedName>
    <definedName name="CRBPPHSALAG__SALD09__BPRANN0">'Tableau du personnel'!$F$122</definedName>
    <definedName name="CRBPPHSALAG__SALD10__BEXANM1">'Tableau du personnel'!$D$123</definedName>
    <definedName name="CRBPPHSALAG__SALD10__BPPANN0">'Tableau du personnel'!$E$123</definedName>
    <definedName name="CRBPPHSALAG__SALD10__BPRANN0">'Tableau du personnel'!$F$123</definedName>
    <definedName name="CRBPPHSALAG__SALD11__BEXANM1">'Tableau du personnel'!$D$124</definedName>
    <definedName name="CRBPPHSALAG__SALD11__BPPANN0">'Tableau du personnel'!$E$124</definedName>
    <definedName name="CRBPPHSALAG__SALD11__BPRANN0">'Tableau du personnel'!$F$124</definedName>
    <definedName name="CRBPPHSALAG__SALD12__BEXANM1">'Tableau du personnel'!$D$125</definedName>
    <definedName name="CRBPPHSALAG__SALD12__BPPANN0">'Tableau du personnel'!$E$125</definedName>
    <definedName name="CRBPPHSALAG__SALD12__BPRANN0">'Tableau du personnel'!$F$125</definedName>
    <definedName name="CRBPPHSALAG__SALD13__BEXANM1">'Tableau du personnel'!$D$126</definedName>
    <definedName name="CRBPPHSALAG__SALD13__BPPANN0">'Tableau du personnel'!$E$126</definedName>
    <definedName name="CRBPPHSALAG__SALD13__BPRANN0">'Tableau du personnel'!$F$126</definedName>
    <definedName name="CRBPPHSALAG__SALE01__BEXANM1">'Tableau du personnel'!$D$146</definedName>
    <definedName name="CRBPPHSALAG__SALE01__BPPANN0">'Tableau du personnel'!$E$146</definedName>
    <definedName name="CRBPPHSALAG__SALE01__BPRANN0">'Tableau du personnel'!$F$146</definedName>
    <definedName name="CRBPPHSALAG__SALE02__BEXANM1">'Tableau du personnel'!$D$147</definedName>
    <definedName name="CRBPPHSALAG__SALE02__BPPANN0">'Tableau du personnel'!$E$147</definedName>
    <definedName name="CRBPPHSALAG__SALE02__BPRANN0">'Tableau du personnel'!$F$147</definedName>
    <definedName name="CRBPPHSALAG__SALE03__BEXANM1">'Tableau du personnel'!$D$148</definedName>
    <definedName name="CRBPPHSALAG__SALE03__BPPANN0">'Tableau du personnel'!$E$148</definedName>
    <definedName name="CRBPPHSALAG__SALE03__BPRANN0">'Tableau du personnel'!$F$148</definedName>
    <definedName name="CRBPPHSALAG__SALE04__BEXANM1">'Tableau du personnel'!$D$149</definedName>
    <definedName name="CRBPPHSALAG__SALE04__BPPANN0">'Tableau du personnel'!$E$149</definedName>
    <definedName name="CRBPPHSALAG__SALE04__BPRANN0">'Tableau du personnel'!$F$149</definedName>
    <definedName name="CRBPPHSALAG__SALE05__BEXANM1">'Tableau du personnel'!$D$150</definedName>
    <definedName name="CRBPPHSALAG__SALE05__BPPANN0">'Tableau du personnel'!$E$150</definedName>
    <definedName name="CRBPPHSALAG__SALE05__BPRANN0">'Tableau du personnel'!$F$150</definedName>
    <definedName name="CRBPPHSALAG__SALE06__BEXANM1">'Tableau du personnel'!$D$151</definedName>
    <definedName name="CRBPPHSALAG__SALE06__BPPANN0">'Tableau du personnel'!$E$151</definedName>
    <definedName name="CRBPPHSALAG__SALE06__BPRANN0">'Tableau du personnel'!$F$151</definedName>
    <definedName name="CRBPPHSALAG__SALE06C_BEXANM1">'Tableau du personnel'!$D$152</definedName>
    <definedName name="CRBPPHSALAG__SALE06C_BPPANN0">'Tableau du personnel'!$E$152</definedName>
    <definedName name="CRBPPHSALAG__SALE06C_BPRANN0">'Tableau du personnel'!$F$152</definedName>
    <definedName name="CRBPPHSALAG__SALE07__BEXANM1">'Tableau du personnel'!$D$153</definedName>
    <definedName name="CRBPPHSALAG__SALE07__BPPANN0">'Tableau du personnel'!$E$153</definedName>
    <definedName name="CRBPPHSALAG__SALE07__BPRANN0">'Tableau du personnel'!$F$153</definedName>
    <definedName name="CRBPPHSALAG__SALE07C_BEXANM1">'Tableau du personnel'!$D$154</definedName>
    <definedName name="CRBPPHSALAG__SALE07C_BPPANN0">'Tableau du personnel'!$E$154</definedName>
    <definedName name="CRBPPHSALAG__SALE07C_BPRANN0">'Tableau du personnel'!$F$154</definedName>
    <definedName name="CRBPPHSALAG__SALE08__BEXANM1">'Tableau du personnel'!$D$155</definedName>
    <definedName name="CRBPPHSALAG__SALE08__BPPANN0">'Tableau du personnel'!$E$155</definedName>
    <definedName name="CRBPPHSALAG__SALE08__BPRANN0">'Tableau du personnel'!$F$155</definedName>
    <definedName name="CRBPPHSALAG__SALE09__BEXANM1">'Tableau du personnel'!$D$156</definedName>
    <definedName name="CRBPPHSALAG__SALE09__BPPANN0">'Tableau du personnel'!$E$156</definedName>
    <definedName name="CRBPPHSALAG__SALE09__BPRANN0">'Tableau du personnel'!$F$156</definedName>
    <definedName name="CRBPPHSALAG__SALE10__BEXANM1">'Tableau du personnel'!$D$157</definedName>
    <definedName name="CRBPPHSALAG__SALE10__BPPANN0">'Tableau du personnel'!$E$157</definedName>
    <definedName name="CRBPPHSALAG__SALE10__BPRANN0">'Tableau du personnel'!$F$157</definedName>
    <definedName name="CRBPPHSALAG__SALE11__BEXANM1">'Tableau du personnel'!$D$158</definedName>
    <definedName name="CRBPPHSALAG__SALE11__BPPANN0">'Tableau du personnel'!$E$158</definedName>
    <definedName name="CRBPPHSALAG__SALE11__BPRANN0">'Tableau du personnel'!$F$158</definedName>
    <definedName name="CRBPPHSALAG__SALE12__BEXANM1">'Tableau du personnel'!$D$159</definedName>
    <definedName name="CRBPPHSALAG__SALE12__BPPANN0">'Tableau du personnel'!$E$159</definedName>
    <definedName name="CRBPPHSALAG__SALE12__BPRANN0">'Tableau du personnel'!$F$159</definedName>
    <definedName name="CRBPPHSALAG__SALE13__BEXANM1">'Tableau du personnel'!$D$160</definedName>
    <definedName name="CRBPPHSALAG__SALE13__BPPANN0">'Tableau du personnel'!$E$160</definedName>
    <definedName name="CRBPPHSALAG__SALE13__BPRANN0">'Tableau du personnel'!$F$160</definedName>
    <definedName name="CRBPPHSALAG__SALE14__BEXANM1">'Tableau du personnel'!$D$161</definedName>
    <definedName name="CRBPPHSALAG__SALE14__BPPANN0">'Tableau du personnel'!$E$161</definedName>
    <definedName name="CRBPPHSALAG__SALE14__BPRANN0">'Tableau du personnel'!$F$161</definedName>
    <definedName name="CRBPPHSALAG__SALE15__BEXANM1">'Tableau du personnel'!$D$162</definedName>
    <definedName name="CRBPPHSALAG__SALE15__BPPANN0">'Tableau du personnel'!$E$162</definedName>
    <definedName name="CRBPPHSALAG__SALE15__BPRANN0">'Tableau du personnel'!$F$162</definedName>
    <definedName name="CRBPPHSALAG__SALE16__BEXANM1">'Tableau du personnel'!$D$163</definedName>
    <definedName name="CRBPPHSALAG__SALE16__BPPANN0">'Tableau du personnel'!$E$163</definedName>
    <definedName name="CRBPPHSALAG__SALE16__BPRANN0">'Tableau du personnel'!$F$163</definedName>
    <definedName name="CRBPPHSALAG__SALE17__BEXANM1">'Tableau du personnel'!$D$164</definedName>
    <definedName name="CRBPPHSALAG__SALE17__BPPANN0">'Tableau du personnel'!$E$164</definedName>
    <definedName name="CRBPPHSALAG__SALE17__BPRANN0">'Tableau du personnel'!$F$164</definedName>
    <definedName name="CRBPPHSALAG__SALE18__BEXANM1">'Tableau du personnel'!$D$165</definedName>
    <definedName name="CRBPPHSALAG__SALE18__BPPANN0">'Tableau du personnel'!$E$165</definedName>
    <definedName name="CRBPPHSALAG__SALE18__BPRANN0">'Tableau du personnel'!$F$165</definedName>
    <definedName name="CRBPPHSALAG__SALE19__BEXANM1">'Tableau du personnel'!$D$166</definedName>
    <definedName name="CRBPPHSALAG__SALE19__BPPANN0">'Tableau du personnel'!$E$166</definedName>
    <definedName name="CRBPPHSALAG__SALE19__BPRANN0">'Tableau du personnel'!$F$166</definedName>
    <definedName name="CRBPPHSALAG__SALE20__BEXANM1">'Tableau du personnel'!$D$167</definedName>
    <definedName name="CRBPPHSALAG__SALE20__BPPANN0">'Tableau du personnel'!$E$167</definedName>
    <definedName name="CRBPPHSALAG__SALE20__BPRANN0">'Tableau du personnel'!$F$167</definedName>
    <definedName name="CRBPPHSALAG__SALE21__BEXANM1">'Tableau du personnel'!$D$168</definedName>
    <definedName name="CRBPPHSALAG__SALE21__BPPANN0">'Tableau du personnel'!$E$168</definedName>
    <definedName name="CRBPPHSALAG__SALE21__BPRANN0">'Tableau du personnel'!$F$168</definedName>
    <definedName name="CRBPPHSALAG__SALE22__BEXANM1">'Tableau du personnel'!$D$169</definedName>
    <definedName name="CRBPPHSALAG__SALE22__BPPANN0">'Tableau du personnel'!$E$169</definedName>
    <definedName name="CRBPPHSALAG__SALE22__BPRANN0">'Tableau du personnel'!$F$169</definedName>
    <definedName name="CRBPPHSALAG__SALE23__BEXANM1">'Tableau du personnel'!$D$170</definedName>
    <definedName name="CRBPPHSALAG__SALE23__BPPANN0">'Tableau du personnel'!$E$170</definedName>
    <definedName name="CRBPPHSALAG__SALE23__BPRANN0">'Tableau du personnel'!$F$170</definedName>
    <definedName name="CRBPPHSALAG__SALE24__BEXANM1">'Tableau du personnel'!$D$171</definedName>
    <definedName name="CRBPPHSALAG__SALE24__BPPANN0">'Tableau du personnel'!$E$171</definedName>
    <definedName name="CRBPPHSALAG__SALE24__BPRANN0">'Tableau du personnel'!$F$171</definedName>
    <definedName name="CRBPPHSALAG__SALE25__BEXANM1">'Tableau du personnel'!$D$172</definedName>
    <definedName name="CRBPPHSALAG__SALE25__BPPANN0">'Tableau du personnel'!$E$172</definedName>
    <definedName name="CRBPPHSALAG__SALE25__BPRANN0">'Tableau du personnel'!$F$172</definedName>
    <definedName name="CRBPPHSALAG__SALE26__BEXANM1">'Tableau du personnel'!$D$173</definedName>
    <definedName name="CRBPPHSALAG__SALE26__BPPANN0">'Tableau du personnel'!$E$173</definedName>
    <definedName name="CRBPPHSALAG__SALE26__BPRANN0">'Tableau du personnel'!$F$173</definedName>
    <definedName name="CRBPPHSALAG__SALE27__BEXANM1">'Tableau du personnel'!$D$174</definedName>
    <definedName name="CRBPPHSALAG__SALE27__BPPANN0">'Tableau du personnel'!$E$174</definedName>
    <definedName name="CRBPPHSALAG__SALE27__BPRANN0">'Tableau du personnel'!$F$174</definedName>
    <definedName name="CRBPPHSALAG__SALE28__BEXANM1">'Tableau du personnel'!$D$175</definedName>
    <definedName name="CRBPPHSALAG__SALE28__BPPANN0">'Tableau du personnel'!$E$175</definedName>
    <definedName name="CRBPPHSALAG__SALE28__BPRANN0">'Tableau du personnel'!$F$175</definedName>
    <definedName name="CRBPPHSALAG__SALE29__BEXANM1">'Tableau du personnel'!$D$176</definedName>
    <definedName name="CRBPPHSALAG__SALE29__BPPANN0">'Tableau du personnel'!$E$176</definedName>
    <definedName name="CRBPPHSALAG__SALE29__BPRANN0">'Tableau du personnel'!$F$176</definedName>
    <definedName name="CRBPPHSALAG__SALE30__BEXANM1">'Tableau du personnel'!$D$177</definedName>
    <definedName name="CRBPPHSALAG__SALE30__BPPANN0">'Tableau du personnel'!$E$177</definedName>
    <definedName name="CRBPPHSALAG__SALE30__BPRANN0">'Tableau du personnel'!$F$177</definedName>
    <definedName name="CRBPPHSALAG__SALG01__BEXANM1">'Tableau du personnel'!$D$129</definedName>
    <definedName name="CRBPPHSALAG__SALG01__BPPANN0">'Tableau du personnel'!$E$129</definedName>
    <definedName name="CRBPPHSALAG__SALG01__BPRANN0">'Tableau du personnel'!$F$129</definedName>
    <definedName name="CRBPPHSALAG__SALG02__BEXANM1">'Tableau du personnel'!$D$130</definedName>
    <definedName name="CRBPPHSALAG__SALG02__BPPANN0">'Tableau du personnel'!$E$130</definedName>
    <definedName name="CRBPPHSALAG__SALG02__BPRANN0">'Tableau du personnel'!$F$130</definedName>
    <definedName name="CRBPPHSALAG__SALG03__BEXANM1">'Tableau du personnel'!$D$131</definedName>
    <definedName name="CRBPPHSALAG__SALG03__BPPANN0">'Tableau du personnel'!$E$131</definedName>
    <definedName name="CRBPPHSALAG__SALG03__BPRANN0">'Tableau du personnel'!$F$131</definedName>
    <definedName name="CRBPPHSALAG__SALM01__BEXANM1">'Tableau du personnel'!$D$199</definedName>
    <definedName name="CRBPPHSALAG__SALM01__BPPANN0">'Tableau du personnel'!$E$199</definedName>
    <definedName name="CRBPPHSALAG__SALM01__BPRANN0">'Tableau du personnel'!$F$199</definedName>
    <definedName name="CRBPPHSALAG__SALM02__BEXANM1">'Tableau du personnel'!$D$200</definedName>
    <definedName name="CRBPPHSALAG__SALM02__BPPANN0">'Tableau du personnel'!$E$200</definedName>
    <definedName name="CRBPPHSALAG__SALM02__BPRANN0">'Tableau du personnel'!$F$200</definedName>
    <definedName name="CRBPPHSALAG__SALM03__BEXANM1">'Tableau du personnel'!$D$201</definedName>
    <definedName name="CRBPPHSALAG__SALM03__BPPANN0">'Tableau du personnel'!$E$201</definedName>
    <definedName name="CRBPPHSALAG__SALM03__BPRANN0">'Tableau du personnel'!$F$201</definedName>
    <definedName name="CRBPPHSALAG__SALM04__BEXANM1">'Tableau du personnel'!$D$202</definedName>
    <definedName name="CRBPPHSALAG__SALM04__BPPANN0">'Tableau du personnel'!$E$202</definedName>
    <definedName name="CRBPPHSALAG__SALM04__BPRANN0">'Tableau du personnel'!$F$202</definedName>
    <definedName name="CRBPPHSALAG__SALM05__BEXANM1">'Tableau du personnel'!$D$203</definedName>
    <definedName name="CRBPPHSALAG__SALM05__BPPANN0">'Tableau du personnel'!$E$203</definedName>
    <definedName name="CRBPPHSALAG__SALM05__BPRANN0">'Tableau du personnel'!$F$203</definedName>
    <definedName name="CRBPPHSALAG__SALM06__BEXANM1">'Tableau du personnel'!$D$204</definedName>
    <definedName name="CRBPPHSALAG__SALM06__BPPANN0">'Tableau du personnel'!$E$204</definedName>
    <definedName name="CRBPPHSALAG__SALM06__BPRANN0">'Tableau du personnel'!$F$204</definedName>
    <definedName name="CRBPPHSALAG__SALM07__BEXANM1">'Tableau du personnel'!$D$205</definedName>
    <definedName name="CRBPPHSALAG__SALM07__BPPANN0">'Tableau du personnel'!$E$205</definedName>
    <definedName name="CRBPPHSALAG__SALM07__BPRANN0">'Tableau du personnel'!$F$205</definedName>
    <definedName name="CRBPPHSALAG__SALM08__BEXANM1">'Tableau du personnel'!$D$206</definedName>
    <definedName name="CRBPPHSALAG__SALM08__BPPANN0">'Tableau du personnel'!$E$206</definedName>
    <definedName name="CRBPPHSALAG__SALM08__BPRANN0">'Tableau du personnel'!$F$206</definedName>
    <definedName name="CRBPPHSALAG__SALP01__BEXANM1">'Tableau du personnel'!$D$181</definedName>
    <definedName name="CRBPPHSALAG__SALP01__BPPANN0">'Tableau du personnel'!$E$181</definedName>
    <definedName name="CRBPPHSALAG__SALP01__BPRANN0">'Tableau du personnel'!$F$181</definedName>
    <definedName name="CRBPPHSALAG__SALP02__BEXANM1">'Tableau du personnel'!$D$182</definedName>
    <definedName name="CRBPPHSALAG__SALP02__BPPANN0">'Tableau du personnel'!$E$182</definedName>
    <definedName name="CRBPPHSALAG__SALP02__BPRANN0">'Tableau du personnel'!$F$182</definedName>
    <definedName name="CRBPPHSALAG__SALP03__BEXANM1">'Tableau du personnel'!$D$183</definedName>
    <definedName name="CRBPPHSALAG__SALP03__BPPANN0">'Tableau du personnel'!$E$183</definedName>
    <definedName name="CRBPPHSALAG__SALP03__BPRANN0">'Tableau du personnel'!$F$183</definedName>
    <definedName name="CRBPPHSALAG__SALP04__BEXANM1">'Tableau du personnel'!$D$184</definedName>
    <definedName name="CRBPPHSALAG__SALP04__BPPANN0">'Tableau du personnel'!$E$184</definedName>
    <definedName name="CRBPPHSALAG__SALP04__BPRANN0">'Tableau du personnel'!$F$184</definedName>
    <definedName name="CRBPPHSALAG__SALP05__BEXANM1">'Tableau du personnel'!$D$185</definedName>
    <definedName name="CRBPPHSALAG__SALP05__BPPANN0">'Tableau du personnel'!$E$185</definedName>
    <definedName name="CRBPPHSALAG__SALP05__BPRANN0">'Tableau du personnel'!$F$185</definedName>
    <definedName name="CRBPPHSALAG__SALP06__BEXANM1">'Tableau du personnel'!$D$186</definedName>
    <definedName name="CRBPPHSALAG__SALP06__BPPANN0">'Tableau du personnel'!$E$186</definedName>
    <definedName name="CRBPPHSALAG__SALP06__BPRANN0">'Tableau du personnel'!$F$186</definedName>
    <definedName name="CRBPPHSALAG__SALP07__BEXANM1">'Tableau du personnel'!$D$187</definedName>
    <definedName name="CRBPPHSALAG__SALP07__BPPANN0">'Tableau du personnel'!$E$187</definedName>
    <definedName name="CRBPPHSALAG__SALP07__BPRANN0">'Tableau du personnel'!$F$187</definedName>
    <definedName name="CRBPPHSALAG__SALP08__BEXANM1">'Tableau du personnel'!$D$188</definedName>
    <definedName name="CRBPPHSALAG__SALP08__BPPANN0">'Tableau du personnel'!$E$188</definedName>
    <definedName name="CRBPPHSALAG__SALP08__BPRANN0">'Tableau du personnel'!$F$188</definedName>
    <definedName name="CRBPPHSALAG__SALP09__BEXANM1">'Tableau du personnel'!$D$189</definedName>
    <definedName name="CRBPPHSALAG__SALP09__BPPANN0">'Tableau du personnel'!$E$189</definedName>
    <definedName name="CRBPPHSALAG__SALP09__BPRANN0">'Tableau du personnel'!$F$189</definedName>
    <definedName name="CRBPPHSALAG__SALP10__BEXANM1">'Tableau du personnel'!$D$190</definedName>
    <definedName name="CRBPPHSALAG__SALP10__BPPANN0">'Tableau du personnel'!$E$190</definedName>
    <definedName name="CRBPPHSALAG__SALP10__BPRANN0">'Tableau du personnel'!$F$190</definedName>
    <definedName name="CRBPPHSALAG__SALP11__BEXANM1">'Tableau du personnel'!$D$191</definedName>
    <definedName name="CRBPPHSALAG__SALP11__BPPANN0">'Tableau du personnel'!$E$191</definedName>
    <definedName name="CRBPPHSALAG__SALP11__BPRANN0">'Tableau du personnel'!$F$191</definedName>
    <definedName name="CRBPPHSALAG__SALP12__BEXANM1">'Tableau du personnel'!$D$192</definedName>
    <definedName name="CRBPPHSALAG__SALP12__BPPANN0">'Tableau du personnel'!$E$192</definedName>
    <definedName name="CRBPPHSALAG__SALP12__BPRANN0">'Tableau du personnel'!$F$192</definedName>
    <definedName name="CRBPPHSALAG__SALP13__BEXANM1">'Tableau du personnel'!$D$193</definedName>
    <definedName name="CRBPPHSALAG__SALP13__BPPANN0">'Tableau du personnel'!$E$193</definedName>
    <definedName name="CRBPPHSALAG__SALP13__BPRANN0">'Tableau du personnel'!$F$193</definedName>
    <definedName name="CRBPPHSALAG__SALP14__BEXANM1">'Tableau du personnel'!$D$194</definedName>
    <definedName name="CRBPPHSALAG__SALP14__BPPANN0">'Tableau du personnel'!$E$194</definedName>
    <definedName name="CRBPPHSALAG__SALP14__BPRANN0">'Tableau du personnel'!$F$194</definedName>
    <definedName name="CRBPPHSALAG__SALP15__BEXANM1">'Tableau du personnel'!$D$195</definedName>
    <definedName name="CRBPPHSALAG__SALP15__BPPANN0">'Tableau du personnel'!$E$195</definedName>
    <definedName name="CRBPPHSALAG__SALP15__BPRANN0">'Tableau du personnel'!$F$195</definedName>
    <definedName name="CRBPPHSALAG__SALP16__BEXANM1">'Tableau du personnel'!$D$196</definedName>
    <definedName name="CRBPPHSALAG__SALP16__BPPANN0">'Tableau du personnel'!$E$196</definedName>
    <definedName name="CRBPPHSALAG__SALP16__BPRANN0">'Tableau du personnel'!$F$196</definedName>
    <definedName name="CRBPPHSALAG__SALPARC_BEXANM1">'Tableau du personnel'!$D$180</definedName>
    <definedName name="CRBPPHSALAG__SALPARC_BPPANN0">'Tableau du personnel'!$E$180</definedName>
    <definedName name="CRBPPHSALAG__SALPARC_BPRANN0">'Tableau du personnel'!$F$180</definedName>
    <definedName name="CRBPPHSALAG__SALR01__BEXANM1">'Tableau du personnel'!$D$141</definedName>
    <definedName name="CRBPPHSALAG__SALR01__BPPANN0">'Tableau du personnel'!$E$141</definedName>
    <definedName name="CRBPPHSALAG__SALR01__BPRANN0">'Tableau du personnel'!$F$141</definedName>
    <definedName name="CRBPPHSALAG__SALR02__BEXANM1">'Tableau du personnel'!$D$142</definedName>
    <definedName name="CRBPPHSALAG__SALR02__BPPANN0">'Tableau du personnel'!$E$142</definedName>
    <definedName name="CRBPPHSALAG__SALR02__BPRANN0">'Tableau du personnel'!$F$142</definedName>
    <definedName name="CRBPPHSALAG__SALR03__BEXANM1">'Tableau du personnel'!$D$143</definedName>
    <definedName name="CRBPPHSALAG__SALR03__BPPANN0">'Tableau du personnel'!$E$143</definedName>
    <definedName name="CRBPPHSALAG__SALR03__BPRANN0">'Tableau du personnel'!$F$143</definedName>
    <definedName name="CRBPPHSALAG__SALS01__BEXANM1">'Tableau du personnel'!$D$134</definedName>
    <definedName name="CRBPPHSALAG__SALS01__BPPANN0">'Tableau du personnel'!$E$134</definedName>
    <definedName name="CRBPPHSALAG__SALS01__BPRANN0">'Tableau du personnel'!$F$134</definedName>
    <definedName name="CRBPPHSALAG__SALS02__BEXANM1">'Tableau du personnel'!$D$135</definedName>
    <definedName name="CRBPPHSALAG__SALS02__BPPANN0">'Tableau du personnel'!$E$135</definedName>
    <definedName name="CRBPPHSALAG__SALS02__BPRANN0">'Tableau du personnel'!$F$135</definedName>
    <definedName name="CRBPPHSALAG__SALS03__BEXANM1">'Tableau du personnel'!$D$136</definedName>
    <definedName name="CRBPPHSALAG__SALS03__BPPANN0">'Tableau du personnel'!$E$136</definedName>
    <definedName name="CRBPPHSALAG__SALS03__BPRANN0">'Tableau du personnel'!$F$136</definedName>
    <definedName name="CRBPPHSALAG__SALS04__BEXANM1">'Tableau du personnel'!$D$137</definedName>
    <definedName name="CRBPPHSALAG__SALS04__BPPANN0">'Tableau du personnel'!$E$137</definedName>
    <definedName name="CRBPPHSALAG__SALS04__BPRANN0">'Tableau du personnel'!$F$137</definedName>
    <definedName name="CRBPPHSALAG__SALS05__BEXANM1">'Tableau du personnel'!$D$138</definedName>
    <definedName name="CRBPPHSALAG__SALS05__BPPANN0">'Tableau du personnel'!$E$138</definedName>
    <definedName name="CRBPPHSALAG__SALS05__BPRANN0">'Tableau du personnel'!$F$138</definedName>
    <definedName name="CRBPPHSALAG__TETPAUT_BPPANN0">'Tableau du personnel'!$I$103</definedName>
    <definedName name="CRBPPHSALAG__TETPAUT_BPRANN0">'Tableau du personnel'!$J$103</definedName>
    <definedName name="CRBPPHSALAG__TETPD01_BPPANN0">'Tableau du personnel'!$I$10</definedName>
    <definedName name="CRBPPHSALAG__TETPD01_BPRANN0">'Tableau du personnel'!$J$10</definedName>
    <definedName name="CRBPPHSALAG__TETPD02_BPPANN0">'Tableau du personnel'!$I$11</definedName>
    <definedName name="CRBPPHSALAG__TETPD02_BPRANN0">'Tableau du personnel'!$J$11</definedName>
    <definedName name="CRBPPHSALAG__TETPD03_BPPANN0">'Tableau du personnel'!$I$12</definedName>
    <definedName name="CRBPPHSALAG__TETPD03_BPRANN0">'Tableau du personnel'!$J$12</definedName>
    <definedName name="CRBPPHSALAG__TETPD04_BPPANN0">'Tableau du personnel'!$I$13</definedName>
    <definedName name="CRBPPHSALAG__TETPD04_BPRANN0">'Tableau du personnel'!$J$13</definedName>
    <definedName name="CRBPPHSALAG__TETPD05_BPPANN0">'Tableau du personnel'!$I$14</definedName>
    <definedName name="CRBPPHSALAG__TETPD05_BPRANN0">'Tableau du personnel'!$J$14</definedName>
    <definedName name="CRBPPHSALAG__TETPD06_BPPANN0">'Tableau du personnel'!$I$15</definedName>
    <definedName name="CRBPPHSALAG__TETPD06_BPRANN0">'Tableau du personnel'!$J$15</definedName>
    <definedName name="CRBPPHSALAG__TETPD07_BPPANN0">'Tableau du personnel'!$I$16</definedName>
    <definedName name="CRBPPHSALAG__TETPD07_BPRANN0">'Tableau du personnel'!$J$16</definedName>
    <definedName name="CRBPPHSALAG__TETPD08_BPPANN0">'Tableau du personnel'!$I$17</definedName>
    <definedName name="CRBPPHSALAG__TETPD08_BPRANN0">'Tableau du personnel'!$J$17</definedName>
    <definedName name="CRBPPHSALAG__TETPD09_BPPANN0">'Tableau du personnel'!$I$18</definedName>
    <definedName name="CRBPPHSALAG__TETPD09_BPRANN0">'Tableau du personnel'!$J$18</definedName>
    <definedName name="CRBPPHSALAG__TETPD10_BPPANN0">'Tableau du personnel'!$I$19</definedName>
    <definedName name="CRBPPHSALAG__TETPD10_BPRANN0">'Tableau du personnel'!$J$19</definedName>
    <definedName name="CRBPPHSALAG__TETPD11_BPPANN0">'Tableau du personnel'!$I$20</definedName>
    <definedName name="CRBPPHSALAG__TETPD11_BPRANN0">'Tableau du personnel'!$J$20</definedName>
    <definedName name="CRBPPHSALAG__TETPD12_BPPANN0">'Tableau du personnel'!$I$21</definedName>
    <definedName name="CRBPPHSALAG__TETPD12_BPRANN0">'Tableau du personnel'!$J$21</definedName>
    <definedName name="CRBPPHSALAG__TETPD13_BPPANN0">'Tableau du personnel'!$I$22</definedName>
    <definedName name="CRBPPHSALAG__TETPD13_BPRANN0">'Tableau du personnel'!$J$22</definedName>
    <definedName name="CRBPPHSALAG__TETPE01_BPPANN0">'Tableau du personnel'!$I$42</definedName>
    <definedName name="CRBPPHSALAG__TETPE01_BPRANN0">'Tableau du personnel'!$J$42</definedName>
    <definedName name="CRBPPHSALAG__TETPE02_BPPANN0">'Tableau du personnel'!$I$43</definedName>
    <definedName name="CRBPPHSALAG__TETPE02_BPRANN0">'Tableau du personnel'!$J$43</definedName>
    <definedName name="CRBPPHSALAG__TETPE03_BPPANN0">'Tableau du personnel'!$I$44</definedName>
    <definedName name="CRBPPHSALAG__TETPE03_BPRANN0">'Tableau du personnel'!$J$44</definedName>
    <definedName name="CRBPPHSALAG__TETPE04_BPPANN0">'Tableau du personnel'!$I$45</definedName>
    <definedName name="CRBPPHSALAG__TETPE04_BPRANN0">'Tableau du personnel'!$J$45</definedName>
    <definedName name="CRBPPHSALAG__TETPE05_BPPANN0">'Tableau du personnel'!$I$46</definedName>
    <definedName name="CRBPPHSALAG__TETPE05_BPRANN0">'Tableau du personnel'!$J$46</definedName>
    <definedName name="CRBPPHSALAG__TETPE06_BPPANN0">'Tableau du personnel'!$I$47</definedName>
    <definedName name="CRBPPHSALAG__TETPE06_BPRANN0">'Tableau du personnel'!$J$47</definedName>
    <definedName name="CRBPPHSALAG__TETPE06CBPPANN0">'Tableau du personnel'!$I$48</definedName>
    <definedName name="CRBPPHSALAG__TETPE06CBPRANN0">'Tableau du personnel'!$J$48</definedName>
    <definedName name="CRBPPHSALAG__TETPE07_BPPANN0">'Tableau du personnel'!$I$49</definedName>
    <definedName name="CRBPPHSALAG__TETPE07_BPRANN0">'Tableau du personnel'!$J$49</definedName>
    <definedName name="CRBPPHSALAG__TETPE07CBPPANN0">'Tableau du personnel'!$I$50</definedName>
    <definedName name="CRBPPHSALAG__TETPE07CBPRANN0">'Tableau du personnel'!$J$50</definedName>
    <definedName name="CRBPPHSALAG__TETPE08_BPPANN0">'Tableau du personnel'!$I$51</definedName>
    <definedName name="CRBPPHSALAG__TETPE08_BPRANN0">'Tableau du personnel'!$J$51</definedName>
    <definedName name="CRBPPHSALAG__TETPE09_BPPANN0">'Tableau du personnel'!$I$52</definedName>
    <definedName name="CRBPPHSALAG__TETPE09_BPRANN0">'Tableau du personnel'!$J$52</definedName>
    <definedName name="CRBPPHSALAG__TETPE10_BPPANN0">'Tableau du personnel'!$I$53</definedName>
    <definedName name="CRBPPHSALAG__TETPE10_BPRANN0">'Tableau du personnel'!$J$53</definedName>
    <definedName name="CRBPPHSALAG__TETPE11_BPPANN0">'Tableau du personnel'!$I$54</definedName>
    <definedName name="CRBPPHSALAG__TETPE11_BPRANN0">'Tableau du personnel'!$J$54</definedName>
    <definedName name="CRBPPHSALAG__TETPE12_BPPANN0">'Tableau du personnel'!$I$55</definedName>
    <definedName name="CRBPPHSALAG__TETPE12_BPRANN0">'Tableau du personnel'!$J$55</definedName>
    <definedName name="CRBPPHSALAG__TETPE13_BPPANN0">'Tableau du personnel'!$I$56</definedName>
    <definedName name="CRBPPHSALAG__TETPE13_BPRANN0">'Tableau du personnel'!$J$56</definedName>
    <definedName name="CRBPPHSALAG__TETPE14_BPPANN0">'Tableau du personnel'!$I$57</definedName>
    <definedName name="CRBPPHSALAG__TETPE14_BPRANN0">'Tableau du personnel'!$J$57</definedName>
    <definedName name="CRBPPHSALAG__TETPE15_BPPANN0">'Tableau du personnel'!$I$58</definedName>
    <definedName name="CRBPPHSALAG__TETPE15_BPRANN0">'Tableau du personnel'!$J$58</definedName>
    <definedName name="CRBPPHSALAG__TETPE16_BPPANN0">'Tableau du personnel'!$I$59</definedName>
    <definedName name="CRBPPHSALAG__TETPE16_BPRANN0">'Tableau du personnel'!$J$59</definedName>
    <definedName name="CRBPPHSALAG__TETPE17_BPPANN0">'Tableau du personnel'!$I$60</definedName>
    <definedName name="CRBPPHSALAG__TETPE17_BPRANN0">'Tableau du personnel'!$J$60</definedName>
    <definedName name="CRBPPHSALAG__TETPE18_BPPANN0">'Tableau du personnel'!$I$61</definedName>
    <definedName name="CRBPPHSALAG__TETPE18_BPRANN0">'Tableau du personnel'!$J$61</definedName>
    <definedName name="CRBPPHSALAG__TETPE19_BPPANN0">'Tableau du personnel'!$I$62</definedName>
    <definedName name="CRBPPHSALAG__TETPE19_BPRANN0">'Tableau du personnel'!$J$62</definedName>
    <definedName name="CRBPPHSALAG__TETPE20_BPPANN0">'Tableau du personnel'!$I$63</definedName>
    <definedName name="CRBPPHSALAG__TETPE20_BPRANN0">'Tableau du personnel'!$J$63</definedName>
    <definedName name="CRBPPHSALAG__TETPE21_BPPANN0">'Tableau du personnel'!$I$64</definedName>
    <definedName name="CRBPPHSALAG__TETPE21_BPRANN0">'Tableau du personnel'!$J$64</definedName>
    <definedName name="CRBPPHSALAG__TETPE22_BPPANN0">'Tableau du personnel'!$I$65</definedName>
    <definedName name="CRBPPHSALAG__TETPE22_BPRANN0">'Tableau du personnel'!$J$65</definedName>
    <definedName name="CRBPPHSALAG__TETPE23_BPPANN0">'Tableau du personnel'!$I$66</definedName>
    <definedName name="CRBPPHSALAG__TETPE23_BPRANN0">'Tableau du personnel'!$J$66</definedName>
    <definedName name="CRBPPHSALAG__TETPE24_BPPANN0">'Tableau du personnel'!$I$67</definedName>
    <definedName name="CRBPPHSALAG__TETPE24_BPRANN0">'Tableau du personnel'!$J$67</definedName>
    <definedName name="CRBPPHSALAG__TETPE25_BPPANN0">'Tableau du personnel'!$I$68</definedName>
    <definedName name="CRBPPHSALAG__TETPE25_BPRANN0">'Tableau du personnel'!$J$68</definedName>
    <definedName name="CRBPPHSALAG__TETPE26_BPPANN0">'Tableau du personnel'!$I$69</definedName>
    <definedName name="CRBPPHSALAG__TETPE26_BPRANN0">'Tableau du personnel'!$J$69</definedName>
    <definedName name="CRBPPHSALAG__TETPE27_BPPANN0">'Tableau du personnel'!$I$70</definedName>
    <definedName name="CRBPPHSALAG__TETPE27_BPRANN0">'Tableau du personnel'!$J$70</definedName>
    <definedName name="CRBPPHSALAG__TETPE28_BPPANN0">'Tableau du personnel'!$I$71</definedName>
    <definedName name="CRBPPHSALAG__TETPE28_BPRANN0">'Tableau du personnel'!$J$71</definedName>
    <definedName name="CRBPPHSALAG__TETPE29_BPPANN0">'Tableau du personnel'!$I$72</definedName>
    <definedName name="CRBPPHSALAG__TETPE29_BPRANN0">'Tableau du personnel'!$J$72</definedName>
    <definedName name="CRBPPHSALAG__TETPE30_BPPANN0">'Tableau du personnel'!$I$73</definedName>
    <definedName name="CRBPPHSALAG__TETPE30_BPRANN0">'Tableau du personnel'!$J$73</definedName>
    <definedName name="CRBPPHSALAG__TETPG01_BPPANN0">'Tableau du personnel'!$I$25</definedName>
    <definedName name="CRBPPHSALAG__TETPG01_BPRANN0">'Tableau du personnel'!$J$25</definedName>
    <definedName name="CRBPPHSALAG__TETPG02_BPPANN0">'Tableau du personnel'!$I$26</definedName>
    <definedName name="CRBPPHSALAG__TETPG02_BPRANN0">'Tableau du personnel'!$J$26</definedName>
    <definedName name="CRBPPHSALAG__TETPG03_BPPANN0">'Tableau du personnel'!$I$27</definedName>
    <definedName name="CRBPPHSALAG__TETPG03_BPRANN0">'Tableau du personnel'!$J$27</definedName>
    <definedName name="CRBPPHSALAG__TETPM01_BPPANN0">'Tableau du personnel'!$I$95</definedName>
    <definedName name="CRBPPHSALAG__TETPM01_BPRANN0">'Tableau du personnel'!$J$95</definedName>
    <definedName name="CRBPPHSALAG__TETPM02_BPPANN0">'Tableau du personnel'!$I$96</definedName>
    <definedName name="CRBPPHSALAG__TETPM02_BPRANN0">'Tableau du personnel'!$J$96</definedName>
    <definedName name="CRBPPHSALAG__TETPM03_BPPANN0">'Tableau du personnel'!$I$97</definedName>
    <definedName name="CRBPPHSALAG__TETPM03_BPRANN0">'Tableau du personnel'!$J$97</definedName>
    <definedName name="CRBPPHSALAG__TETPM04_BPPANN0">'Tableau du personnel'!$I$98</definedName>
    <definedName name="CRBPPHSALAG__TETPM04_BPRANN0">'Tableau du personnel'!$J$98</definedName>
    <definedName name="CRBPPHSALAG__TETPM05_BPPANN0">'Tableau du personnel'!$I$99</definedName>
    <definedName name="CRBPPHSALAG__TETPM05_BPRANN0">'Tableau du personnel'!$J$99</definedName>
    <definedName name="CRBPPHSALAG__TETPM06_BPPANN0">'Tableau du personnel'!$I$100</definedName>
    <definedName name="CRBPPHSALAG__TETPM06_BPRANN0">'Tableau du personnel'!$J$100</definedName>
    <definedName name="CRBPPHSALAG__TETPM07_BPPANN0">'Tableau du personnel'!$I$101</definedName>
    <definedName name="CRBPPHSALAG__TETPM07_BPRANN0">'Tableau du personnel'!$J$101</definedName>
    <definedName name="CRBPPHSALAG__TETPM08_BPPANN0">'Tableau du personnel'!$I$102</definedName>
    <definedName name="CRBPPHSALAG__TETPM08_BPRANN0">'Tableau du personnel'!$J$102</definedName>
    <definedName name="CRBPPHSALAG__TETPP01_BPPANN0">'Tableau du personnel'!$I$77</definedName>
    <definedName name="CRBPPHSALAG__TETPP01_BPRANN0">'Tableau du personnel'!$J$77</definedName>
    <definedName name="CRBPPHSALAG__TETPP02_BPPANN0">'Tableau du personnel'!$I$78</definedName>
    <definedName name="CRBPPHSALAG__TETPP02_BPRANN0">'Tableau du personnel'!$J$78</definedName>
    <definedName name="CRBPPHSALAG__TETPP03_BPPANN0">'Tableau du personnel'!$I$79</definedName>
    <definedName name="CRBPPHSALAG__TETPP03_BPRANN0">'Tableau du personnel'!$J$79</definedName>
    <definedName name="CRBPPHSALAG__TETPP04_BPPANN0">'Tableau du personnel'!$I$80</definedName>
    <definedName name="CRBPPHSALAG__TETPP04_BPRANN0">'Tableau du personnel'!$J$80</definedName>
    <definedName name="CRBPPHSALAG__TETPP05_BPPANN0">'Tableau du personnel'!$I$81</definedName>
    <definedName name="CRBPPHSALAG__TETPP05_BPRANN0">'Tableau du personnel'!$J$81</definedName>
    <definedName name="CRBPPHSALAG__TETPP06_BPPANN0">'Tableau du personnel'!$I$82</definedName>
    <definedName name="CRBPPHSALAG__TETPP06_BPRANN0">'Tableau du personnel'!$J$82</definedName>
    <definedName name="CRBPPHSALAG__TETPP07_BPPANN0">'Tableau du personnel'!$I$83</definedName>
    <definedName name="CRBPPHSALAG__TETPP07_BPRANN0">'Tableau du personnel'!$J$83</definedName>
    <definedName name="CRBPPHSALAG__TETPP08_BPPANN0">'Tableau du personnel'!$I$84</definedName>
    <definedName name="CRBPPHSALAG__TETPP08_BPRANN0">'Tableau du personnel'!$J$84</definedName>
    <definedName name="CRBPPHSALAG__TETPP09_BPPANN0">'Tableau du personnel'!$I$85</definedName>
    <definedName name="CRBPPHSALAG__TETPP09_BPRANN0">'Tableau du personnel'!$J$85</definedName>
    <definedName name="CRBPPHSALAG__TETPP10_BPPANN0">'Tableau du personnel'!$I$86</definedName>
    <definedName name="CRBPPHSALAG__TETPP10_BPRANN0">'Tableau du personnel'!$J$86</definedName>
    <definedName name="CRBPPHSALAG__TETPP11_BPPANN0">'Tableau du personnel'!$I$87</definedName>
    <definedName name="CRBPPHSALAG__TETPP11_BPRANN0">'Tableau du personnel'!$J$87</definedName>
    <definedName name="CRBPPHSALAG__TETPP12_BPPANN0">'Tableau du personnel'!$I$88</definedName>
    <definedName name="CRBPPHSALAG__TETPP12_BPRANN0">'Tableau du personnel'!$J$88</definedName>
    <definedName name="CRBPPHSALAG__TETPP13_BPPANN0">'Tableau du personnel'!$I$89</definedName>
    <definedName name="CRBPPHSALAG__TETPP13_BPRANN0">'Tableau du personnel'!$J$89</definedName>
    <definedName name="CRBPPHSALAG__TETPP14_BPPANN0">'Tableau du personnel'!$I$90</definedName>
    <definedName name="CRBPPHSALAG__TETPP14_BPRANN0">'Tableau du personnel'!$J$90</definedName>
    <definedName name="CRBPPHSALAG__TETPP15_BPPANN0">'Tableau du personnel'!$I$91</definedName>
    <definedName name="CRBPPHSALAG__TETPP15_BPRANN0">'Tableau du personnel'!$J$91</definedName>
    <definedName name="CRBPPHSALAG__TETPP16_BPPANN0">'Tableau du personnel'!$I$92</definedName>
    <definedName name="CRBPPHSALAG__TETPP16_BPRANN0">'Tableau du personnel'!$J$92</definedName>
    <definedName name="CRBPPHSALAG__TETPPARCBPPANN0">'Tableau du personnel'!$I$76</definedName>
    <definedName name="CRBPPHSALAG__TETPPARCBPRANN0">'Tableau du personnel'!$J$76</definedName>
    <definedName name="CRBPPHSALAG__TETPR01_BPPANN0">'Tableau du personnel'!$I$37</definedName>
    <definedName name="CRBPPHSALAG__TETPR01_BPRANN0">'Tableau du personnel'!$J$37</definedName>
    <definedName name="CRBPPHSALAG__TETPR02_BPPANN0">'Tableau du personnel'!$I$38</definedName>
    <definedName name="CRBPPHSALAG__TETPR02_BPRANN0">'Tableau du personnel'!$J$38</definedName>
    <definedName name="CRBPPHSALAG__TETPR03_BPPANN0">'Tableau du personnel'!$I$39</definedName>
    <definedName name="CRBPPHSALAG__TETPR03_BPRANN0">'Tableau du personnel'!$J$39</definedName>
    <definedName name="CRBPPHSALAG__TETPS01_BPPANN0">'Tableau du personnel'!$I$30</definedName>
    <definedName name="CRBPPHSALAG__TETPS01_BPRANN0">'Tableau du personnel'!$J$30</definedName>
    <definedName name="CRBPPHSALAG__TETPS02_BPPANN0">'Tableau du personnel'!$I$31</definedName>
    <definedName name="CRBPPHSALAG__TETPS02_BPRANN0">'Tableau du personnel'!$J$31</definedName>
    <definedName name="CRBPPHSALAG__TETPS03_BPPANN0">'Tableau du personnel'!$I$32</definedName>
    <definedName name="CRBPPHSALAG__TETPS03_BPRANN0">'Tableau du personnel'!$J$32</definedName>
    <definedName name="CRBPPHSALAG__TETPS04_BPPANN0">'Tableau du personnel'!$I$33</definedName>
    <definedName name="CRBPPHSALAG__TETPS04_BPRANN0">'Tableau du personnel'!$J$33</definedName>
    <definedName name="CRBPPHSALAG__TETPS05_BPPANN0">'Tableau du personnel'!$I$34</definedName>
    <definedName name="CRBPPHSALAG__TETPS05_BPRANN0">'Tableau du personnel'!$J$34</definedName>
    <definedName name="CRBPPHSALAGT_AGPLAUT_BEXANM1">'Tableau du personnel'!$D$104</definedName>
    <definedName name="CRBPPHSALAGT_AGPLDIR_BEXANM1">'Tableau du personnel'!$D$9</definedName>
    <definedName name="CRBPPHSALAGT_AGPLEDU_BEXANM1">'Tableau du personnel'!$D$41</definedName>
    <definedName name="CRBPPHSALAGT_AGPLGES_BEXANM1">'Tableau du personnel'!$D$24</definedName>
    <definedName name="CRBPPHSALAGT_AGPLMED_BEXANM1">'Tableau du personnel'!$D$94</definedName>
    <definedName name="CRBPPHSALAGT_AGPLPAR_BEXANM1">'Tableau du personnel'!$D$75</definedName>
    <definedName name="CRBPPHSALAGT_AGPLRES_BEXANM1">'Tableau du personnel'!$D$36</definedName>
    <definedName name="CRBPPHSALAGT_AGPLSER_BEXANM1">'Tableau du personnel'!$D$29</definedName>
    <definedName name="CRBPPHSALAGT_AGTPAUT_BEXANM1">'Tableau du personnel'!$E$104</definedName>
    <definedName name="CRBPPHSALAGT_AGTPDIR_BEXANM1">'Tableau du personnel'!$E$9</definedName>
    <definedName name="CRBPPHSALAGT_AGTPEDU_BEXANM1">'Tableau du personnel'!$E$41</definedName>
    <definedName name="CRBPPHSALAGT_AGTPGES_BEXANM1">'Tableau du personnel'!$E$24</definedName>
    <definedName name="CRBPPHSALAGT_AGTPMED_BEXANM1">'Tableau du personnel'!$E$94</definedName>
    <definedName name="CRBPPHSALAGT_AGTPPAR_BEXANM1">'Tableau du personnel'!$E$75</definedName>
    <definedName name="CRBPPHSALAGT_AGTPRES_BEXANM1">'Tableau du personnel'!$E$36</definedName>
    <definedName name="CRBPPHSALAGT_AGTPSER_BEXANM1">'Tableau du personnel'!$E$29</definedName>
    <definedName name="CRBPPHSALAGT_ETPAUT__BEXANM1">'Tableau du personnel'!$F$104</definedName>
    <definedName name="CRBPPHSALAGT_ETPAUTX_BEXANM1">'Tableau du personnel extérieur'!$D$104</definedName>
    <definedName name="CRBPPHSALAGT_ETPAUTX_BPPANN0">'Tableau du personnel extérieur'!$E$104</definedName>
    <definedName name="CRBPPHSALAGT_ETPAUTX_BPRANN0">'Tableau du personnel extérieur'!$F$104</definedName>
    <definedName name="CRBPPHSALAGT_ETPDIR__BEXANM1">'Tableau du personnel'!$F$9</definedName>
    <definedName name="CRBPPHSALAGT_ETPDIRX_BEXANM1">'Tableau du personnel extérieur'!$D$9</definedName>
    <definedName name="CRBPPHSALAGT_ETPDIRX_BPPANN0">'Tableau du personnel extérieur'!$E$9</definedName>
    <definedName name="CRBPPHSALAGT_ETPDIRX_BPRANN0">'Tableau du personnel extérieur'!$F$9</definedName>
    <definedName name="CRBPPHSALAGT_ETPEDU__BEXANM1">'Tableau du personnel'!$F$41</definedName>
    <definedName name="CRBPPHSALAGT_ETPEDUX_BEXANM1">'Tableau du personnel extérieur'!$D$41</definedName>
    <definedName name="CRBPPHSALAGT_ETPEDUX_BPPANN0">'Tableau du personnel extérieur'!$E$41</definedName>
    <definedName name="CRBPPHSALAGT_ETPEDUX_BPRANN0">'Tableau du personnel extérieur'!$F$41</definedName>
    <definedName name="CRBPPHSALAGT_ETPGES__BEXANM1">'Tableau du personnel'!$F$24</definedName>
    <definedName name="CRBPPHSALAGT_ETPGESX_BEXANM1">'Tableau du personnel extérieur'!$D$24</definedName>
    <definedName name="CRBPPHSALAGT_ETPGESX_BPPANN0">'Tableau du personnel extérieur'!$E$24</definedName>
    <definedName name="CRBPPHSALAGT_ETPGESX_BPRANN0">'Tableau du personnel extérieur'!$F$24</definedName>
    <definedName name="CRBPPHSALAGT_ETPMED__BEXANM1">'Tableau du personnel'!$F$94</definedName>
    <definedName name="CRBPPHSALAGT_ETPMEDX_BEXANM1">'Tableau du personnel extérieur'!$D$94</definedName>
    <definedName name="CRBPPHSALAGT_ETPMEDX_BPPANN0">'Tableau du personnel extérieur'!$E$94</definedName>
    <definedName name="CRBPPHSALAGT_ETPMEDX_BPRANN0">'Tableau du personnel extérieur'!$F$94</definedName>
    <definedName name="CRBPPHSALAGT_ETPPAR__BEXANM1">'Tableau du personnel'!$F$75</definedName>
    <definedName name="CRBPPHSALAGT_ETPPARX_BEXANM1">'Tableau du personnel extérieur'!$D$75</definedName>
    <definedName name="CRBPPHSALAGT_ETPPARX_BPPANN0">'Tableau du personnel extérieur'!$E$75</definedName>
    <definedName name="CRBPPHSALAGT_ETPPARX_BPRANN0">'Tableau du personnel extérieur'!$F$75</definedName>
    <definedName name="CRBPPHSALAGT_ETPRES__BEXANM1">'Tableau du personnel'!$F$36</definedName>
    <definedName name="CRBPPHSALAGT_ETPRESX_BEXANM1">'Tableau du personnel extérieur'!$D$36</definedName>
    <definedName name="CRBPPHSALAGT_ETPRESX_BPPANN0">'Tableau du personnel extérieur'!$E$36</definedName>
    <definedName name="CRBPPHSALAGT_ETPRESX_BPRANN0">'Tableau du personnel extérieur'!$F$36</definedName>
    <definedName name="CRBPPHSALAGT_ETPSER__BEXANM1">'Tableau du personnel'!$F$29</definedName>
    <definedName name="CRBPPHSALAGT_ETPSERX_BEXANM1">'Tableau du personnel extérieur'!$D$29</definedName>
    <definedName name="CRBPPHSALAGT_ETPSERX_BPPANN0">'Tableau du personnel extérieur'!$E$29</definedName>
    <definedName name="CRBPPHSALAGT_ETPSERX_BPRANN0">'Tableau du personnel extérieur'!$F$29</definedName>
    <definedName name="CRBPPHSALAGT_MNTAUTX_BEXANM1">'Tableau du personnel extérieur'!$D$208</definedName>
    <definedName name="CRBPPHSALAGT_MNTAUTX_BPPANN0">'Tableau du personnel extérieur'!$E$208</definedName>
    <definedName name="CRBPPHSALAGT_MNTAUTX_BPRANN0">'Tableau du personnel extérieur'!$F$208</definedName>
    <definedName name="CRBPPHSALAGT_MNTDIRX_BEXANM1">'Tableau du personnel extérieur'!$D$113</definedName>
    <definedName name="CRBPPHSALAGT_MNTDIRX_BPPANN0">'Tableau du personnel extérieur'!$E$113</definedName>
    <definedName name="CRBPPHSALAGT_MNTDIRX_BPRANN0">'Tableau du personnel extérieur'!$F$113</definedName>
    <definedName name="CRBPPHSALAGT_MNTEDUX_BEXANM1">'Tableau du personnel extérieur'!$D$145</definedName>
    <definedName name="CRBPPHSALAGT_MNTEDUX_BPPANN0">'Tableau du personnel extérieur'!$E$145</definedName>
    <definedName name="CRBPPHSALAGT_MNTEDUX_BPRANN0">'Tableau du personnel extérieur'!$F$145</definedName>
    <definedName name="CRBPPHSALAGT_MNTGESX_BEXANM1">'Tableau du personnel extérieur'!$D$128</definedName>
    <definedName name="CRBPPHSALAGT_MNTGESX_BPPANN0">'Tableau du personnel extérieur'!$E$128</definedName>
    <definedName name="CRBPPHSALAGT_MNTGESX_BPRANN0">'Tableau du personnel extérieur'!$F$128</definedName>
    <definedName name="CRBPPHSALAGT_MNTMEDX_BEXANM1">'Tableau du personnel extérieur'!$D$198</definedName>
    <definedName name="CRBPPHSALAGT_MNTMEDX_BPPANN0">'Tableau du personnel extérieur'!$E$198</definedName>
    <definedName name="CRBPPHSALAGT_MNTMEDX_BPRANN0">'Tableau du personnel extérieur'!$F$198</definedName>
    <definedName name="CRBPPHSALAGT_MNTPARX_BEXANM1">'Tableau du personnel extérieur'!$D$179</definedName>
    <definedName name="CRBPPHSALAGT_MNTPARX_BPPANN0">'Tableau du personnel extérieur'!$E$179</definedName>
    <definedName name="CRBPPHSALAGT_MNTPARX_BPRANN0">'Tableau du personnel extérieur'!$F$179</definedName>
    <definedName name="CRBPPHSALAGT_MNTRESX_BEXANM1">'Tableau du personnel extérieur'!$D$140</definedName>
    <definedName name="CRBPPHSALAGT_MNTRESX_BPPANN0">'Tableau du personnel extérieur'!$E$140</definedName>
    <definedName name="CRBPPHSALAGT_MNTRESX_BPRANN0">'Tableau du personnel extérieur'!$F$140</definedName>
    <definedName name="CRBPPHSALAGT_MNTSERX_BEXANM1">'Tableau du personnel extérieur'!$D$133</definedName>
    <definedName name="CRBPPHSALAGT_MNTSERX_BPPANN0">'Tableau du personnel extérieur'!$E$133</definedName>
    <definedName name="CRBPPHSALAGT_MNTSERX_BPRANN0">'Tableau du personnel extérieur'!$F$133</definedName>
    <definedName name="CRBPPHSALAGT_SALAUT__BEXANM1">'Tableau du personnel'!$D$208</definedName>
    <definedName name="CRBPPHSALAGT_SALAUT__BPPANN0">'Tableau du personnel'!$E$208</definedName>
    <definedName name="CRBPPHSALAGT_SALAUT__BPRANN0">'Tableau du personnel'!$F$208</definedName>
    <definedName name="CRBPPHSALAGT_SALDIR__BEXANM1">'Tableau du personnel'!$D$113</definedName>
    <definedName name="CRBPPHSALAGT_SALDIR__BPPANN0">'Tableau du personnel'!$E$113</definedName>
    <definedName name="CRBPPHSALAGT_SALDIR__BPRANN0">'Tableau du personnel'!$F$113</definedName>
    <definedName name="CRBPPHSALAGT_SALEDU__BEXANM1">'Tableau du personnel'!$D$145</definedName>
    <definedName name="CRBPPHSALAGT_SALEDU__BPPANN0">'Tableau du personnel'!$E$145</definedName>
    <definedName name="CRBPPHSALAGT_SALEDU__BPRANN0">'Tableau du personnel'!$F$145</definedName>
    <definedName name="CRBPPHSALAGT_SALGES__BEXANM1">'Tableau du personnel'!$D$128</definedName>
    <definedName name="CRBPPHSALAGT_SALGES__BPPANN0">'Tableau du personnel'!$E$128</definedName>
    <definedName name="CRBPPHSALAGT_SALGES__BPRANN0">'Tableau du personnel'!$F$128</definedName>
    <definedName name="CRBPPHSALAGT_SALMED__BEXANM1">'Tableau du personnel'!$D$198</definedName>
    <definedName name="CRBPPHSALAGT_SALMED__BPPANN0">'Tableau du personnel'!$E$198</definedName>
    <definedName name="CRBPPHSALAGT_SALMED__BPRANN0">'Tableau du personnel'!$F$198</definedName>
    <definedName name="CRBPPHSALAGT_SALPAR__BEXANM1">'Tableau du personnel'!$D$179</definedName>
    <definedName name="CRBPPHSALAGT_SALPAR__BPPANN0">'Tableau du personnel'!$E$179</definedName>
    <definedName name="CRBPPHSALAGT_SALPAR__BPRANN0">'Tableau du personnel'!$F$179</definedName>
    <definedName name="CRBPPHSALAGT_SALRES__BEXANM1">'Tableau du personnel'!$D$140</definedName>
    <definedName name="CRBPPHSALAGT_SALRES__BPPANN0">'Tableau du personnel'!$E$140</definedName>
    <definedName name="CRBPPHSALAGT_SALRES__BPRANN0">'Tableau du personnel'!$F$140</definedName>
    <definedName name="CRBPPHSALAGT_SALSER__BEXANM1">'Tableau du personnel'!$D$133</definedName>
    <definedName name="CRBPPHSALAGT_SALSER__BPPANN0">'Tableau du personnel'!$E$133</definedName>
    <definedName name="CRBPPHSALAGT_SALSER__BPRANN0">'Tableau du personnel'!$F$133</definedName>
    <definedName name="CRBPPHSALAGT_TETPAUT_BPPANN0">'Tableau du personnel'!$I$104</definedName>
    <definedName name="CRBPPHSALAGT_TETPAUT_BPRANN0">'Tableau du personnel'!$J$104</definedName>
    <definedName name="CRBPPHSALAGT_TETPDIR_BPPANN0">'Tableau du personnel'!$I$9</definedName>
    <definedName name="CRBPPHSALAGT_TETPDIR_BPRANN0">'Tableau du personnel'!$J$9</definedName>
    <definedName name="CRBPPHSALAGT_TETPEDU_BPPANN0">'Tableau du personnel'!$I$41</definedName>
    <definedName name="CRBPPHSALAGT_TETPEDU_BPRANN0">'Tableau du personnel'!$J$41</definedName>
    <definedName name="CRBPPHSALAGT_TETPGES_BPPANN0">'Tableau du personnel'!$I$24</definedName>
    <definedName name="CRBPPHSALAGT_TETPGES_BPRANN0">'Tableau du personnel'!$J$24</definedName>
    <definedName name="CRBPPHSALAGT_TETPMED_BPPANN0">'Tableau du personnel'!$I$94</definedName>
    <definedName name="CRBPPHSALAGT_TETPMED_BPRANN0">'Tableau du personnel'!$J$94</definedName>
    <definedName name="CRBPPHSALAGT_TETPPAR_BPPANN0">'Tableau du personnel'!$I$75</definedName>
    <definedName name="CRBPPHSALAGT_TETPPAR_BPRANN0">'Tableau du personnel'!$J$75</definedName>
    <definedName name="CRBPPHSALAGT_TETPRES_BPPANN0">'Tableau du personnel'!$I$36</definedName>
    <definedName name="CRBPPHSALAGT_TETPRES_BPRANN0">'Tableau du personnel'!$J$36</definedName>
    <definedName name="CRBPPHSALAGT_TETPSER_BPPANN0">'Tableau du personnel'!$I$29</definedName>
    <definedName name="CRBPPHSALAGT_TETPSER_BPRANN0">'Tableau du personnel'!$J$29</definedName>
    <definedName name="CREPASCPTE___FINAN14_REAANM2\_________">'[1]Bilan Financier'!$L$21</definedName>
    <definedName name="CREPASCPTE___FINAN8__REAANM2\_________">'[1]Bilan Financier'!$L$14</definedName>
    <definedName name="CREPASIDEN___ANNEEREF___ANN0\_________">'[1]Page de garde'!$D$4</definedName>
    <definedName name="CRRIASIDEN___ANNEEREF___ANN0\_________">'[2]Page de garde'!$D$4</definedName>
    <definedName name="CTL" hidden="1">"CNSA##2019"</definedName>
    <definedName name="_xlnm.Print_Titles">#N/A</definedName>
    <definedName name="Liste_des_codes_convention" localSheetId="0">Listes!$B$48:$D$55</definedName>
    <definedName name="mois">[2]Liste!$D$2:$D$14</definedName>
    <definedName name="oui_non">[1]Liste!$B$2:$B$4</definedName>
    <definedName name="statut" localSheetId="1">[1]Liste!$A$2:$A$6</definedName>
    <definedName name="statut">Listes!$A$2:$A$6</definedName>
    <definedName name="Tribule">[3]Variables_Nouvelles!#REF!</definedName>
    <definedName name="Version_majeure">'TELEBUDGET Enfance et adultes'!$B$45</definedName>
    <definedName name="Version_mineure">'TELEBUDGET Enfance et adultes'!$E$45</definedName>
    <definedName name="Z_B40D7601_A30C_42BC_896C_935DF52511B0_.wvu.PrintArea" localSheetId="7" hidden="1">'Charges d_exploitation'!$C$1:$L$126</definedName>
    <definedName name="Z_B40D7601_A30C_42BC_896C_935DF52511B0_.wvu.PrintArea" localSheetId="8" hidden="1">produits!$C$2:$L$84</definedName>
    <definedName name="_xlnm.Print_Area" localSheetId="4">Activité!$B$2:$N$39</definedName>
    <definedName name="_xlnm.Print_Area" localSheetId="7">'Charges d_exploitation'!$B$2:$M$126</definedName>
    <definedName name="_xlnm.Print_Area" localSheetId="3">Données!$C$2:$N$32</definedName>
    <definedName name="_xlnm.Print_Area" localSheetId="6">'IME Creton'!$B$2:$S$48</definedName>
    <definedName name="_xlnm.Print_Area" localSheetId="0">Listes!$A$1:$I$167</definedName>
    <definedName name="_xlnm.Print_Area" localSheetId="5">Mesures!$B$2:$M$14</definedName>
    <definedName name="_xlnm.Print_Area" localSheetId="8">produits!$C$2:$L$84</definedName>
    <definedName name="_xlnm.Print_Area" localSheetId="2">'TELEBUDGET Enfance et adultes'!$A$1:$Q$45</definedName>
  </definedNames>
  <calcPr calcId="162913"/>
</workbook>
</file>

<file path=xl/calcChain.xml><?xml version="1.0" encoding="utf-8"?>
<calcChain xmlns="http://schemas.openxmlformats.org/spreadsheetml/2006/main">
  <c r="H45" i="152" l="1"/>
  <c r="H50" i="152" s="1"/>
  <c r="G45" i="152"/>
  <c r="F45" i="152"/>
  <c r="H46" i="151"/>
  <c r="G46" i="151"/>
  <c r="F46" i="151"/>
  <c r="H38" i="3"/>
  <c r="H37" i="3"/>
  <c r="H36" i="3"/>
  <c r="H35" i="3"/>
  <c r="H34" i="3"/>
  <c r="H33" i="3"/>
  <c r="H32" i="3"/>
  <c r="H31" i="3"/>
  <c r="H30" i="3"/>
  <c r="H29" i="3"/>
  <c r="H28" i="3"/>
  <c r="H27" i="3"/>
  <c r="F3080" i="157"/>
  <c r="F3079" i="157"/>
  <c r="F3078" i="157"/>
  <c r="F3077" i="157"/>
  <c r="F3076" i="157"/>
  <c r="F3075" i="157"/>
  <c r="F3074" i="157"/>
  <c r="F3073" i="157"/>
  <c r="F3072" i="157"/>
  <c r="F3071" i="157"/>
  <c r="F3070" i="157"/>
  <c r="F3069" i="157"/>
  <c r="F3068" i="157"/>
  <c r="F3067" i="157"/>
  <c r="F3066" i="157"/>
  <c r="F3065" i="157"/>
  <c r="F3064" i="157"/>
  <c r="F3063" i="157"/>
  <c r="F3062" i="157"/>
  <c r="F3061" i="157"/>
  <c r="F3060" i="157"/>
  <c r="F3059" i="157"/>
  <c r="F3058" i="157"/>
  <c r="F3057" i="157"/>
  <c r="F3056" i="157"/>
  <c r="F3055" i="157"/>
  <c r="F3054" i="157"/>
  <c r="F3053" i="157"/>
  <c r="F3052" i="157"/>
  <c r="F3051" i="157"/>
  <c r="F3050" i="157"/>
  <c r="F3049" i="157"/>
  <c r="F3048" i="157"/>
  <c r="F3047" i="157"/>
  <c r="F3046" i="157"/>
  <c r="F3045" i="157"/>
  <c r="F3044" i="157"/>
  <c r="F3043" i="157"/>
  <c r="F3042" i="157"/>
  <c r="F3041" i="157"/>
  <c r="F3040" i="157"/>
  <c r="F3039" i="157"/>
  <c r="F3038" i="157"/>
  <c r="F3037" i="157"/>
  <c r="F3036" i="157"/>
  <c r="F3035" i="157"/>
  <c r="F3034" i="157"/>
  <c r="F3033" i="157"/>
  <c r="F3032" i="157"/>
  <c r="F3031" i="157"/>
  <c r="F3030" i="157"/>
  <c r="F3029" i="157"/>
  <c r="F3028" i="157"/>
  <c r="F3027" i="157"/>
  <c r="F3026" i="157"/>
  <c r="F3025" i="157"/>
  <c r="F3024" i="157"/>
  <c r="F3023" i="157"/>
  <c r="F3022" i="157"/>
  <c r="F3021" i="157"/>
  <c r="F3020" i="157"/>
  <c r="F3019" i="157"/>
  <c r="F3018" i="157"/>
  <c r="F3017" i="157"/>
  <c r="F3016" i="157"/>
  <c r="F3015" i="157"/>
  <c r="F3014" i="157"/>
  <c r="F3013" i="157"/>
  <c r="F3012" i="157"/>
  <c r="F3011" i="157"/>
  <c r="F3010" i="157"/>
  <c r="F3009" i="157"/>
  <c r="F3008" i="157"/>
  <c r="F3007" i="157"/>
  <c r="F3006" i="157"/>
  <c r="F3005" i="157"/>
  <c r="F3004" i="157"/>
  <c r="F3003" i="157"/>
  <c r="F3002" i="157"/>
  <c r="F3001" i="157"/>
  <c r="F3000" i="157"/>
  <c r="F2999" i="157"/>
  <c r="F2998" i="157"/>
  <c r="F2997" i="157"/>
  <c r="F2996" i="157"/>
  <c r="F2995" i="157"/>
  <c r="F2994" i="157"/>
  <c r="F2993" i="157"/>
  <c r="F2992" i="157"/>
  <c r="F2991" i="157"/>
  <c r="F2990" i="157"/>
  <c r="F2989" i="157"/>
  <c r="F2988" i="157"/>
  <c r="F2987" i="157"/>
  <c r="F2986" i="157"/>
  <c r="F2985" i="157"/>
  <c r="F2984" i="157"/>
  <c r="F2983" i="157"/>
  <c r="F2982" i="157"/>
  <c r="F2981" i="157"/>
  <c r="F2980" i="157"/>
  <c r="F2979" i="157"/>
  <c r="F2978" i="157"/>
  <c r="F2977" i="157"/>
  <c r="F2976" i="157"/>
  <c r="F2975" i="157"/>
  <c r="F2974" i="157"/>
  <c r="F2973" i="157"/>
  <c r="F2972" i="157"/>
  <c r="F2971" i="157"/>
  <c r="F2970" i="157"/>
  <c r="F2969" i="157"/>
  <c r="F2968" i="157"/>
  <c r="F2967" i="157"/>
  <c r="F2966" i="157"/>
  <c r="F2965" i="157"/>
  <c r="F2964" i="157"/>
  <c r="F2963" i="157"/>
  <c r="F2962" i="157"/>
  <c r="F2961" i="157"/>
  <c r="F2960" i="157"/>
  <c r="F2959" i="157"/>
  <c r="F2958" i="157"/>
  <c r="F2957" i="157"/>
  <c r="F2956" i="157"/>
  <c r="F2955" i="157"/>
  <c r="F2954" i="157"/>
  <c r="F2953" i="157"/>
  <c r="F2952" i="157"/>
  <c r="F2951" i="157"/>
  <c r="F2950" i="157"/>
  <c r="F2949" i="157"/>
  <c r="F2948" i="157"/>
  <c r="F2947" i="157"/>
  <c r="F2946" i="157"/>
  <c r="F2945" i="157"/>
  <c r="F2944" i="157"/>
  <c r="F2943" i="157"/>
  <c r="F2942" i="157"/>
  <c r="F2941" i="157"/>
  <c r="F2940" i="157"/>
  <c r="F2939" i="157"/>
  <c r="F2938" i="157"/>
  <c r="F2937" i="157"/>
  <c r="F2936" i="157"/>
  <c r="F2935" i="157"/>
  <c r="F2934" i="157"/>
  <c r="F2933" i="157"/>
  <c r="F2932" i="157"/>
  <c r="F2931" i="157"/>
  <c r="F2930" i="157"/>
  <c r="F2929" i="157"/>
  <c r="F2928" i="157"/>
  <c r="F2927" i="157"/>
  <c r="F2926" i="157"/>
  <c r="F2925" i="157"/>
  <c r="F2924" i="157"/>
  <c r="F2923" i="157"/>
  <c r="F2922" i="157"/>
  <c r="F2921" i="157"/>
  <c r="F2920" i="157"/>
  <c r="F2919" i="157"/>
  <c r="F2918" i="157"/>
  <c r="F2917" i="157"/>
  <c r="F2916" i="157"/>
  <c r="F2915" i="157"/>
  <c r="F2914" i="157"/>
  <c r="F2913" i="157"/>
  <c r="F2912" i="157"/>
  <c r="F2911" i="157"/>
  <c r="F2910" i="157"/>
  <c r="F2909" i="157"/>
  <c r="F2908" i="157"/>
  <c r="F2907" i="157"/>
  <c r="F2906" i="157"/>
  <c r="F2905" i="157"/>
  <c r="F2904" i="157"/>
  <c r="F2903" i="157"/>
  <c r="F2902" i="157"/>
  <c r="F2901" i="157"/>
  <c r="F2900" i="157"/>
  <c r="F2899" i="157"/>
  <c r="F2898" i="157"/>
  <c r="F2897" i="157"/>
  <c r="F2896" i="157"/>
  <c r="F2895" i="157"/>
  <c r="F2894" i="157"/>
  <c r="F2893" i="157"/>
  <c r="F2892" i="157"/>
  <c r="F2891" i="157"/>
  <c r="F2890" i="157"/>
  <c r="F2889" i="157"/>
  <c r="F2888" i="157"/>
  <c r="F2887" i="157"/>
  <c r="F2886" i="157"/>
  <c r="F2885" i="157"/>
  <c r="F2884" i="157"/>
  <c r="F2883" i="157"/>
  <c r="F2882" i="157"/>
  <c r="F2881" i="157"/>
  <c r="F2880" i="157"/>
  <c r="F2879" i="157"/>
  <c r="F2878" i="157"/>
  <c r="F2877" i="157"/>
  <c r="F2876" i="157"/>
  <c r="F2875" i="157"/>
  <c r="F2874" i="157"/>
  <c r="F2873" i="157"/>
  <c r="F2872" i="157"/>
  <c r="F2871" i="157"/>
  <c r="F2870" i="157"/>
  <c r="F2869" i="157"/>
  <c r="F2868" i="157"/>
  <c r="F2867" i="157"/>
  <c r="F2866" i="157"/>
  <c r="F2865" i="157"/>
  <c r="F2864" i="157"/>
  <c r="F2863" i="157"/>
  <c r="F2862" i="157"/>
  <c r="F2861" i="157"/>
  <c r="F2860" i="157"/>
  <c r="F2859" i="157"/>
  <c r="F2858" i="157"/>
  <c r="F2857" i="157"/>
  <c r="F2856" i="157"/>
  <c r="F2855" i="157"/>
  <c r="F2854" i="157"/>
  <c r="F2853" i="157"/>
  <c r="F2852" i="157"/>
  <c r="F2851" i="157"/>
  <c r="F2850" i="157"/>
  <c r="F2849" i="157"/>
  <c r="F2848" i="157"/>
  <c r="F2847" i="157"/>
  <c r="F2846" i="157"/>
  <c r="F2845" i="157"/>
  <c r="F2844" i="157"/>
  <c r="F2843" i="157"/>
  <c r="F2842" i="157"/>
  <c r="F2841" i="157"/>
  <c r="F2840" i="157"/>
  <c r="F2839" i="157"/>
  <c r="F2838" i="157"/>
  <c r="F2837" i="157"/>
  <c r="F2836" i="157"/>
  <c r="F2835" i="157"/>
  <c r="F2834" i="157"/>
  <c r="F2833" i="157"/>
  <c r="F2832" i="157"/>
  <c r="F2831" i="157"/>
  <c r="F2830" i="157"/>
  <c r="F2829" i="157"/>
  <c r="F2828" i="157"/>
  <c r="F2827" i="157"/>
  <c r="F2826" i="157"/>
  <c r="F2825" i="157"/>
  <c r="F2824" i="157"/>
  <c r="F2823" i="157"/>
  <c r="F2822" i="157"/>
  <c r="F2821" i="157"/>
  <c r="F2820" i="157"/>
  <c r="F2819" i="157"/>
  <c r="F2818" i="157"/>
  <c r="F2817" i="157"/>
  <c r="F2816" i="157"/>
  <c r="F2815" i="157"/>
  <c r="F2814" i="157"/>
  <c r="F2813" i="157"/>
  <c r="F2812" i="157"/>
  <c r="F2811" i="157"/>
  <c r="F2810" i="157"/>
  <c r="F2809" i="157"/>
  <c r="F2808" i="157"/>
  <c r="F2807" i="157"/>
  <c r="F2806" i="157"/>
  <c r="F2805" i="157"/>
  <c r="F2804" i="157"/>
  <c r="F2803" i="157"/>
  <c r="F2802" i="157"/>
  <c r="F2801" i="157"/>
  <c r="F2800" i="157"/>
  <c r="F2799" i="157"/>
  <c r="F2798" i="157"/>
  <c r="F2797" i="157"/>
  <c r="F2796" i="157"/>
  <c r="F2795" i="157"/>
  <c r="F2794" i="157"/>
  <c r="F2793" i="157"/>
  <c r="F2792" i="157"/>
  <c r="F2791" i="157"/>
  <c r="F2790" i="157"/>
  <c r="F2789" i="157"/>
  <c r="F2788" i="157"/>
  <c r="F2787" i="157"/>
  <c r="F2786" i="157"/>
  <c r="F2785" i="157"/>
  <c r="F2784" i="157"/>
  <c r="F2783" i="157"/>
  <c r="F2782" i="157"/>
  <c r="F2781" i="157"/>
  <c r="F2780" i="157"/>
  <c r="F2779" i="157"/>
  <c r="F2778" i="157"/>
  <c r="F2777" i="157"/>
  <c r="F2776" i="157"/>
  <c r="F2775" i="157"/>
  <c r="F2774" i="157"/>
  <c r="F2773" i="157"/>
  <c r="F2772" i="157"/>
  <c r="F2771" i="157"/>
  <c r="F2770" i="157"/>
  <c r="F2769" i="157"/>
  <c r="F2768" i="157"/>
  <c r="F2767" i="157"/>
  <c r="F2766" i="157"/>
  <c r="F2765" i="157"/>
  <c r="F2764" i="157"/>
  <c r="F2763" i="157"/>
  <c r="F2762" i="157"/>
  <c r="F2761" i="157"/>
  <c r="F2760" i="157"/>
  <c r="F2759" i="157"/>
  <c r="F2758" i="157"/>
  <c r="F2757" i="157"/>
  <c r="F2756" i="157"/>
  <c r="F2755" i="157"/>
  <c r="F2754" i="157"/>
  <c r="F2753" i="157"/>
  <c r="F2752" i="157"/>
  <c r="F2751" i="157"/>
  <c r="F2750" i="157"/>
  <c r="F2749" i="157"/>
  <c r="F2748" i="157"/>
  <c r="F2747" i="157"/>
  <c r="F2746" i="157"/>
  <c r="F2745" i="157"/>
  <c r="F2744" i="157"/>
  <c r="F2743" i="157"/>
  <c r="F2742" i="157"/>
  <c r="F2741" i="157"/>
  <c r="F2740" i="157"/>
  <c r="F2739" i="157"/>
  <c r="F2738" i="157"/>
  <c r="F2737" i="157"/>
  <c r="F2736" i="157"/>
  <c r="F2735" i="157"/>
  <c r="F2734" i="157"/>
  <c r="F2733" i="157"/>
  <c r="F2732" i="157"/>
  <c r="F2731" i="157"/>
  <c r="F2730" i="157"/>
  <c r="F2729" i="157"/>
  <c r="F2728" i="157"/>
  <c r="F2727" i="157"/>
  <c r="F2726" i="157"/>
  <c r="F2725" i="157"/>
  <c r="F2724" i="157"/>
  <c r="F2723" i="157"/>
  <c r="F2722" i="157"/>
  <c r="F2721" i="157"/>
  <c r="F2720" i="157"/>
  <c r="F2719" i="157"/>
  <c r="F2718" i="157"/>
  <c r="F2717" i="157"/>
  <c r="F2716" i="157"/>
  <c r="F2715" i="157"/>
  <c r="F2714" i="157"/>
  <c r="F2713" i="157"/>
  <c r="F2712" i="157"/>
  <c r="F2711" i="157"/>
  <c r="F2710" i="157"/>
  <c r="F2709" i="157"/>
  <c r="F2708" i="157"/>
  <c r="F2707" i="157"/>
  <c r="F2706" i="157"/>
  <c r="F2705" i="157"/>
  <c r="F2704" i="157"/>
  <c r="F2703" i="157"/>
  <c r="F2702" i="157"/>
  <c r="F2701" i="157"/>
  <c r="F2700" i="157"/>
  <c r="F2699" i="157"/>
  <c r="F2698" i="157"/>
  <c r="F2697" i="157"/>
  <c r="F2696" i="157"/>
  <c r="F2695" i="157"/>
  <c r="F2694" i="157"/>
  <c r="F2693" i="157"/>
  <c r="F2692" i="157"/>
  <c r="F2691" i="157"/>
  <c r="F2690" i="157"/>
  <c r="F2689" i="157"/>
  <c r="F2688" i="157"/>
  <c r="F2687" i="157"/>
  <c r="F2686" i="157"/>
  <c r="F2685" i="157"/>
  <c r="F2684" i="157"/>
  <c r="F2683" i="157"/>
  <c r="F2682" i="157"/>
  <c r="F2681" i="157"/>
  <c r="F2680" i="157"/>
  <c r="F2679" i="157"/>
  <c r="F2678" i="157"/>
  <c r="F2677" i="157"/>
  <c r="F2676" i="157"/>
  <c r="F2675" i="157"/>
  <c r="F2674" i="157"/>
  <c r="F2673" i="157"/>
  <c r="F2672" i="157"/>
  <c r="F2671" i="157"/>
  <c r="F2670" i="157"/>
  <c r="F2669" i="157"/>
  <c r="F2668" i="157"/>
  <c r="F2667" i="157"/>
  <c r="F2666" i="157"/>
  <c r="F2665" i="157"/>
  <c r="F2664" i="157"/>
  <c r="F2663" i="157"/>
  <c r="F2662" i="157"/>
  <c r="F2661" i="157"/>
  <c r="F2660" i="157"/>
  <c r="F2659" i="157"/>
  <c r="F2658" i="157"/>
  <c r="F2657" i="157"/>
  <c r="F2656" i="157"/>
  <c r="F2655" i="157"/>
  <c r="F2654" i="157"/>
  <c r="F2653" i="157"/>
  <c r="F2652" i="157"/>
  <c r="F2651" i="157"/>
  <c r="F2650" i="157"/>
  <c r="F2649" i="157"/>
  <c r="F2648" i="157"/>
  <c r="F2647" i="157"/>
  <c r="F2646" i="157"/>
  <c r="F2645" i="157"/>
  <c r="F2644" i="157"/>
  <c r="F2643" i="157"/>
  <c r="F2642" i="157"/>
  <c r="F2641" i="157"/>
  <c r="F2640" i="157"/>
  <c r="F2639" i="157"/>
  <c r="F2638" i="157"/>
  <c r="F2637" i="157"/>
  <c r="F2636" i="157"/>
  <c r="F2635" i="157"/>
  <c r="F2634" i="157"/>
  <c r="F2633" i="157"/>
  <c r="F2632" i="157"/>
  <c r="F2631" i="157"/>
  <c r="F2630" i="157"/>
  <c r="F2629" i="157"/>
  <c r="F2628" i="157"/>
  <c r="F2627" i="157"/>
  <c r="F2626" i="157"/>
  <c r="F2625" i="157"/>
  <c r="F2624" i="157"/>
  <c r="F2623" i="157"/>
  <c r="F2622" i="157"/>
  <c r="F2621" i="157"/>
  <c r="F2620" i="157"/>
  <c r="F2619" i="157"/>
  <c r="F2618" i="157"/>
  <c r="F2617" i="157"/>
  <c r="F2616" i="157"/>
  <c r="F2615" i="157"/>
  <c r="F2614" i="157"/>
  <c r="F2613" i="157"/>
  <c r="F2612" i="157"/>
  <c r="F2611" i="157"/>
  <c r="F2610" i="157"/>
  <c r="F2609" i="157"/>
  <c r="F2608" i="157"/>
  <c r="F2607" i="157"/>
  <c r="F2606" i="157"/>
  <c r="F2605" i="157"/>
  <c r="F2604" i="157"/>
  <c r="F2603" i="157"/>
  <c r="F2602" i="157"/>
  <c r="F2601" i="157"/>
  <c r="F2600" i="157"/>
  <c r="F2599" i="157"/>
  <c r="F2598" i="157"/>
  <c r="F2597" i="157"/>
  <c r="F2596" i="157"/>
  <c r="F2595" i="157"/>
  <c r="F2594" i="157"/>
  <c r="F2593" i="157"/>
  <c r="F2592" i="157"/>
  <c r="F2591" i="157"/>
  <c r="F2590" i="157"/>
  <c r="F2589" i="157"/>
  <c r="F2588" i="157"/>
  <c r="F2587" i="157"/>
  <c r="F2586" i="157"/>
  <c r="F2585" i="157"/>
  <c r="F2584" i="157"/>
  <c r="F2583" i="157"/>
  <c r="F2582" i="157"/>
  <c r="F2581" i="157"/>
  <c r="F2580" i="157"/>
  <c r="F2579" i="157"/>
  <c r="F2578" i="157"/>
  <c r="F2577" i="157"/>
  <c r="F2576" i="157"/>
  <c r="F2575" i="157"/>
  <c r="F2574" i="157"/>
  <c r="F2573" i="157"/>
  <c r="F2572" i="157"/>
  <c r="F2571" i="157"/>
  <c r="F2570" i="157"/>
  <c r="F2569" i="157"/>
  <c r="F2568" i="157"/>
  <c r="F2567" i="157"/>
  <c r="F2566" i="157"/>
  <c r="F2565" i="157"/>
  <c r="F2564" i="157"/>
  <c r="F2563" i="157"/>
  <c r="F2562" i="157"/>
  <c r="F2561" i="157"/>
  <c r="F2560" i="157"/>
  <c r="F2559" i="157"/>
  <c r="F2558" i="157"/>
  <c r="F2557" i="157"/>
  <c r="F2556" i="157"/>
  <c r="F2555" i="157"/>
  <c r="F2554" i="157"/>
  <c r="F2553" i="157"/>
  <c r="F2552" i="157"/>
  <c r="F2551" i="157"/>
  <c r="F2550" i="157"/>
  <c r="F2549" i="157"/>
  <c r="F2548" i="157"/>
  <c r="F2547" i="157"/>
  <c r="F2546" i="157"/>
  <c r="F2545" i="157"/>
  <c r="F2544" i="157"/>
  <c r="F2543" i="157"/>
  <c r="F2542" i="157"/>
  <c r="F2541" i="157"/>
  <c r="F2540" i="157"/>
  <c r="F2539" i="157"/>
  <c r="F2538" i="157"/>
  <c r="F2537" i="157"/>
  <c r="F2536" i="157"/>
  <c r="F2535" i="157"/>
  <c r="F2534" i="157"/>
  <c r="F2533" i="157"/>
  <c r="F2532" i="157"/>
  <c r="F2531" i="157"/>
  <c r="F2530" i="157"/>
  <c r="F2529" i="157"/>
  <c r="F2528" i="157"/>
  <c r="F2527" i="157"/>
  <c r="F2526" i="157"/>
  <c r="F2525" i="157"/>
  <c r="F2524" i="157"/>
  <c r="F2523" i="157"/>
  <c r="F2522" i="157"/>
  <c r="F2521" i="157"/>
  <c r="F2520" i="157"/>
  <c r="F2519" i="157"/>
  <c r="F2518" i="157"/>
  <c r="F2517" i="157"/>
  <c r="F2516" i="157"/>
  <c r="F2515" i="157"/>
  <c r="F2514" i="157"/>
  <c r="F2513" i="157"/>
  <c r="F2512" i="157"/>
  <c r="F2511" i="157"/>
  <c r="F2510" i="157"/>
  <c r="F2509" i="157"/>
  <c r="F2508" i="157"/>
  <c r="F2507" i="157"/>
  <c r="F2506" i="157"/>
  <c r="F2505" i="157"/>
  <c r="F2504" i="157"/>
  <c r="F2503" i="157"/>
  <c r="F2502" i="157"/>
  <c r="F2501" i="157"/>
  <c r="F2500" i="157"/>
  <c r="F2499" i="157"/>
  <c r="F2498" i="157"/>
  <c r="F2497" i="157"/>
  <c r="F2496" i="157"/>
  <c r="F2495" i="157"/>
  <c r="F2494" i="157"/>
  <c r="F2493" i="157"/>
  <c r="F2492" i="157"/>
  <c r="F2491" i="157"/>
  <c r="F2490" i="157"/>
  <c r="F2489" i="157"/>
  <c r="F2488" i="157"/>
  <c r="F2487" i="157"/>
  <c r="F2486" i="157"/>
  <c r="F2485" i="157"/>
  <c r="F2484" i="157"/>
  <c r="F2483" i="157"/>
  <c r="F2482" i="157"/>
  <c r="F2481" i="157"/>
  <c r="F2480" i="157"/>
  <c r="F2479" i="157"/>
  <c r="F2478" i="157"/>
  <c r="F2477" i="157"/>
  <c r="F2476" i="157"/>
  <c r="F2475" i="157"/>
  <c r="F2474" i="157"/>
  <c r="F2473" i="157"/>
  <c r="F2472" i="157"/>
  <c r="F2471" i="157"/>
  <c r="F2470" i="157"/>
  <c r="F2469" i="157"/>
  <c r="F2468" i="157"/>
  <c r="F2467" i="157"/>
  <c r="F2466" i="157"/>
  <c r="F2465" i="157"/>
  <c r="F2464" i="157"/>
  <c r="F2463" i="157"/>
  <c r="F2462" i="157"/>
  <c r="F2461" i="157"/>
  <c r="F2460" i="157"/>
  <c r="F2459" i="157"/>
  <c r="F2458" i="157"/>
  <c r="F2457" i="157"/>
  <c r="F2456" i="157"/>
  <c r="F2455" i="157"/>
  <c r="F2454" i="157"/>
  <c r="F2453" i="157"/>
  <c r="F2452" i="157"/>
  <c r="F2451" i="157"/>
  <c r="F2450" i="157"/>
  <c r="F2449" i="157"/>
  <c r="F2448" i="157"/>
  <c r="F2447" i="157"/>
  <c r="F2446" i="157"/>
  <c r="F2445" i="157"/>
  <c r="F2444" i="157"/>
  <c r="F2443" i="157"/>
  <c r="F2442" i="157"/>
  <c r="F2441" i="157"/>
  <c r="F2440" i="157"/>
  <c r="F2439" i="157"/>
  <c r="F2438" i="157"/>
  <c r="F2437" i="157"/>
  <c r="F2436" i="157"/>
  <c r="F2435" i="157"/>
  <c r="F2434" i="157"/>
  <c r="F2433" i="157"/>
  <c r="F2432" i="157"/>
  <c r="F2431" i="157"/>
  <c r="F2430" i="157"/>
  <c r="F2429" i="157"/>
  <c r="F2428" i="157"/>
  <c r="F2427" i="157"/>
  <c r="F2426" i="157"/>
  <c r="F2425" i="157"/>
  <c r="F2424" i="157"/>
  <c r="F2423" i="157"/>
  <c r="F2422" i="157"/>
  <c r="F2421" i="157"/>
  <c r="F2420" i="157"/>
  <c r="F2419" i="157"/>
  <c r="F2418" i="157"/>
  <c r="F2417" i="157"/>
  <c r="F2416" i="157"/>
  <c r="F2415" i="157"/>
  <c r="F2414" i="157"/>
  <c r="F2413" i="157"/>
  <c r="F2412" i="157"/>
  <c r="F2411" i="157"/>
  <c r="F2410" i="157"/>
  <c r="F2409" i="157"/>
  <c r="F2408" i="157"/>
  <c r="F2407" i="157"/>
  <c r="F2406" i="157"/>
  <c r="F2405" i="157"/>
  <c r="F2404" i="157"/>
  <c r="F2403" i="157"/>
  <c r="F2402" i="157"/>
  <c r="F2401" i="157"/>
  <c r="F2400" i="157"/>
  <c r="F2399" i="157"/>
  <c r="F2398" i="157"/>
  <c r="F2397" i="157"/>
  <c r="F2396" i="157"/>
  <c r="F2395" i="157"/>
  <c r="F2394" i="157"/>
  <c r="F2393" i="157"/>
  <c r="F2392" i="157"/>
  <c r="F2391" i="157"/>
  <c r="F2390" i="157"/>
  <c r="F2389" i="157"/>
  <c r="F2388" i="157"/>
  <c r="F2387" i="157"/>
  <c r="F2386" i="157"/>
  <c r="F2385" i="157"/>
  <c r="F2384" i="157"/>
  <c r="F2383" i="157"/>
  <c r="F2382" i="157"/>
  <c r="F2381" i="157"/>
  <c r="F2380" i="157"/>
  <c r="F2379" i="157"/>
  <c r="F2378" i="157"/>
  <c r="F2377" i="157"/>
  <c r="F2376" i="157"/>
  <c r="F2375" i="157"/>
  <c r="F2374" i="157"/>
  <c r="F2373" i="157"/>
  <c r="F2372" i="157"/>
  <c r="F2371" i="157"/>
  <c r="F2370" i="157"/>
  <c r="F2369" i="157"/>
  <c r="F2368" i="157"/>
  <c r="F2367" i="157"/>
  <c r="F2366" i="157"/>
  <c r="F2365" i="157"/>
  <c r="F2364" i="157"/>
  <c r="F2363" i="157"/>
  <c r="F2362" i="157"/>
  <c r="F2361" i="157"/>
  <c r="F2360" i="157"/>
  <c r="F2359" i="157"/>
  <c r="F2358" i="157"/>
  <c r="F2357" i="157"/>
  <c r="F2356" i="157"/>
  <c r="F2355" i="157"/>
  <c r="F2354" i="157"/>
  <c r="F2353" i="157"/>
  <c r="F2352" i="157"/>
  <c r="F2351" i="157"/>
  <c r="F2350" i="157"/>
  <c r="F2349" i="157"/>
  <c r="F2348" i="157"/>
  <c r="F2347" i="157"/>
  <c r="F2346" i="157"/>
  <c r="F2345" i="157"/>
  <c r="F2344" i="157"/>
  <c r="F2343" i="157"/>
  <c r="F2342" i="157"/>
  <c r="F2341" i="157"/>
  <c r="F2340" i="157"/>
  <c r="F2339" i="157"/>
  <c r="F2338" i="157"/>
  <c r="F2337" i="157"/>
  <c r="F2336" i="157"/>
  <c r="F2335" i="157"/>
  <c r="F2334" i="157"/>
  <c r="F2333" i="157"/>
  <c r="F2332" i="157"/>
  <c r="F2331" i="157"/>
  <c r="F2330" i="157"/>
  <c r="F2329" i="157"/>
  <c r="F2328" i="157"/>
  <c r="F2327" i="157"/>
  <c r="F2326" i="157"/>
  <c r="F2325" i="157"/>
  <c r="F2324" i="157"/>
  <c r="F2323" i="157"/>
  <c r="F2322" i="157"/>
  <c r="F2321" i="157"/>
  <c r="F2320" i="157"/>
  <c r="F2319" i="157"/>
  <c r="F2318" i="157"/>
  <c r="F2317" i="157"/>
  <c r="F2316" i="157"/>
  <c r="F2315" i="157"/>
  <c r="F2314" i="157"/>
  <c r="F2313" i="157"/>
  <c r="F2312" i="157"/>
  <c r="F2311" i="157"/>
  <c r="F2310" i="157"/>
  <c r="F2309" i="157"/>
  <c r="F2308" i="157"/>
  <c r="F2307" i="157"/>
  <c r="F2306" i="157"/>
  <c r="F2305" i="157"/>
  <c r="F2304" i="157"/>
  <c r="F2303" i="157"/>
  <c r="F2302" i="157"/>
  <c r="F2301" i="157"/>
  <c r="F2300" i="157"/>
  <c r="F2299" i="157"/>
  <c r="F2298" i="157"/>
  <c r="F2297" i="157"/>
  <c r="F2296" i="157"/>
  <c r="F2295" i="157"/>
  <c r="F2294" i="157"/>
  <c r="F2293" i="157"/>
  <c r="F2292" i="157"/>
  <c r="F2291" i="157"/>
  <c r="F2290" i="157"/>
  <c r="F2289" i="157"/>
  <c r="F2288" i="157"/>
  <c r="F2287" i="157"/>
  <c r="F2286" i="157"/>
  <c r="F2285" i="157"/>
  <c r="F2284" i="157"/>
  <c r="F2283" i="157"/>
  <c r="F2282" i="157"/>
  <c r="F2281" i="157"/>
  <c r="F2280" i="157"/>
  <c r="F2279" i="157"/>
  <c r="F2278" i="157"/>
  <c r="F2277" i="157"/>
  <c r="F2276" i="157"/>
  <c r="F2275" i="157"/>
  <c r="F2274" i="157"/>
  <c r="F2273" i="157"/>
  <c r="F2272" i="157"/>
  <c r="F2271" i="157"/>
  <c r="F2270" i="157"/>
  <c r="F2269" i="157"/>
  <c r="F2268" i="157"/>
  <c r="F2267" i="157"/>
  <c r="F2266" i="157"/>
  <c r="F2265" i="157"/>
  <c r="F2264" i="157"/>
  <c r="F2263" i="157"/>
  <c r="F2262" i="157"/>
  <c r="F2261" i="157"/>
  <c r="F2260" i="157"/>
  <c r="F2259" i="157"/>
  <c r="F2258" i="157"/>
  <c r="F2257" i="157"/>
  <c r="F2256" i="157"/>
  <c r="F2255" i="157"/>
  <c r="F2254" i="157"/>
  <c r="F2253" i="157"/>
  <c r="F2252" i="157"/>
  <c r="F2251" i="157"/>
  <c r="F2250" i="157"/>
  <c r="F2249" i="157"/>
  <c r="F2248" i="157"/>
  <c r="F2247" i="157"/>
  <c r="F2246" i="157"/>
  <c r="F2245" i="157"/>
  <c r="F2244" i="157"/>
  <c r="F2243" i="157"/>
  <c r="F2242" i="157"/>
  <c r="F2241" i="157"/>
  <c r="F2240" i="157"/>
  <c r="F2239" i="157"/>
  <c r="F2238" i="157"/>
  <c r="F2237" i="157"/>
  <c r="F2236" i="157"/>
  <c r="F2235" i="157"/>
  <c r="F2234" i="157"/>
  <c r="F2233" i="157"/>
  <c r="F2232" i="157"/>
  <c r="F2231" i="157"/>
  <c r="F2230" i="157"/>
  <c r="F2229" i="157"/>
  <c r="F2228" i="157"/>
  <c r="F2227" i="157"/>
  <c r="F2226" i="157"/>
  <c r="F2225" i="157"/>
  <c r="F2224" i="157"/>
  <c r="F2223" i="157"/>
  <c r="F2222" i="157"/>
  <c r="F2221" i="157"/>
  <c r="F2220" i="157"/>
  <c r="F2219" i="157"/>
  <c r="F2218" i="157"/>
  <c r="F2217" i="157"/>
  <c r="F2216" i="157"/>
  <c r="F2215" i="157"/>
  <c r="F2214" i="157"/>
  <c r="F2213" i="157"/>
  <c r="F2212" i="157"/>
  <c r="F2211" i="157"/>
  <c r="F2210" i="157"/>
  <c r="F2209" i="157"/>
  <c r="F2208" i="157"/>
  <c r="F2207" i="157"/>
  <c r="F2206" i="157"/>
  <c r="F2205" i="157"/>
  <c r="F2204" i="157"/>
  <c r="F2203" i="157"/>
  <c r="F2202" i="157"/>
  <c r="F2201" i="157"/>
  <c r="F2200" i="157"/>
  <c r="F2199" i="157"/>
  <c r="F2198" i="157"/>
  <c r="F2197" i="157"/>
  <c r="F2196" i="157"/>
  <c r="F2195" i="157"/>
  <c r="F2194" i="157"/>
  <c r="F2193" i="157"/>
  <c r="F2192" i="157"/>
  <c r="F2191" i="157"/>
  <c r="F2190" i="157"/>
  <c r="F2189" i="157"/>
  <c r="F2188" i="157"/>
  <c r="F2187" i="157"/>
  <c r="F2186" i="157"/>
  <c r="F2185" i="157"/>
  <c r="F2184" i="157"/>
  <c r="F2183" i="157"/>
  <c r="F2182" i="157"/>
  <c r="F2181" i="157"/>
  <c r="F2180" i="157"/>
  <c r="F2179" i="157"/>
  <c r="F2178" i="157"/>
  <c r="F2177" i="157"/>
  <c r="F2176" i="157"/>
  <c r="F2175" i="157"/>
  <c r="F2174" i="157"/>
  <c r="F2173" i="157"/>
  <c r="F2172" i="157"/>
  <c r="F2171" i="157"/>
  <c r="F2170" i="157"/>
  <c r="F2169" i="157"/>
  <c r="F2168" i="157"/>
  <c r="F2167" i="157"/>
  <c r="F2166" i="157"/>
  <c r="F2165" i="157"/>
  <c r="F2164" i="157"/>
  <c r="F2163" i="157"/>
  <c r="F2162" i="157"/>
  <c r="F2161" i="157"/>
  <c r="F2160" i="157"/>
  <c r="F2159" i="157"/>
  <c r="F2158" i="157"/>
  <c r="F2157" i="157"/>
  <c r="F2156" i="157"/>
  <c r="F2155" i="157"/>
  <c r="F2154" i="157"/>
  <c r="F2153" i="157"/>
  <c r="F2152" i="157"/>
  <c r="F2151" i="157"/>
  <c r="F2150" i="157"/>
  <c r="F2149" i="157"/>
  <c r="F2148" i="157"/>
  <c r="F2147" i="157"/>
  <c r="F2146" i="157"/>
  <c r="F2145" i="157"/>
  <c r="F2144" i="157"/>
  <c r="F2143" i="157"/>
  <c r="F2142" i="157"/>
  <c r="F2141" i="157"/>
  <c r="F2140" i="157"/>
  <c r="F2139" i="157"/>
  <c r="F2138" i="157"/>
  <c r="F2137" i="157"/>
  <c r="F2136" i="157"/>
  <c r="F2135" i="157"/>
  <c r="F2134" i="157"/>
  <c r="F2133" i="157"/>
  <c r="F2132" i="157"/>
  <c r="F2131" i="157"/>
  <c r="F2130" i="157"/>
  <c r="F2129" i="157"/>
  <c r="F2128" i="157"/>
  <c r="F2127" i="157"/>
  <c r="F2126" i="157"/>
  <c r="F2125" i="157"/>
  <c r="F2124" i="157"/>
  <c r="F2123" i="157"/>
  <c r="F2122" i="157"/>
  <c r="F2121" i="157"/>
  <c r="F2120" i="157"/>
  <c r="F2119" i="157"/>
  <c r="F2118" i="157"/>
  <c r="F2117" i="157"/>
  <c r="F2116" i="157"/>
  <c r="F2115" i="157"/>
  <c r="F2114" i="157"/>
  <c r="F2113" i="157"/>
  <c r="F2112" i="157"/>
  <c r="F2111" i="157"/>
  <c r="F2110" i="157"/>
  <c r="F2109" i="157"/>
  <c r="F2108" i="157"/>
  <c r="F2107" i="157"/>
  <c r="F2106" i="157"/>
  <c r="F2105" i="157"/>
  <c r="F2104" i="157"/>
  <c r="F2103" i="157"/>
  <c r="F2102" i="157"/>
  <c r="F2101" i="157"/>
  <c r="F2100" i="157"/>
  <c r="F2099" i="157"/>
  <c r="F2098" i="157"/>
  <c r="F2097" i="157"/>
  <c r="F2096" i="157"/>
  <c r="F2095" i="157"/>
  <c r="F2094" i="157"/>
  <c r="F2093" i="157"/>
  <c r="F2092" i="157"/>
  <c r="F2091" i="157"/>
  <c r="F2090" i="157"/>
  <c r="F2089" i="157"/>
  <c r="F2088" i="157"/>
  <c r="F2087" i="157"/>
  <c r="F2086" i="157"/>
  <c r="F2085" i="157"/>
  <c r="F2084" i="157"/>
  <c r="F2083" i="157"/>
  <c r="F2082" i="157"/>
  <c r="F2081" i="157"/>
  <c r="F2080" i="157"/>
  <c r="F2079" i="157"/>
  <c r="F2078" i="157"/>
  <c r="F2077" i="157"/>
  <c r="F2076" i="157"/>
  <c r="F2075" i="157"/>
  <c r="F2074" i="157"/>
  <c r="F2073" i="157"/>
  <c r="F2072" i="157"/>
  <c r="F2071" i="157"/>
  <c r="F2070" i="157"/>
  <c r="F2069" i="157"/>
  <c r="F2068" i="157"/>
  <c r="F2067" i="157"/>
  <c r="F2066" i="157"/>
  <c r="F2065" i="157"/>
  <c r="F2064" i="157"/>
  <c r="F2063" i="157"/>
  <c r="F2062" i="157"/>
  <c r="F2061" i="157"/>
  <c r="F2060" i="157"/>
  <c r="F2059" i="157"/>
  <c r="F2058" i="157"/>
  <c r="F2057" i="157"/>
  <c r="F2056" i="157"/>
  <c r="F2055" i="157"/>
  <c r="F2054" i="157"/>
  <c r="F2053" i="157"/>
  <c r="F2052" i="157"/>
  <c r="F2051" i="157"/>
  <c r="F2050" i="157"/>
  <c r="F2049" i="157"/>
  <c r="F2048" i="157"/>
  <c r="F2047" i="157"/>
  <c r="F2046" i="157"/>
  <c r="F2045" i="157"/>
  <c r="F2044" i="157"/>
  <c r="F2043" i="157"/>
  <c r="F2042" i="157"/>
  <c r="F2041" i="157"/>
  <c r="F2040" i="157"/>
  <c r="F2039" i="157"/>
  <c r="F2038" i="157"/>
  <c r="F2037" i="157"/>
  <c r="F2036" i="157"/>
  <c r="F2035" i="157"/>
  <c r="F2034" i="157"/>
  <c r="F2033" i="157"/>
  <c r="F2032" i="157"/>
  <c r="F2031" i="157"/>
  <c r="F2030" i="157"/>
  <c r="F2029" i="157"/>
  <c r="F2028" i="157"/>
  <c r="F2027" i="157"/>
  <c r="F2026" i="157"/>
  <c r="F2025" i="157"/>
  <c r="F2024" i="157"/>
  <c r="F2023" i="157"/>
  <c r="F2022" i="157"/>
  <c r="F2021" i="157"/>
  <c r="F2020" i="157"/>
  <c r="F2019" i="157"/>
  <c r="F2018" i="157"/>
  <c r="F2017" i="157"/>
  <c r="F2016" i="157"/>
  <c r="F2015" i="157"/>
  <c r="F2014" i="157"/>
  <c r="F2013" i="157"/>
  <c r="F2012" i="157"/>
  <c r="F2011" i="157"/>
  <c r="F2010" i="157"/>
  <c r="F2009" i="157"/>
  <c r="F2008" i="157"/>
  <c r="F2007" i="157"/>
  <c r="F2006" i="157"/>
  <c r="F2005" i="157"/>
  <c r="F2004" i="157"/>
  <c r="F2003" i="157"/>
  <c r="F2002" i="157"/>
  <c r="F2001" i="157"/>
  <c r="F2000" i="157"/>
  <c r="F1999" i="157"/>
  <c r="F1998" i="157"/>
  <c r="F1997" i="157"/>
  <c r="F1996" i="157"/>
  <c r="F1995" i="157"/>
  <c r="F1994" i="157"/>
  <c r="F1993" i="157"/>
  <c r="F1992" i="157"/>
  <c r="F1991" i="157"/>
  <c r="F1990" i="157"/>
  <c r="F1989" i="157"/>
  <c r="F1988" i="157"/>
  <c r="F1987" i="157"/>
  <c r="F1986" i="157"/>
  <c r="F1985" i="157"/>
  <c r="F1984" i="157"/>
  <c r="F1983" i="157"/>
  <c r="F1982" i="157"/>
  <c r="F1981" i="157"/>
  <c r="F1980" i="157"/>
  <c r="F1979" i="157"/>
  <c r="F1978" i="157"/>
  <c r="F1977" i="157"/>
  <c r="F1976" i="157"/>
  <c r="F1975" i="157"/>
  <c r="F1974" i="157"/>
  <c r="F1973" i="157"/>
  <c r="F1972" i="157"/>
  <c r="F1971" i="157"/>
  <c r="F1970" i="157"/>
  <c r="F1969" i="157"/>
  <c r="F1968" i="157"/>
  <c r="F1967" i="157"/>
  <c r="F1966" i="157"/>
  <c r="F1965" i="157"/>
  <c r="F1964" i="157"/>
  <c r="F1963" i="157"/>
  <c r="F1962" i="157"/>
  <c r="F1961" i="157"/>
  <c r="F1960" i="157"/>
  <c r="F1959" i="157"/>
  <c r="F1958" i="157"/>
  <c r="F1957" i="157"/>
  <c r="F1956" i="157"/>
  <c r="F1955" i="157"/>
  <c r="F1954" i="157"/>
  <c r="F1953" i="157"/>
  <c r="F1952" i="157"/>
  <c r="F1951" i="157"/>
  <c r="F1950" i="157"/>
  <c r="F1949" i="157"/>
  <c r="F1948" i="157"/>
  <c r="F1947" i="157"/>
  <c r="F1946" i="157"/>
  <c r="F1945" i="157"/>
  <c r="F1944" i="157"/>
  <c r="F1943" i="157"/>
  <c r="F1942" i="157"/>
  <c r="F1941" i="157"/>
  <c r="F1940" i="157"/>
  <c r="F1939" i="157"/>
  <c r="F1938" i="157"/>
  <c r="F1937" i="157"/>
  <c r="F1936" i="157"/>
  <c r="F1935" i="157"/>
  <c r="F1934" i="157"/>
  <c r="F1933" i="157"/>
  <c r="F1932" i="157"/>
  <c r="F1931" i="157"/>
  <c r="F1930" i="157"/>
  <c r="F1929" i="157"/>
  <c r="F1928" i="157"/>
  <c r="F1927" i="157"/>
  <c r="F1926" i="157"/>
  <c r="F1925" i="157"/>
  <c r="F1924" i="157"/>
  <c r="F1923" i="157"/>
  <c r="F1922" i="157"/>
  <c r="F1921" i="157"/>
  <c r="F1920" i="157"/>
  <c r="F1919" i="157"/>
  <c r="F1918" i="157"/>
  <c r="F1917" i="157"/>
  <c r="F1916" i="157"/>
  <c r="F1915" i="157"/>
  <c r="F1914" i="157"/>
  <c r="F1913" i="157"/>
  <c r="F1912" i="157"/>
  <c r="F1911" i="157"/>
  <c r="F1910" i="157"/>
  <c r="F1909" i="157"/>
  <c r="F1908" i="157"/>
  <c r="F1907" i="157"/>
  <c r="F1906" i="157"/>
  <c r="F1905" i="157"/>
  <c r="F1904" i="157"/>
  <c r="F1903" i="157"/>
  <c r="F1902" i="157"/>
  <c r="F1901" i="157"/>
  <c r="F1900" i="157"/>
  <c r="F1899" i="157"/>
  <c r="F1898" i="157"/>
  <c r="F1897" i="157"/>
  <c r="F1896" i="157"/>
  <c r="F1895" i="157"/>
  <c r="F1894" i="157"/>
  <c r="F1893" i="157"/>
  <c r="F1892" i="157"/>
  <c r="F1891" i="157"/>
  <c r="F1890" i="157"/>
  <c r="F1889" i="157"/>
  <c r="F1888" i="157"/>
  <c r="F1887" i="157"/>
  <c r="F1886" i="157"/>
  <c r="F1885" i="157"/>
  <c r="F1884" i="157"/>
  <c r="F1883" i="157"/>
  <c r="F1882" i="157"/>
  <c r="F1881" i="157"/>
  <c r="F1880" i="157"/>
  <c r="F1879" i="157"/>
  <c r="F1878" i="157"/>
  <c r="F1877" i="157"/>
  <c r="F1876" i="157"/>
  <c r="F1875" i="157"/>
  <c r="F1874" i="157"/>
  <c r="F1873" i="157"/>
  <c r="F1872" i="157"/>
  <c r="F1871" i="157"/>
  <c r="F1870" i="157"/>
  <c r="F1869" i="157"/>
  <c r="F1868" i="157"/>
  <c r="F1867" i="157"/>
  <c r="F1866" i="157"/>
  <c r="F1865" i="157"/>
  <c r="F1864" i="157"/>
  <c r="F1863" i="157"/>
  <c r="F1862" i="157"/>
  <c r="F1861" i="157"/>
  <c r="F1860" i="157"/>
  <c r="F1859" i="157"/>
  <c r="F1858" i="157"/>
  <c r="F1857" i="157"/>
  <c r="F1856" i="157"/>
  <c r="F1855" i="157"/>
  <c r="F1854" i="157"/>
  <c r="F1853" i="157"/>
  <c r="F1852" i="157"/>
  <c r="F1851" i="157"/>
  <c r="F1850" i="157"/>
  <c r="F1849" i="157"/>
  <c r="F1848" i="157"/>
  <c r="F1847" i="157"/>
  <c r="F1846" i="157"/>
  <c r="F1845" i="157"/>
  <c r="F1844" i="157"/>
  <c r="F1843" i="157"/>
  <c r="F1842" i="157"/>
  <c r="F1841" i="157"/>
  <c r="F1840" i="157"/>
  <c r="F1839" i="157"/>
  <c r="F1838" i="157"/>
  <c r="F1837" i="157"/>
  <c r="F1836" i="157"/>
  <c r="F1835" i="157"/>
  <c r="F1834" i="157"/>
  <c r="F1833" i="157"/>
  <c r="F1832" i="157"/>
  <c r="F1831" i="157"/>
  <c r="F1830" i="157"/>
  <c r="F1829" i="157"/>
  <c r="F1828" i="157"/>
  <c r="F1827" i="157"/>
  <c r="F1826" i="157"/>
  <c r="F1825" i="157"/>
  <c r="F1824" i="157"/>
  <c r="F1823" i="157"/>
  <c r="F1822" i="157"/>
  <c r="F1821" i="157"/>
  <c r="F109" i="156"/>
  <c r="E109" i="156"/>
  <c r="D109" i="156"/>
  <c r="F5" i="156"/>
  <c r="E5" i="156"/>
  <c r="D5" i="156"/>
  <c r="F109" i="140"/>
  <c r="E109" i="140"/>
  <c r="D109" i="140"/>
  <c r="F197" i="156"/>
  <c r="F178" i="156"/>
  <c r="F144" i="156"/>
  <c r="F139" i="156"/>
  <c r="F132" i="156"/>
  <c r="F127" i="156"/>
  <c r="F112" i="156"/>
  <c r="F209" i="156" s="1"/>
  <c r="F211" i="156" s="1"/>
  <c r="F93" i="156"/>
  <c r="F74" i="156"/>
  <c r="F40" i="156"/>
  <c r="F35" i="156"/>
  <c r="F28" i="156"/>
  <c r="F8" i="156"/>
  <c r="F197" i="140"/>
  <c r="F178" i="140"/>
  <c r="F209" i="140" s="1"/>
  <c r="F144" i="140"/>
  <c r="F139" i="140"/>
  <c r="F132" i="140"/>
  <c r="F127" i="140"/>
  <c r="F112" i="140"/>
  <c r="E25" i="100" a="1"/>
  <c r="E25" i="100"/>
  <c r="E21" i="100" a="1"/>
  <c r="E21" i="100" s="1"/>
  <c r="J93" i="140"/>
  <c r="J74" i="140"/>
  <c r="J40" i="140"/>
  <c r="J35" i="140"/>
  <c r="J28" i="140"/>
  <c r="J23" i="140"/>
  <c r="J105" i="140" s="1"/>
  <c r="J8" i="140"/>
  <c r="J4" i="140"/>
  <c r="I4" i="140"/>
  <c r="D4" i="140"/>
  <c r="L98" i="155"/>
  <c r="K98" i="155"/>
  <c r="J98" i="155"/>
  <c r="I98" i="155"/>
  <c r="H98" i="155"/>
  <c r="G98" i="155"/>
  <c r="F98" i="155"/>
  <c r="E98" i="155"/>
  <c r="K48" i="155"/>
  <c r="J48" i="155"/>
  <c r="I48" i="155"/>
  <c r="H48" i="155"/>
  <c r="G48" i="155"/>
  <c r="F48" i="155"/>
  <c r="E48" i="155"/>
  <c r="L4" i="155"/>
  <c r="K4" i="155"/>
  <c r="J4" i="155"/>
  <c r="I4" i="155"/>
  <c r="H4" i="155"/>
  <c r="G4" i="155"/>
  <c r="F4" i="155"/>
  <c r="E4" i="155"/>
  <c r="H4" i="152"/>
  <c r="G4" i="152"/>
  <c r="F4" i="152"/>
  <c r="H4" i="151"/>
  <c r="G4" i="151"/>
  <c r="F4" i="151"/>
  <c r="J80" i="150"/>
  <c r="G80" i="150"/>
  <c r="F80" i="150"/>
  <c r="G43" i="150"/>
  <c r="F43" i="150"/>
  <c r="G17" i="150"/>
  <c r="F17" i="150"/>
  <c r="G4" i="150"/>
  <c r="F4" i="150"/>
  <c r="J121" i="149"/>
  <c r="G121" i="149"/>
  <c r="F121" i="149"/>
  <c r="G84" i="149"/>
  <c r="F84" i="149"/>
  <c r="G56" i="149"/>
  <c r="F56" i="149"/>
  <c r="G37" i="149"/>
  <c r="F37" i="149"/>
  <c r="G4" i="149"/>
  <c r="F4" i="149"/>
  <c r="C45" i="46"/>
  <c r="L26" i="46"/>
  <c r="L27" i="46"/>
  <c r="D26" i="46"/>
  <c r="D27" i="46"/>
  <c r="C25" i="46"/>
  <c r="L5" i="46"/>
  <c r="L6" i="46"/>
  <c r="D6" i="46"/>
  <c r="D5" i="46"/>
  <c r="C4" i="46"/>
  <c r="K4" i="148"/>
  <c r="I4" i="148"/>
  <c r="G4" i="148"/>
  <c r="F4" i="148"/>
  <c r="E4" i="148"/>
  <c r="D4" i="148"/>
  <c r="J22" i="3"/>
  <c r="I22" i="3"/>
  <c r="G22" i="3"/>
  <c r="F22" i="3"/>
  <c r="E22" i="3"/>
  <c r="D4" i="3"/>
  <c r="F23" i="156"/>
  <c r="F105" i="156" s="1"/>
  <c r="E197" i="156"/>
  <c r="D197" i="156"/>
  <c r="E178" i="156"/>
  <c r="D178" i="156"/>
  <c r="E144" i="156"/>
  <c r="D144" i="156"/>
  <c r="E139" i="156"/>
  <c r="D139" i="156"/>
  <c r="E132" i="156"/>
  <c r="D132" i="156"/>
  <c r="D209" i="156" s="1"/>
  <c r="E127" i="156"/>
  <c r="E209" i="156" s="1"/>
  <c r="D127" i="156"/>
  <c r="E112" i="156"/>
  <c r="D112" i="156"/>
  <c r="E93" i="156"/>
  <c r="D93" i="156"/>
  <c r="E74" i="156"/>
  <c r="D74" i="156"/>
  <c r="E40" i="156"/>
  <c r="D40" i="156"/>
  <c r="E35" i="156"/>
  <c r="D35" i="156"/>
  <c r="E28" i="156"/>
  <c r="E105" i="156" s="1"/>
  <c r="D28" i="156"/>
  <c r="E23" i="156"/>
  <c r="D23" i="156"/>
  <c r="E8" i="156"/>
  <c r="D8" i="156"/>
  <c r="D105" i="156" s="1"/>
  <c r="D112" i="140"/>
  <c r="E112" i="140"/>
  <c r="E209" i="140" s="1"/>
  <c r="D127" i="140"/>
  <c r="E127" i="140"/>
  <c r="D132" i="140"/>
  <c r="E132" i="140"/>
  <c r="D139" i="140"/>
  <c r="E139" i="140"/>
  <c r="D144" i="140"/>
  <c r="E144" i="140"/>
  <c r="D178" i="140"/>
  <c r="D209" i="140" s="1"/>
  <c r="E178" i="140"/>
  <c r="E197" i="140"/>
  <c r="D197" i="140"/>
  <c r="L76" i="150"/>
  <c r="L78" i="150"/>
  <c r="L84" i="150" s="1"/>
  <c r="I76" i="150"/>
  <c r="H76" i="150"/>
  <c r="J76" i="150" s="1"/>
  <c r="G76" i="150"/>
  <c r="G78" i="150"/>
  <c r="G84" i="150" s="1"/>
  <c r="F76" i="150"/>
  <c r="F78" i="150" s="1"/>
  <c r="F84" i="150" s="1"/>
  <c r="L40" i="150"/>
  <c r="I40" i="150"/>
  <c r="H40" i="150"/>
  <c r="J40" i="150"/>
  <c r="G40" i="150"/>
  <c r="F40" i="150"/>
  <c r="L15" i="150"/>
  <c r="I15" i="150"/>
  <c r="I78" i="150"/>
  <c r="I84" i="150" s="1"/>
  <c r="H15" i="150"/>
  <c r="H78" i="150"/>
  <c r="G15" i="150"/>
  <c r="E6" i="155"/>
  <c r="E11" i="155" s="1"/>
  <c r="F15" i="150"/>
  <c r="L117" i="149"/>
  <c r="L119" i="149" s="1"/>
  <c r="L125" i="149" s="1"/>
  <c r="I117" i="149"/>
  <c r="H117" i="149"/>
  <c r="J117" i="149"/>
  <c r="F17" i="155" s="1"/>
  <c r="G117" i="149"/>
  <c r="E17" i="155" s="1"/>
  <c r="F117" i="149"/>
  <c r="K13" i="148"/>
  <c r="I13" i="148"/>
  <c r="J115" i="149"/>
  <c r="J114" i="149"/>
  <c r="F34" i="155" s="1"/>
  <c r="J113" i="149"/>
  <c r="J112" i="149"/>
  <c r="J111" i="149"/>
  <c r="F32" i="155" s="1"/>
  <c r="J110" i="149"/>
  <c r="J109" i="149"/>
  <c r="J108" i="149"/>
  <c r="J107" i="149"/>
  <c r="J106" i="149"/>
  <c r="J105" i="149"/>
  <c r="F30" i="155" s="1"/>
  <c r="J104" i="149"/>
  <c r="J103" i="149"/>
  <c r="J102" i="149"/>
  <c r="J101" i="149"/>
  <c r="J100" i="149"/>
  <c r="F33" i="155"/>
  <c r="J99" i="149"/>
  <c r="J98" i="149"/>
  <c r="J97" i="149"/>
  <c r="F18" i="155" s="1"/>
  <c r="J96" i="149"/>
  <c r="F29" i="155"/>
  <c r="J93" i="149"/>
  <c r="J92" i="149"/>
  <c r="J91" i="149"/>
  <c r="J90" i="149"/>
  <c r="J87" i="149"/>
  <c r="J80" i="149"/>
  <c r="F20" i="155"/>
  <c r="J79" i="149"/>
  <c r="J78" i="149"/>
  <c r="J77" i="149"/>
  <c r="J76" i="149"/>
  <c r="J75" i="149"/>
  <c r="J72" i="149"/>
  <c r="J71" i="149"/>
  <c r="J70" i="149"/>
  <c r="J69" i="149"/>
  <c r="J68" i="149"/>
  <c r="J67" i="149"/>
  <c r="J66" i="149"/>
  <c r="J65" i="149"/>
  <c r="J64" i="149"/>
  <c r="J63" i="149"/>
  <c r="J62" i="149"/>
  <c r="J61" i="149"/>
  <c r="J60" i="149"/>
  <c r="J59" i="149"/>
  <c r="F19" i="155" s="1"/>
  <c r="J50" i="149"/>
  <c r="J49" i="149"/>
  <c r="J48" i="149"/>
  <c r="J47" i="149"/>
  <c r="J46" i="149"/>
  <c r="J45" i="149"/>
  <c r="J44" i="149"/>
  <c r="J43" i="149"/>
  <c r="J42" i="149"/>
  <c r="F23" i="155" s="1"/>
  <c r="J41" i="149"/>
  <c r="J40" i="149"/>
  <c r="D211" i="156" s="1"/>
  <c r="J32" i="149"/>
  <c r="J31" i="149"/>
  <c r="J30" i="149"/>
  <c r="J29" i="149"/>
  <c r="J28" i="149"/>
  <c r="J27" i="149"/>
  <c r="J26" i="149"/>
  <c r="J25" i="149"/>
  <c r="J24" i="149"/>
  <c r="J23" i="149"/>
  <c r="J22" i="149"/>
  <c r="J21" i="149"/>
  <c r="J18" i="149"/>
  <c r="J17" i="149"/>
  <c r="J16" i="149"/>
  <c r="J13" i="149"/>
  <c r="J12" i="149"/>
  <c r="J11" i="149"/>
  <c r="J10" i="149"/>
  <c r="J9" i="149"/>
  <c r="J8" i="149"/>
  <c r="J74" i="150"/>
  <c r="J73" i="150"/>
  <c r="F43" i="155" s="1"/>
  <c r="J72" i="150"/>
  <c r="J71" i="150"/>
  <c r="J70" i="150"/>
  <c r="J69" i="150"/>
  <c r="F41" i="155"/>
  <c r="J68" i="150"/>
  <c r="J67" i="150"/>
  <c r="J66" i="150"/>
  <c r="J65" i="150"/>
  <c r="F36" i="155"/>
  <c r="J64" i="150"/>
  <c r="J63" i="150"/>
  <c r="J62" i="150"/>
  <c r="J61" i="150"/>
  <c r="J60" i="150"/>
  <c r="J59" i="150"/>
  <c r="J58" i="150"/>
  <c r="J57" i="150"/>
  <c r="F42" i="155" s="1"/>
  <c r="J56" i="150"/>
  <c r="F37" i="155"/>
  <c r="J53" i="150"/>
  <c r="F39" i="155"/>
  <c r="J52" i="150"/>
  <c r="J51" i="150"/>
  <c r="F38" i="155"/>
  <c r="J50" i="150"/>
  <c r="F40" i="155"/>
  <c r="F56" i="155"/>
  <c r="J49" i="150"/>
  <c r="J48" i="150"/>
  <c r="J46" i="150"/>
  <c r="J38" i="150"/>
  <c r="J37" i="150"/>
  <c r="J36" i="150"/>
  <c r="J35" i="150"/>
  <c r="J34" i="150"/>
  <c r="J33" i="150"/>
  <c r="J32" i="150"/>
  <c r="J31" i="150"/>
  <c r="J30" i="150"/>
  <c r="J29" i="150"/>
  <c r="J28" i="150"/>
  <c r="J27" i="150"/>
  <c r="J26" i="150"/>
  <c r="J25" i="150"/>
  <c r="J24" i="150"/>
  <c r="J23" i="150"/>
  <c r="J22" i="150"/>
  <c r="J21" i="150"/>
  <c r="F9" i="155" s="1"/>
  <c r="J20" i="150"/>
  <c r="J13" i="150"/>
  <c r="J12" i="150"/>
  <c r="J11" i="150"/>
  <c r="J10" i="150"/>
  <c r="J9" i="150"/>
  <c r="J8" i="150"/>
  <c r="H72" i="140"/>
  <c r="G72" i="140"/>
  <c r="F19" i="153"/>
  <c r="E19" i="153"/>
  <c r="F18" i="153"/>
  <c r="E18" i="153"/>
  <c r="F16" i="153"/>
  <c r="E16" i="153"/>
  <c r="F7" i="3"/>
  <c r="G13" i="148"/>
  <c r="J13" i="148"/>
  <c r="F13" i="148"/>
  <c r="H13" i="148"/>
  <c r="E13" i="148"/>
  <c r="D13" i="148"/>
  <c r="C38" i="3"/>
  <c r="C37" i="3"/>
  <c r="C36" i="3"/>
  <c r="C35" i="3"/>
  <c r="C34" i="3"/>
  <c r="C33" i="3"/>
  <c r="C32" i="3"/>
  <c r="C31" i="3"/>
  <c r="C30" i="3"/>
  <c r="E51" i="155"/>
  <c r="D8" i="140"/>
  <c r="G8" i="140" s="1"/>
  <c r="E8" i="140"/>
  <c r="E105" i="140"/>
  <c r="F8" i="140"/>
  <c r="F105" i="140" s="1"/>
  <c r="I8" i="140"/>
  <c r="I105" i="140" s="1"/>
  <c r="G9" i="140"/>
  <c r="H9" i="140"/>
  <c r="G10" i="140"/>
  <c r="H10" i="140"/>
  <c r="G11" i="140"/>
  <c r="H11" i="140"/>
  <c r="G12" i="140"/>
  <c r="H12" i="140"/>
  <c r="G13" i="140"/>
  <c r="H13" i="140"/>
  <c r="G14" i="140"/>
  <c r="H14" i="140"/>
  <c r="G15" i="140"/>
  <c r="H15" i="140"/>
  <c r="G16" i="140"/>
  <c r="H16" i="140"/>
  <c r="G17" i="140"/>
  <c r="H17" i="140"/>
  <c r="G18" i="140"/>
  <c r="H18" i="140"/>
  <c r="G19" i="140"/>
  <c r="H19" i="140"/>
  <c r="G20" i="140"/>
  <c r="H20" i="140"/>
  <c r="G21" i="140"/>
  <c r="H21" i="140"/>
  <c r="G22" i="140"/>
  <c r="H22" i="140"/>
  <c r="D23" i="140"/>
  <c r="E23" i="140"/>
  <c r="G23" i="140"/>
  <c r="F23" i="140"/>
  <c r="H23" i="140"/>
  <c r="I23" i="140"/>
  <c r="G24" i="140"/>
  <c r="H24" i="140"/>
  <c r="G25" i="140"/>
  <c r="H25" i="140"/>
  <c r="G26" i="140"/>
  <c r="H26" i="140"/>
  <c r="G27" i="140"/>
  <c r="H27" i="140"/>
  <c r="D28" i="140"/>
  <c r="H28" i="140"/>
  <c r="E28" i="140"/>
  <c r="F28" i="140"/>
  <c r="I28" i="140"/>
  <c r="G29" i="140"/>
  <c r="H29" i="140"/>
  <c r="G30" i="140"/>
  <c r="H30" i="140"/>
  <c r="G31" i="140"/>
  <c r="H31" i="140"/>
  <c r="G32" i="140"/>
  <c r="H32" i="140"/>
  <c r="G33" i="140"/>
  <c r="H33" i="140"/>
  <c r="G34" i="140"/>
  <c r="H34" i="140"/>
  <c r="D35" i="140"/>
  <c r="H35" i="140" s="1"/>
  <c r="E35" i="140"/>
  <c r="F35" i="140"/>
  <c r="I35" i="140"/>
  <c r="G36" i="140"/>
  <c r="H36" i="140"/>
  <c r="G37" i="140"/>
  <c r="H37" i="140"/>
  <c r="G38" i="140"/>
  <c r="H38" i="140"/>
  <c r="G39" i="140"/>
  <c r="H39" i="140"/>
  <c r="D40" i="140"/>
  <c r="H40" i="140" s="1"/>
  <c r="G40" i="140"/>
  <c r="E40" i="140"/>
  <c r="F40" i="140"/>
  <c r="I40" i="140"/>
  <c r="G41" i="140"/>
  <c r="H41" i="140"/>
  <c r="G42" i="140"/>
  <c r="H42" i="140"/>
  <c r="G43" i="140"/>
  <c r="H43" i="140"/>
  <c r="G44" i="140"/>
  <c r="H44" i="140"/>
  <c r="G45" i="140"/>
  <c r="H45" i="140"/>
  <c r="G46" i="140"/>
  <c r="H46" i="140"/>
  <c r="G47" i="140"/>
  <c r="H47" i="140"/>
  <c r="G48" i="140"/>
  <c r="H48" i="140"/>
  <c r="G49" i="140"/>
  <c r="H49" i="140"/>
  <c r="G50" i="140"/>
  <c r="H50" i="140"/>
  <c r="G51" i="140"/>
  <c r="H51" i="140"/>
  <c r="G52" i="140"/>
  <c r="H52" i="140"/>
  <c r="G53" i="140"/>
  <c r="H53" i="140"/>
  <c r="G54" i="140"/>
  <c r="H54" i="140"/>
  <c r="G55" i="140"/>
  <c r="H55" i="140"/>
  <c r="G56" i="140"/>
  <c r="H56" i="140"/>
  <c r="G57" i="140"/>
  <c r="H57" i="140"/>
  <c r="G58" i="140"/>
  <c r="H58" i="140"/>
  <c r="G59" i="140"/>
  <c r="H59" i="140"/>
  <c r="G60" i="140"/>
  <c r="H60" i="140"/>
  <c r="G61" i="140"/>
  <c r="H61" i="140"/>
  <c r="G62" i="140"/>
  <c r="H62" i="140"/>
  <c r="G63" i="140"/>
  <c r="H63" i="140"/>
  <c r="G64" i="140"/>
  <c r="H64" i="140"/>
  <c r="G65" i="140"/>
  <c r="H65" i="140"/>
  <c r="G66" i="140"/>
  <c r="H66" i="140"/>
  <c r="G67" i="140"/>
  <c r="H67" i="140"/>
  <c r="G68" i="140"/>
  <c r="H68" i="140"/>
  <c r="G69" i="140"/>
  <c r="H69" i="140"/>
  <c r="G70" i="140"/>
  <c r="H70" i="140"/>
  <c r="G71" i="140"/>
  <c r="H71" i="140"/>
  <c r="G73" i="140"/>
  <c r="H73" i="140"/>
  <c r="D74" i="140"/>
  <c r="G74" i="140" s="1"/>
  <c r="E74" i="140"/>
  <c r="F74" i="140"/>
  <c r="I74" i="140"/>
  <c r="G75" i="140"/>
  <c r="H75" i="140"/>
  <c r="G76" i="140"/>
  <c r="H76" i="140"/>
  <c r="G77" i="140"/>
  <c r="H77" i="140"/>
  <c r="G78" i="140"/>
  <c r="H78" i="140"/>
  <c r="G79" i="140"/>
  <c r="H79" i="140"/>
  <c r="G80" i="140"/>
  <c r="H80" i="140"/>
  <c r="G81" i="140"/>
  <c r="H81" i="140"/>
  <c r="G82" i="140"/>
  <c r="H82" i="140"/>
  <c r="G83" i="140"/>
  <c r="H83" i="140"/>
  <c r="G84" i="140"/>
  <c r="H84" i="140"/>
  <c r="G85" i="140"/>
  <c r="H85" i="140"/>
  <c r="G86" i="140"/>
  <c r="H86" i="140"/>
  <c r="G87" i="140"/>
  <c r="H87" i="140"/>
  <c r="G88" i="140"/>
  <c r="H88" i="140"/>
  <c r="G89" i="140"/>
  <c r="H89" i="140"/>
  <c r="G90" i="140"/>
  <c r="H90" i="140"/>
  <c r="G91" i="140"/>
  <c r="H91" i="140"/>
  <c r="G92" i="140"/>
  <c r="H92" i="140"/>
  <c r="D93" i="140"/>
  <c r="E93" i="140"/>
  <c r="F93" i="140"/>
  <c r="I93" i="140"/>
  <c r="G94" i="140"/>
  <c r="H94" i="140"/>
  <c r="G95" i="140"/>
  <c r="H95" i="140"/>
  <c r="G96" i="140"/>
  <c r="H96" i="140"/>
  <c r="G97" i="140"/>
  <c r="H97" i="140"/>
  <c r="G98" i="140"/>
  <c r="H98" i="140"/>
  <c r="G99" i="140"/>
  <c r="H99" i="140"/>
  <c r="G100" i="140"/>
  <c r="H100" i="140"/>
  <c r="G101" i="140"/>
  <c r="H101" i="140"/>
  <c r="G102" i="140"/>
  <c r="H102" i="140"/>
  <c r="G103" i="140"/>
  <c r="H103" i="140"/>
  <c r="G104" i="140"/>
  <c r="H104" i="140"/>
  <c r="G11" i="155"/>
  <c r="G24" i="155" s="1"/>
  <c r="H11" i="155"/>
  <c r="H24" i="155" s="1"/>
  <c r="I11" i="155"/>
  <c r="I24" i="155" s="1"/>
  <c r="J11" i="155"/>
  <c r="J24" i="155" s="1"/>
  <c r="K11" i="155"/>
  <c r="L11" i="155"/>
  <c r="L24" i="155" s="1"/>
  <c r="E18" i="155"/>
  <c r="E19" i="155"/>
  <c r="E20" i="155"/>
  <c r="G21" i="155"/>
  <c r="H21" i="155"/>
  <c r="I21" i="155"/>
  <c r="J21" i="155"/>
  <c r="K21" i="155"/>
  <c r="K24" i="155"/>
  <c r="K44" i="155" s="1"/>
  <c r="L21" i="155"/>
  <c r="E23" i="155"/>
  <c r="G27" i="155"/>
  <c r="H27" i="155"/>
  <c r="I27" i="155"/>
  <c r="J27" i="155"/>
  <c r="K27" i="155"/>
  <c r="L27" i="155"/>
  <c r="E28" i="155"/>
  <c r="E27" i="155" s="1"/>
  <c r="E29" i="155"/>
  <c r="E30" i="155"/>
  <c r="E31" i="155"/>
  <c r="E32" i="155"/>
  <c r="E45" i="155" s="1"/>
  <c r="E50" i="155" s="1"/>
  <c r="E49" i="155" s="1"/>
  <c r="E76" i="155" s="1"/>
  <c r="E33" i="155"/>
  <c r="E34" i="155"/>
  <c r="G35" i="155"/>
  <c r="H35" i="155"/>
  <c r="I35" i="155"/>
  <c r="J35" i="155"/>
  <c r="K35" i="155"/>
  <c r="L35" i="155"/>
  <c r="E41" i="155"/>
  <c r="G45" i="155"/>
  <c r="G50" i="155"/>
  <c r="G49" i="155" s="1"/>
  <c r="G76" i="155" s="1"/>
  <c r="H45" i="155"/>
  <c r="H50" i="155" s="1"/>
  <c r="H49" i="155" s="1"/>
  <c r="I45" i="155"/>
  <c r="I50" i="155"/>
  <c r="I49" i="155" s="1"/>
  <c r="I76" i="155" s="1"/>
  <c r="J45" i="155"/>
  <c r="J50" i="155" s="1"/>
  <c r="J49" i="155" s="1"/>
  <c r="K45" i="155"/>
  <c r="K50" i="155"/>
  <c r="K49" i="155" s="1"/>
  <c r="K76" i="155" s="1"/>
  <c r="L45" i="155"/>
  <c r="L50" i="155"/>
  <c r="L49" i="155" s="1"/>
  <c r="F51" i="155"/>
  <c r="G51" i="155"/>
  <c r="H51" i="155"/>
  <c r="I51" i="155"/>
  <c r="J51" i="155"/>
  <c r="K51" i="155"/>
  <c r="L51" i="155"/>
  <c r="E52" i="155"/>
  <c r="F52" i="155"/>
  <c r="G52" i="155"/>
  <c r="H52" i="155"/>
  <c r="I52" i="155"/>
  <c r="J52" i="155"/>
  <c r="K52" i="155"/>
  <c r="L52" i="155"/>
  <c r="G56" i="155"/>
  <c r="H56" i="155"/>
  <c r="I56" i="155"/>
  <c r="J56" i="155"/>
  <c r="K56" i="155"/>
  <c r="L56" i="155"/>
  <c r="G63" i="155"/>
  <c r="H63" i="155"/>
  <c r="I63" i="155"/>
  <c r="J63" i="155"/>
  <c r="K63" i="155"/>
  <c r="L63" i="155"/>
  <c r="F84" i="155"/>
  <c r="G84" i="155"/>
  <c r="H84" i="155"/>
  <c r="I84" i="155"/>
  <c r="J84" i="155"/>
  <c r="K84" i="155"/>
  <c r="L84" i="155"/>
  <c r="E84" i="155"/>
  <c r="F99" i="155"/>
  <c r="F109" i="155" s="1"/>
  <c r="G99" i="155"/>
  <c r="H99" i="155"/>
  <c r="H109" i="155" s="1"/>
  <c r="I99" i="155"/>
  <c r="I109" i="155" s="1"/>
  <c r="J99" i="155"/>
  <c r="J109" i="155" s="1"/>
  <c r="K99" i="155"/>
  <c r="L99" i="155"/>
  <c r="L109" i="155"/>
  <c r="E99" i="155"/>
  <c r="E109" i="155" s="1"/>
  <c r="E111" i="155" s="1"/>
  <c r="F110" i="155" s="1"/>
  <c r="F104" i="155"/>
  <c r="G104" i="155"/>
  <c r="G109" i="155" s="1"/>
  <c r="H104" i="155"/>
  <c r="I104" i="155"/>
  <c r="J104" i="155"/>
  <c r="K104" i="155"/>
  <c r="K109" i="155" s="1"/>
  <c r="L104" i="155"/>
  <c r="E104" i="155"/>
  <c r="E57" i="155"/>
  <c r="F57" i="155"/>
  <c r="E75" i="155"/>
  <c r="F75" i="155"/>
  <c r="E64" i="155"/>
  <c r="E63" i="155"/>
  <c r="F64" i="155"/>
  <c r="F63" i="155"/>
  <c r="E70" i="155"/>
  <c r="F70" i="155"/>
  <c r="E71" i="155"/>
  <c r="F71" i="155"/>
  <c r="E73" i="155"/>
  <c r="F73" i="155"/>
  <c r="F59" i="155" s="1"/>
  <c r="J7" i="150"/>
  <c r="E9" i="155"/>
  <c r="E15" i="155"/>
  <c r="F7" i="153"/>
  <c r="E38" i="155"/>
  <c r="E39" i="155"/>
  <c r="E42" i="155"/>
  <c r="E36" i="155"/>
  <c r="E35" i="155" s="1"/>
  <c r="E37" i="155"/>
  <c r="E43" i="155"/>
  <c r="E10" i="153"/>
  <c r="F10" i="153"/>
  <c r="F34" i="149"/>
  <c r="L34" i="149"/>
  <c r="G34" i="149"/>
  <c r="E14" i="155" s="1"/>
  <c r="L53" i="149"/>
  <c r="F53" i="149"/>
  <c r="F119" i="149" s="1"/>
  <c r="F125" i="149" s="1"/>
  <c r="G53" i="149"/>
  <c r="E16" i="155" s="1"/>
  <c r="K119" i="149"/>
  <c r="K125" i="149" s="1"/>
  <c r="D9" i="46"/>
  <c r="L9" i="46"/>
  <c r="D10" i="46"/>
  <c r="L10" i="46"/>
  <c r="D11" i="46"/>
  <c r="L11" i="46"/>
  <c r="D12" i="46"/>
  <c r="L12" i="46"/>
  <c r="D13" i="46"/>
  <c r="L13" i="46"/>
  <c r="D14" i="46"/>
  <c r="L14" i="46"/>
  <c r="D15" i="46"/>
  <c r="L15" i="46"/>
  <c r="D16" i="46"/>
  <c r="L16" i="46"/>
  <c r="D17" i="46"/>
  <c r="L17" i="46"/>
  <c r="D18" i="46"/>
  <c r="L18" i="46"/>
  <c r="D19" i="46"/>
  <c r="L19" i="46"/>
  <c r="D20" i="46"/>
  <c r="L20" i="46"/>
  <c r="E22" i="46"/>
  <c r="D22" i="46"/>
  <c r="F22" i="46"/>
  <c r="G22" i="46"/>
  <c r="H22" i="46"/>
  <c r="I22" i="46"/>
  <c r="J22" i="46"/>
  <c r="M22" i="46"/>
  <c r="N22" i="46"/>
  <c r="L22" i="46" s="1"/>
  <c r="O22" i="46"/>
  <c r="P22" i="46"/>
  <c r="Q22" i="46"/>
  <c r="R22" i="46"/>
  <c r="D30" i="46"/>
  <c r="L30" i="46"/>
  <c r="D31" i="46"/>
  <c r="L31" i="46"/>
  <c r="D32" i="46"/>
  <c r="L32" i="46"/>
  <c r="C33" i="46"/>
  <c r="D33" i="46"/>
  <c r="L33" i="46"/>
  <c r="C34" i="46"/>
  <c r="D34" i="46"/>
  <c r="L34" i="46"/>
  <c r="C35" i="46"/>
  <c r="D35" i="46"/>
  <c r="L35" i="46"/>
  <c r="C36" i="46"/>
  <c r="D36" i="46"/>
  <c r="L36" i="46"/>
  <c r="C37" i="46"/>
  <c r="D37" i="46"/>
  <c r="L37" i="46"/>
  <c r="C38" i="46"/>
  <c r="D38" i="46"/>
  <c r="L38" i="46"/>
  <c r="C39" i="46"/>
  <c r="D39" i="46"/>
  <c r="L39" i="46"/>
  <c r="C40" i="46"/>
  <c r="D40" i="46"/>
  <c r="L40" i="46"/>
  <c r="C41" i="46"/>
  <c r="D41" i="46"/>
  <c r="L41" i="46"/>
  <c r="E43" i="46"/>
  <c r="F43" i="46"/>
  <c r="D43" i="46" s="1"/>
  <c r="G43" i="46"/>
  <c r="H43" i="46"/>
  <c r="I43" i="46"/>
  <c r="J43" i="46"/>
  <c r="M43" i="46"/>
  <c r="L43" i="46" s="1"/>
  <c r="N43" i="46"/>
  <c r="O43" i="46"/>
  <c r="P43" i="46"/>
  <c r="Q43" i="46"/>
  <c r="R43" i="46"/>
  <c r="H7" i="148"/>
  <c r="J7" i="148"/>
  <c r="L7" i="148"/>
  <c r="H8" i="148"/>
  <c r="J8" i="148"/>
  <c r="L8" i="148"/>
  <c r="H9" i="148"/>
  <c r="J9" i="148"/>
  <c r="L9" i="148"/>
  <c r="H10" i="148"/>
  <c r="J10" i="148"/>
  <c r="L10" i="148"/>
  <c r="H11" i="148"/>
  <c r="J11" i="148"/>
  <c r="L11" i="148"/>
  <c r="H12" i="148"/>
  <c r="J12" i="148"/>
  <c r="L12" i="148"/>
  <c r="D7" i="3"/>
  <c r="E7" i="3"/>
  <c r="G7" i="3"/>
  <c r="K7" i="3"/>
  <c r="L7" i="3"/>
  <c r="M7" i="3"/>
  <c r="H9" i="3"/>
  <c r="H10" i="3"/>
  <c r="K28" i="3"/>
  <c r="H11" i="3"/>
  <c r="H7" i="3" s="1"/>
  <c r="K25" i="3" s="1"/>
  <c r="H12" i="3"/>
  <c r="K30" i="3" s="1"/>
  <c r="H13" i="3"/>
  <c r="K31" i="3"/>
  <c r="H14" i="3"/>
  <c r="K32" i="3"/>
  <c r="H15" i="3"/>
  <c r="K33" i="3" s="1"/>
  <c r="H16" i="3"/>
  <c r="K34" i="3" s="1"/>
  <c r="H17" i="3"/>
  <c r="K35" i="3"/>
  <c r="H18" i="3"/>
  <c r="K36" i="3"/>
  <c r="H19" i="3"/>
  <c r="K37" i="3" s="1"/>
  <c r="H20" i="3"/>
  <c r="K38" i="3" s="1"/>
  <c r="E25" i="3"/>
  <c r="H25" i="3"/>
  <c r="F25" i="3"/>
  <c r="G25" i="3"/>
  <c r="I25" i="3"/>
  <c r="J25" i="3"/>
  <c r="L25" i="3"/>
  <c r="C2" i="100"/>
  <c r="J72" i="155"/>
  <c r="J59" i="155" s="1"/>
  <c r="F72" i="155"/>
  <c r="E72" i="155"/>
  <c r="E59" i="155" s="1"/>
  <c r="K72" i="155"/>
  <c r="K59" i="155"/>
  <c r="G72" i="155"/>
  <c r="G59" i="155"/>
  <c r="L72" i="155"/>
  <c r="L59" i="155" s="1"/>
  <c r="I72" i="155"/>
  <c r="I59" i="155"/>
  <c r="E95" i="155"/>
  <c r="H72" i="155"/>
  <c r="H59" i="155" s="1"/>
  <c r="E40" i="155"/>
  <c r="E56" i="155" s="1"/>
  <c r="K78" i="150"/>
  <c r="K84" i="150"/>
  <c r="J7" i="149"/>
  <c r="F15" i="155" s="1"/>
  <c r="F50" i="152"/>
  <c r="G50" i="152"/>
  <c r="G50" i="151"/>
  <c r="H53" i="149"/>
  <c r="H34" i="149"/>
  <c r="J34" i="149" s="1"/>
  <c r="F14" i="155" s="1"/>
  <c r="I34" i="149"/>
  <c r="I119" i="149"/>
  <c r="I125" i="149" s="1"/>
  <c r="I53" i="149"/>
  <c r="J53" i="149" s="1"/>
  <c r="E10" i="155"/>
  <c r="F28" i="155"/>
  <c r="L13" i="148"/>
  <c r="E8" i="155"/>
  <c r="F6" i="153"/>
  <c r="F9" i="153"/>
  <c r="F12" i="153"/>
  <c r="F20" i="153" s="1"/>
  <c r="G35" i="140"/>
  <c r="F8" i="155"/>
  <c r="H8" i="140"/>
  <c r="G28" i="140"/>
  <c r="K27" i="3"/>
  <c r="F50" i="151"/>
  <c r="H84" i="150"/>
  <c r="J78" i="150"/>
  <c r="J84" i="150" s="1"/>
  <c r="G119" i="149"/>
  <c r="H32" i="100" s="1"/>
  <c r="G93" i="140"/>
  <c r="J15" i="150"/>
  <c r="F6" i="155"/>
  <c r="H93" i="140"/>
  <c r="L48" i="155"/>
  <c r="F22" i="155" l="1"/>
  <c r="F21" i="155"/>
  <c r="H44" i="155"/>
  <c r="H26" i="155"/>
  <c r="H46" i="155" s="1"/>
  <c r="H80" i="155" s="1"/>
  <c r="H79" i="155" s="1"/>
  <c r="H90" i="155" s="1"/>
  <c r="F35" i="155"/>
  <c r="E78" i="155"/>
  <c r="F77" i="155" s="1"/>
  <c r="G26" i="155"/>
  <c r="G46" i="155" s="1"/>
  <c r="G80" i="155" s="1"/>
  <c r="G79" i="155" s="1"/>
  <c r="G90" i="155" s="1"/>
  <c r="G44" i="155"/>
  <c r="E12" i="155"/>
  <c r="E24" i="155"/>
  <c r="E7" i="153"/>
  <c r="F10" i="155"/>
  <c r="F11" i="155"/>
  <c r="E22" i="155"/>
  <c r="E21" i="155"/>
  <c r="H76" i="155"/>
  <c r="L26" i="155"/>
  <c r="L46" i="155" s="1"/>
  <c r="L80" i="155" s="1"/>
  <c r="L79" i="155" s="1"/>
  <c r="L90" i="155" s="1"/>
  <c r="L44" i="155"/>
  <c r="G105" i="140"/>
  <c r="H211" i="140"/>
  <c r="J211" i="140" s="1"/>
  <c r="F16" i="155"/>
  <c r="G111" i="155"/>
  <c r="H110" i="155" s="1"/>
  <c r="H111" i="155" s="1"/>
  <c r="I110" i="155" s="1"/>
  <c r="I111" i="155" s="1"/>
  <c r="J110" i="155" s="1"/>
  <c r="J111" i="155" s="1"/>
  <c r="K110" i="155" s="1"/>
  <c r="K111" i="155" s="1"/>
  <c r="L110" i="155" s="1"/>
  <c r="L111" i="155" s="1"/>
  <c r="L76" i="155"/>
  <c r="J26" i="155"/>
  <c r="J46" i="155" s="1"/>
  <c r="J80" i="155" s="1"/>
  <c r="J79" i="155" s="1"/>
  <c r="J90" i="155" s="1"/>
  <c r="J44" i="155"/>
  <c r="F111" i="155"/>
  <c r="G110" i="155" s="1"/>
  <c r="J76" i="155"/>
  <c r="I44" i="155"/>
  <c r="I26" i="155"/>
  <c r="I46" i="155" s="1"/>
  <c r="I80" i="155" s="1"/>
  <c r="I79" i="155" s="1"/>
  <c r="I90" i="155" s="1"/>
  <c r="I94" i="155" s="1"/>
  <c r="K29" i="3"/>
  <c r="H74" i="140"/>
  <c r="H105" i="140" s="1"/>
  <c r="F31" i="155"/>
  <c r="F27" i="155" s="1"/>
  <c r="D105" i="140"/>
  <c r="K26" i="155"/>
  <c r="K46" i="155" s="1"/>
  <c r="K80" i="155" s="1"/>
  <c r="K79" i="155" s="1"/>
  <c r="K90" i="155" s="1"/>
  <c r="K94" i="155" s="1"/>
  <c r="F27" i="153"/>
  <c r="G125" i="149"/>
  <c r="H50" i="151"/>
  <c r="J119" i="149"/>
  <c r="I112" i="155" l="1"/>
  <c r="K112" i="155"/>
  <c r="F45" i="155"/>
  <c r="F50" i="155" s="1"/>
  <c r="F49" i="155" s="1"/>
  <c r="F76" i="155" s="1"/>
  <c r="E6" i="153"/>
  <c r="E9" i="153" s="1"/>
  <c r="E12" i="153" s="1"/>
  <c r="H119" i="149"/>
  <c r="H125" i="149" s="1"/>
  <c r="J125" i="149"/>
  <c r="L94" i="155"/>
  <c r="E44" i="155"/>
  <c r="E26" i="155"/>
  <c r="E46" i="155" s="1"/>
  <c r="E80" i="155" s="1"/>
  <c r="E79" i="155" s="1"/>
  <c r="E90" i="155" s="1"/>
  <c r="G94" i="155"/>
  <c r="F24" i="155"/>
  <c r="F12" i="155"/>
  <c r="H94" i="155"/>
  <c r="J94" i="155"/>
  <c r="E20" i="153" l="1"/>
  <c r="E27" i="153"/>
  <c r="F78" i="155"/>
  <c r="G77" i="155" s="1"/>
  <c r="G78" i="155" s="1"/>
  <c r="H77" i="155" s="1"/>
  <c r="H78" i="155" s="1"/>
  <c r="I77" i="155" s="1"/>
  <c r="I78" i="155" s="1"/>
  <c r="J77" i="155" s="1"/>
  <c r="J78" i="155" s="1"/>
  <c r="K77" i="155" s="1"/>
  <c r="K78" i="155" s="1"/>
  <c r="L77" i="155" s="1"/>
  <c r="L78" i="155" s="1"/>
  <c r="L112" i="155"/>
  <c r="J112" i="155"/>
  <c r="H112" i="155"/>
  <c r="E92" i="155"/>
  <c r="F91" i="155" s="1"/>
  <c r="E94" i="155"/>
  <c r="F44" i="155"/>
  <c r="F26" i="155"/>
  <c r="F46" i="155" s="1"/>
  <c r="F80" i="155" s="1"/>
  <c r="F79" i="155" s="1"/>
  <c r="F90" i="155" s="1"/>
  <c r="F92" i="155" s="1"/>
  <c r="G91" i="155" s="1"/>
  <c r="G92" i="155" s="1"/>
  <c r="H91" i="155" s="1"/>
  <c r="H92" i="155" s="1"/>
  <c r="I91" i="155" s="1"/>
  <c r="I92" i="155" s="1"/>
  <c r="J91" i="155" s="1"/>
  <c r="J92" i="155" s="1"/>
  <c r="K91" i="155" s="1"/>
  <c r="K92" i="155" s="1"/>
  <c r="L91" i="155" s="1"/>
  <c r="L92" i="155" s="1"/>
  <c r="G112" i="155"/>
  <c r="F94" i="155" l="1"/>
  <c r="E112" i="155"/>
  <c r="E114" i="155" s="1"/>
  <c r="F113" i="155" s="1"/>
  <c r="E96" i="155"/>
  <c r="F95" i="155" s="1"/>
  <c r="F112" i="155" l="1"/>
  <c r="F96" i="155"/>
  <c r="G95" i="155" s="1"/>
  <c r="G96" i="155" s="1"/>
  <c r="H95" i="155" s="1"/>
  <c r="H96" i="155" s="1"/>
  <c r="I95" i="155" s="1"/>
  <c r="I96" i="155" s="1"/>
  <c r="J95" i="155" s="1"/>
  <c r="J96" i="155" s="1"/>
  <c r="K95" i="155" s="1"/>
  <c r="K96" i="155" s="1"/>
  <c r="L95" i="155" s="1"/>
  <c r="L96" i="155" s="1"/>
  <c r="F114" i="155" l="1"/>
  <c r="G113" i="155" s="1"/>
  <c r="G114" i="155" s="1"/>
  <c r="H113" i="155" s="1"/>
  <c r="H114" i="155" s="1"/>
  <c r="I113" i="155" s="1"/>
  <c r="I114" i="155" s="1"/>
  <c r="J113" i="155" s="1"/>
  <c r="J114" i="155" s="1"/>
  <c r="K113" i="155" s="1"/>
  <c r="K114" i="155" s="1"/>
  <c r="L113" i="155" s="1"/>
  <c r="L114" i="155" s="1"/>
  <c r="F116" i="155"/>
  <c r="G116" i="155" s="1"/>
  <c r="H116" i="155" s="1"/>
  <c r="I116" i="155" s="1"/>
  <c r="J116" i="155" s="1"/>
  <c r="K116" i="155" s="1"/>
  <c r="L116" i="155" s="1"/>
</calcChain>
</file>

<file path=xl/comments1.xml><?xml version="1.0" encoding="utf-8"?>
<comments xmlns="http://schemas.openxmlformats.org/spreadsheetml/2006/main">
  <authors>
    <author>DUCOUDRE Laetitia</author>
  </authors>
  <commentList>
    <comment ref="D56" authorId="0" shapeId="0">
      <text>
        <r>
          <rPr>
            <sz val="8"/>
            <color indexed="81"/>
            <rFont val="Tahoma"/>
            <family val="2"/>
          </rPr>
          <t>Dans le cas d'opérations de cessions, possibilité d'imputer le montant des plus-values au FRI (et non au FRE par défaut), en constituant une provision réglementée pour réserves des plus-values nettes d'actif pour les ESSMS  privés (c/ 68746) ou en affectant le montant de la plus-value à la réserve d'investissement (c/ 10682) pour les ESSMS publics.</t>
        </r>
      </text>
    </comment>
  </commentList>
</comments>
</file>

<file path=xl/sharedStrings.xml><?xml version="1.0" encoding="utf-8"?>
<sst xmlns="http://schemas.openxmlformats.org/spreadsheetml/2006/main" count="32292" uniqueCount="10014">
  <si>
    <t>Rémunération du personnel handicapé</t>
  </si>
  <si>
    <t>002</t>
  </si>
  <si>
    <t>005</t>
  </si>
  <si>
    <t>Produits sauf 7082</t>
  </si>
  <si>
    <t>Nombre</t>
  </si>
  <si>
    <t>+ 20 ans orientés ESAT</t>
  </si>
  <si>
    <t>+ 20 ans orientés MAS</t>
  </si>
  <si>
    <t>Autres participations forfaitaires des usagers</t>
  </si>
  <si>
    <t>Titres annulés (sur exercices antérieurs) (ESSMS publics)</t>
  </si>
  <si>
    <t>Contribution versée au groupement hospitalier de territoire</t>
  </si>
  <si>
    <t>Dotations aux amortissements exceptionnels des immobilisations</t>
  </si>
  <si>
    <t>Dotations aux amortissements dérogatoires</t>
  </si>
  <si>
    <t>Dotations aux provisions réglementées destinées à renforcer la couverture du BFR</t>
  </si>
  <si>
    <t>Dotations aux provisions pour dépréciations exceptionnelles</t>
  </si>
  <si>
    <t>Reports en fonds reportés (ESSMS privés)</t>
  </si>
  <si>
    <t>Reports en fonds dédiés à l'investissement sur concours publics des entités gestionnaires d'ESSMS (ESSMS privés)</t>
  </si>
  <si>
    <t>Reports en fonds dédiés à l'exploitation sur concours publics des entités gestionnaires d'ESSMS (ESSMS privés)</t>
  </si>
  <si>
    <t>Reports en fonds dédiés sur contribution financière d'autres organismes (ESSMS privés)</t>
  </si>
  <si>
    <t>Reports en fonds dédiés sur ressources liées à la générosité du public (ESSMS privés)</t>
  </si>
  <si>
    <t>Reprises sur amortissements dérogatoires</t>
  </si>
  <si>
    <t>Reprises sur provisions réglementées destinées à renforcer la couverture du besoin en fonds de roulement</t>
  </si>
  <si>
    <t>Reprises sur provisions réglementées pour renouvellement des immobilisations</t>
  </si>
  <si>
    <t>Autres reprises (sur provisions réglementées)</t>
  </si>
  <si>
    <t>FPH</t>
  </si>
  <si>
    <t>CCU</t>
  </si>
  <si>
    <t>BAD</t>
  </si>
  <si>
    <t>Dotations aux amortissements des immobilisations incorporelles et corporelles</t>
  </si>
  <si>
    <t>Dotations aux amortissements des charges d'exploitation à répartir</t>
  </si>
  <si>
    <t>TOTAL GROUPE III</t>
  </si>
  <si>
    <t>Production stockée</t>
  </si>
  <si>
    <t>Subventions d'exploitation et participations</t>
  </si>
  <si>
    <t>Autres produits de gestion courante</t>
  </si>
  <si>
    <t>Variation des stocks (en recettes)</t>
  </si>
  <si>
    <t xml:space="preserve">Rabais, remises et ristournes obtenus sur achats </t>
  </si>
  <si>
    <t>Rabais, remises et ristournes obtenus sur services extérieurs</t>
  </si>
  <si>
    <t>Rabais, remises et ristournes obtenus sur  autres services extérieurs</t>
  </si>
  <si>
    <t>Remboursements sur rémunérations du personnel non médical</t>
  </si>
  <si>
    <t>Remboursements sur rémunérations du personnel  médical</t>
  </si>
  <si>
    <t>Fonds de compensation des cessations anticipées d'activité</t>
  </si>
  <si>
    <t>Intérêts des emprunts et dettes (en recettes)</t>
  </si>
  <si>
    <t xml:space="preserve">PRODUITS EXCEPTIONNELS </t>
  </si>
  <si>
    <t>Produits exceptionnels sur opérations de gestion</t>
  </si>
  <si>
    <t>Produits de cessions d'éléments d'actif</t>
  </si>
  <si>
    <t>Quote-part des subventions d'investissement virée au résultat de l'exercice</t>
  </si>
  <si>
    <t>Transfert de charges</t>
  </si>
  <si>
    <t>001</t>
  </si>
  <si>
    <t>Excédent prévisionnel d'investissement</t>
  </si>
  <si>
    <t>Liste des catégories FINESS</t>
  </si>
  <si>
    <t>UGECAM</t>
  </si>
  <si>
    <t>Dépréciation des immobilisations (reprises)</t>
  </si>
  <si>
    <t>Dépréciation de stocks et en-cours</t>
  </si>
  <si>
    <t>Dépréciation des comptes de tiers (reprises)</t>
  </si>
  <si>
    <t>Dépréciation des comptes financiers (reprises)</t>
  </si>
  <si>
    <t>Dépréciation des immobilisations (dotations)</t>
  </si>
  <si>
    <t>Dépréciation des comptes de tiers (dotations)</t>
  </si>
  <si>
    <t>Dépréciation des comptes financiers (dotations)</t>
  </si>
  <si>
    <t>FPT</t>
  </si>
  <si>
    <t>CR</t>
  </si>
  <si>
    <t>(1)</t>
  </si>
  <si>
    <t>(2)</t>
  </si>
  <si>
    <t>(3)</t>
  </si>
  <si>
    <t>Autre</t>
  </si>
  <si>
    <t>TOTAL en journées</t>
  </si>
  <si>
    <t>Externat</t>
  </si>
  <si>
    <t>Semi Internat</t>
  </si>
  <si>
    <t>Internat</t>
  </si>
  <si>
    <t>(4)</t>
  </si>
  <si>
    <t>(5)</t>
  </si>
  <si>
    <t>(6)</t>
  </si>
  <si>
    <t>TOTAL</t>
  </si>
  <si>
    <t>Réduction des fonds propres ou reprise sur apports</t>
  </si>
  <si>
    <t>Reprises</t>
  </si>
  <si>
    <t>Remboursement des dettes financières</t>
  </si>
  <si>
    <t>Emprunts et dettes assimilées</t>
  </si>
  <si>
    <t xml:space="preserve"> </t>
  </si>
  <si>
    <t>Compte de liaison investissement</t>
  </si>
  <si>
    <t>Acquisition d'éléments de l'actif immobilisé</t>
  </si>
  <si>
    <t>Immobilisations incorporelles</t>
  </si>
  <si>
    <t>Immobilisations corporelles</t>
  </si>
  <si>
    <t>Immobilisations en cours</t>
  </si>
  <si>
    <t>Participations et créances rattachées à des participations</t>
  </si>
  <si>
    <t>Autres immobilisations financières</t>
  </si>
  <si>
    <t>Autres</t>
  </si>
  <si>
    <t>Amortissements des immobilisations (reprises)</t>
  </si>
  <si>
    <t>Charges à répartir sur plusieurs exercices (augmentation)</t>
  </si>
  <si>
    <t>Augmentation des fonds propres</t>
  </si>
  <si>
    <t>Dotations aux provisions</t>
  </si>
  <si>
    <t>Augmentation des dettes financières</t>
  </si>
  <si>
    <t>Immobilisations (sorties)</t>
  </si>
  <si>
    <t>Amortissements des immobilisations (dotations)</t>
  </si>
  <si>
    <t>Charges à répartir sur plusieurs exercices (diminution)</t>
  </si>
  <si>
    <t>ACHATS</t>
  </si>
  <si>
    <t>SERVICES EXTERIEURS</t>
  </si>
  <si>
    <t>AUTRES CHARGES DE GESTION COURANTE</t>
  </si>
  <si>
    <t>CHARGES EXCEPTIONNELLES</t>
  </si>
  <si>
    <t>CHARGES FINANCIERES</t>
  </si>
  <si>
    <t>TOTAL GROUPE II</t>
  </si>
  <si>
    <t>AUTRES PRODUITS</t>
  </si>
  <si>
    <t>Autre (à préciser)</t>
  </si>
  <si>
    <t>Total</t>
  </si>
  <si>
    <t>Impôts, taxes et versements assimilés sur rémunérations (administration des impôts)</t>
  </si>
  <si>
    <t>Impôts, taxes et versements assimilés sur rémunérations (autres organismes)</t>
  </si>
  <si>
    <t>Autres charges sociales</t>
  </si>
  <si>
    <t>Autres charges de personnel</t>
  </si>
  <si>
    <t>Charges financières</t>
  </si>
  <si>
    <t>Production immobilisée</t>
  </si>
  <si>
    <t>Remboursement de frais</t>
  </si>
  <si>
    <t>Produits financiers</t>
  </si>
  <si>
    <t>Achats stockés de matières premières et de fournitures</t>
  </si>
  <si>
    <t>Achats stockés - autres approvisionnements</t>
  </si>
  <si>
    <t xml:space="preserve">Variation des stocks </t>
  </si>
  <si>
    <t xml:space="preserve">Achats non stockés de matières et fournitures </t>
  </si>
  <si>
    <t>Rabais, remises, ristournes accordés par l'établissement</t>
  </si>
  <si>
    <t>Sous-traitance: prestations à caractère médical</t>
  </si>
  <si>
    <t>Sous-traitance: prestations à caractère médico-social</t>
  </si>
  <si>
    <t xml:space="preserve">AUTRES SERVICES EXTERIEURS </t>
  </si>
  <si>
    <t>Transports de biens</t>
  </si>
  <si>
    <t>6242</t>
  </si>
  <si>
    <t>Transports d'usagers</t>
  </si>
  <si>
    <t>Transports collectifs du personnel</t>
  </si>
  <si>
    <t>Transports divers</t>
  </si>
  <si>
    <t>Déplacements, missions et réceptions</t>
  </si>
  <si>
    <t>Frais postaux et frais de télécommunications</t>
  </si>
  <si>
    <t>Prestations de blanchissage à l'extérieur</t>
  </si>
  <si>
    <t>Prestations d'alimentation à l'extérieur</t>
  </si>
  <si>
    <t>Prestations de nettoyage à l'extérieur</t>
  </si>
  <si>
    <t>Prestations d'informatique à l'extérieur</t>
  </si>
  <si>
    <t>Autres prestations</t>
  </si>
  <si>
    <t>TOTAL GROUPE I</t>
  </si>
  <si>
    <t>Personnel extérieur à l'établissement</t>
  </si>
  <si>
    <t>Rémunérations d'intermédiaires et honoraires</t>
  </si>
  <si>
    <t>Rémunération du personnel non médical</t>
  </si>
  <si>
    <t>Rémunération du personnel médical</t>
  </si>
  <si>
    <t>Charges de sécurité sociale et de prévoyance</t>
  </si>
  <si>
    <t>Personnes handicapées</t>
  </si>
  <si>
    <t>Redevances de crédit bail</t>
  </si>
  <si>
    <t>Locations immobilières</t>
  </si>
  <si>
    <t>Locations mobilières</t>
  </si>
  <si>
    <t>Charges locatives et de co-propriété</t>
  </si>
  <si>
    <t>Entretien et réparations sur biens immobiliers</t>
  </si>
  <si>
    <t>Entretien et réparations sur biens mobiliers</t>
  </si>
  <si>
    <t>Maintenance</t>
  </si>
  <si>
    <t>Primes d'assurances</t>
  </si>
  <si>
    <t>Etudes et recherches</t>
  </si>
  <si>
    <t>Divers</t>
  </si>
  <si>
    <t>Information, publications, relations publiques</t>
  </si>
  <si>
    <t>Services bancaires et assimilés</t>
  </si>
  <si>
    <t xml:space="preserve">Autres impôts taxes et versements assimilés  (administration des impôts) </t>
  </si>
  <si>
    <t xml:space="preserve">Autres impôts taxes et versements assimilés  (autres organismes) </t>
  </si>
  <si>
    <t>Redevances pour concessions, brevets, licences, procédés, droits et valeurs similaires</t>
  </si>
  <si>
    <t>Pertes sur créances irrécouvrables</t>
  </si>
  <si>
    <t>Charges diverses de gestion courante</t>
  </si>
  <si>
    <t>Charges exceptionnelles sur opérations de gestion</t>
  </si>
  <si>
    <t>Valeurs comptables des éléments d'actif cédés</t>
  </si>
  <si>
    <t>Autres charges exceptionnelles</t>
  </si>
  <si>
    <t>CCCRF</t>
  </si>
  <si>
    <t>CCNT 1951</t>
  </si>
  <si>
    <t>FPH (titre IV)</t>
  </si>
  <si>
    <t>FPT (titre III)</t>
  </si>
  <si>
    <t>---</t>
  </si>
  <si>
    <t>Liste des codes convention/statut</t>
  </si>
  <si>
    <t>code</t>
  </si>
  <si>
    <t>Liste des départements</t>
  </si>
  <si>
    <t>Chef lieu</t>
  </si>
  <si>
    <t>Bourg-en-Bresse</t>
  </si>
  <si>
    <t>Laon</t>
  </si>
  <si>
    <t>Moulins</t>
  </si>
  <si>
    <t>Digne-les-Bains</t>
  </si>
  <si>
    <t>Gap</t>
  </si>
  <si>
    <t>Nice</t>
  </si>
  <si>
    <t>Privas</t>
  </si>
  <si>
    <t>Charleville-Mézières</t>
  </si>
  <si>
    <t>Foix</t>
  </si>
  <si>
    <t>Troyes</t>
  </si>
  <si>
    <t>Carcassonne</t>
  </si>
  <si>
    <t>Rodez</t>
  </si>
  <si>
    <t>Marseille</t>
  </si>
  <si>
    <t>Caen</t>
  </si>
  <si>
    <t>Aurillac</t>
  </si>
  <si>
    <t>Angoulême</t>
  </si>
  <si>
    <t>La Rochelle</t>
  </si>
  <si>
    <t>Bourges</t>
  </si>
  <si>
    <t>Tulle</t>
  </si>
  <si>
    <t>Ajaccio</t>
  </si>
  <si>
    <t>Bastia</t>
  </si>
  <si>
    <t>Dijon</t>
  </si>
  <si>
    <t>Saint-Brieuc</t>
  </si>
  <si>
    <t>Guéret</t>
  </si>
  <si>
    <t>Périgueux</t>
  </si>
  <si>
    <t>Besançon</t>
  </si>
  <si>
    <t>Valence</t>
  </si>
  <si>
    <t>Évreux</t>
  </si>
  <si>
    <t>Chartres</t>
  </si>
  <si>
    <t>Quimper</t>
  </si>
  <si>
    <t>Nîmes</t>
  </si>
  <si>
    <t>Toulouse</t>
  </si>
  <si>
    <t>Auch</t>
  </si>
  <si>
    <t>Bordeaux</t>
  </si>
  <si>
    <t>Montpellier</t>
  </si>
  <si>
    <t>Rennes</t>
  </si>
  <si>
    <t>Châteauroux</t>
  </si>
  <si>
    <t>Tours</t>
  </si>
  <si>
    <t>Grenoble</t>
  </si>
  <si>
    <t>Lons-le-Saunier</t>
  </si>
  <si>
    <t>Mont-de-Marsan</t>
  </si>
  <si>
    <t>Blois</t>
  </si>
  <si>
    <t>Saint-Étienne</t>
  </si>
  <si>
    <t>Le Puy-en-Velay</t>
  </si>
  <si>
    <t>Nantes</t>
  </si>
  <si>
    <t>Orléans</t>
  </si>
  <si>
    <t>Cahors</t>
  </si>
  <si>
    <t>Agen</t>
  </si>
  <si>
    <t>Mende</t>
  </si>
  <si>
    <t>Angers</t>
  </si>
  <si>
    <t>Saint-Lô</t>
  </si>
  <si>
    <t>Châlons-en-Champagne</t>
  </si>
  <si>
    <t>Chaumont</t>
  </si>
  <si>
    <t>Laval</t>
  </si>
  <si>
    <t>Nancy</t>
  </si>
  <si>
    <t>Bar-le-Duc</t>
  </si>
  <si>
    <t>Vannes</t>
  </si>
  <si>
    <t>Metz</t>
  </si>
  <si>
    <t>Nevers</t>
  </si>
  <si>
    <t>Lille</t>
  </si>
  <si>
    <t>Beauvais</t>
  </si>
  <si>
    <t>Alençon</t>
  </si>
  <si>
    <t>Arras</t>
  </si>
  <si>
    <t>Clermont-Ferrand</t>
  </si>
  <si>
    <t>Pau</t>
  </si>
  <si>
    <t>Tarbes</t>
  </si>
  <si>
    <t>Perpignan</t>
  </si>
  <si>
    <t>Strasbourg</t>
  </si>
  <si>
    <t>Colmar</t>
  </si>
  <si>
    <t>Lyon</t>
  </si>
  <si>
    <t>Vesoul</t>
  </si>
  <si>
    <t>Mâcon</t>
  </si>
  <si>
    <t>Le Mans</t>
  </si>
  <si>
    <t>Chambéry</t>
  </si>
  <si>
    <t>Annecy</t>
  </si>
  <si>
    <t>Paris</t>
  </si>
  <si>
    <t>Rouen</t>
  </si>
  <si>
    <t>Melun</t>
  </si>
  <si>
    <t>Versailles</t>
  </si>
  <si>
    <t>Niort</t>
  </si>
  <si>
    <t>Amiens</t>
  </si>
  <si>
    <t>Albi</t>
  </si>
  <si>
    <t>Montauban</t>
  </si>
  <si>
    <t>Toulon</t>
  </si>
  <si>
    <t>Avignon</t>
  </si>
  <si>
    <t>La Roche-sur-Yon</t>
  </si>
  <si>
    <t>Poitiers</t>
  </si>
  <si>
    <t>Limoges</t>
  </si>
  <si>
    <t>Épinal</t>
  </si>
  <si>
    <t>Auxerre</t>
  </si>
  <si>
    <t>Belfort</t>
  </si>
  <si>
    <t>Évry</t>
  </si>
  <si>
    <t>Nanterre</t>
  </si>
  <si>
    <t>Bobigny</t>
  </si>
  <si>
    <t>Créteil</t>
  </si>
  <si>
    <t>Pontoise</t>
  </si>
  <si>
    <t>Basse-Terre</t>
  </si>
  <si>
    <t>Fort-de-France</t>
  </si>
  <si>
    <t>Cayenne</t>
  </si>
  <si>
    <t>Saint-Denis</t>
  </si>
  <si>
    <t>Dzaoudzi</t>
  </si>
  <si>
    <t xml:space="preserve">Département </t>
  </si>
  <si>
    <t xml:space="preserve">Code </t>
  </si>
  <si>
    <t xml:space="preserve">Ain </t>
  </si>
  <si>
    <t xml:space="preserve">Aisne </t>
  </si>
  <si>
    <t xml:space="preserve">Allier </t>
  </si>
  <si>
    <t xml:space="preserve">Alpes-de-Haute-Provence </t>
  </si>
  <si>
    <t xml:space="preserve">Hautes-Alpes </t>
  </si>
  <si>
    <t xml:space="preserve">Alpes-Maritimes </t>
  </si>
  <si>
    <t xml:space="preserve">Ardèche </t>
  </si>
  <si>
    <t xml:space="preserve">Ardennes </t>
  </si>
  <si>
    <t xml:space="preserve">Ariège </t>
  </si>
  <si>
    <t xml:space="preserve">Aube </t>
  </si>
  <si>
    <t xml:space="preserve">Aude </t>
  </si>
  <si>
    <t xml:space="preserve">Aveyron </t>
  </si>
  <si>
    <t xml:space="preserve">Bouches-du-Rhône </t>
  </si>
  <si>
    <t xml:space="preserve">Calvados </t>
  </si>
  <si>
    <t xml:space="preserve">Cantal </t>
  </si>
  <si>
    <t xml:space="preserve">Charente </t>
  </si>
  <si>
    <t xml:space="preserve">Charente-Maritime </t>
  </si>
  <si>
    <t xml:space="preserve">Cher </t>
  </si>
  <si>
    <t xml:space="preserve">Corrèze </t>
  </si>
  <si>
    <t xml:space="preserve">Corse-du-Sud </t>
  </si>
  <si>
    <t xml:space="preserve">2A </t>
  </si>
  <si>
    <t xml:space="preserve">Haute-Corse </t>
  </si>
  <si>
    <t xml:space="preserve">2B </t>
  </si>
  <si>
    <t xml:space="preserve">Côte-d'Or </t>
  </si>
  <si>
    <t xml:space="preserve">Côtes-d'Armor </t>
  </si>
  <si>
    <t xml:space="preserve">Creuse </t>
  </si>
  <si>
    <t xml:space="preserve">Dordogne </t>
  </si>
  <si>
    <t xml:space="preserve">Doubs </t>
  </si>
  <si>
    <t xml:space="preserve">Drôme </t>
  </si>
  <si>
    <t xml:space="preserve">Eure </t>
  </si>
  <si>
    <t xml:space="preserve">Eure-et-Loir </t>
  </si>
  <si>
    <t xml:space="preserve">Finistère </t>
  </si>
  <si>
    <t xml:space="preserve">Gard </t>
  </si>
  <si>
    <t xml:space="preserve">Haute-Garonne </t>
  </si>
  <si>
    <t xml:space="preserve">Gers </t>
  </si>
  <si>
    <t xml:space="preserve">Gironde </t>
  </si>
  <si>
    <t xml:space="preserve">Hérault </t>
  </si>
  <si>
    <t xml:space="preserve">Ille-et-Vilaine </t>
  </si>
  <si>
    <t xml:space="preserve">Indre </t>
  </si>
  <si>
    <t xml:space="preserve">Indre-et-Loire </t>
  </si>
  <si>
    <t xml:space="preserve">Isère </t>
  </si>
  <si>
    <t xml:space="preserve">Jura </t>
  </si>
  <si>
    <t xml:space="preserve">Landes </t>
  </si>
  <si>
    <t xml:space="preserve">Loir-et-Cher </t>
  </si>
  <si>
    <t xml:space="preserve">Loire </t>
  </si>
  <si>
    <t xml:space="preserve">Haute-Loire </t>
  </si>
  <si>
    <t xml:space="preserve">Loire-Atlantique </t>
  </si>
  <si>
    <t xml:space="preserve">Loiret </t>
  </si>
  <si>
    <t xml:space="preserve">Lot </t>
  </si>
  <si>
    <t xml:space="preserve">Lot-et-Garonne </t>
  </si>
  <si>
    <t xml:space="preserve">Lozère </t>
  </si>
  <si>
    <t xml:space="preserve">Maine-et-Loire </t>
  </si>
  <si>
    <t xml:space="preserve">Manche </t>
  </si>
  <si>
    <t xml:space="preserve">Marne </t>
  </si>
  <si>
    <t xml:space="preserve">Haute-Marne </t>
  </si>
  <si>
    <t xml:space="preserve">Mayenne </t>
  </si>
  <si>
    <t xml:space="preserve">Meurthe-et-Moselle </t>
  </si>
  <si>
    <t xml:space="preserve">Meuse </t>
  </si>
  <si>
    <t xml:space="preserve">Morbihan </t>
  </si>
  <si>
    <t xml:space="preserve">Moselle </t>
  </si>
  <si>
    <t xml:space="preserve">Nièvre </t>
  </si>
  <si>
    <t xml:space="preserve">Nord </t>
  </si>
  <si>
    <t xml:space="preserve">Oise </t>
  </si>
  <si>
    <t xml:space="preserve">Orne </t>
  </si>
  <si>
    <t xml:space="preserve">Pas-de-Calais </t>
  </si>
  <si>
    <t xml:space="preserve">Puy-de-Dôme </t>
  </si>
  <si>
    <t xml:space="preserve">Pyrénées-Atlantiques </t>
  </si>
  <si>
    <t xml:space="preserve">Hautes-Pyrénées </t>
  </si>
  <si>
    <t xml:space="preserve">Pyrénées-Orientales </t>
  </si>
  <si>
    <t xml:space="preserve">Bas-Rhin </t>
  </si>
  <si>
    <t xml:space="preserve">Haut-Rhin </t>
  </si>
  <si>
    <t xml:space="preserve">Rhône </t>
  </si>
  <si>
    <t xml:space="preserve">Haute-Saône </t>
  </si>
  <si>
    <t xml:space="preserve">Saône-et-Loire </t>
  </si>
  <si>
    <t xml:space="preserve">Sarthe </t>
  </si>
  <si>
    <t xml:space="preserve">Savoie </t>
  </si>
  <si>
    <t xml:space="preserve">Haute-Savoie </t>
  </si>
  <si>
    <t xml:space="preserve">Paris </t>
  </si>
  <si>
    <t xml:space="preserve">Seine-Maritime </t>
  </si>
  <si>
    <t xml:space="preserve">Seine-et-Marne </t>
  </si>
  <si>
    <t xml:space="preserve">Yvelines </t>
  </si>
  <si>
    <t xml:space="preserve">Deux-Sèvres </t>
  </si>
  <si>
    <t xml:space="preserve">Somme </t>
  </si>
  <si>
    <t xml:space="preserve">Tarn </t>
  </si>
  <si>
    <t xml:space="preserve">Tarn-et-Garonne </t>
  </si>
  <si>
    <t xml:space="preserve">Var </t>
  </si>
  <si>
    <t xml:space="preserve">Vaucluse </t>
  </si>
  <si>
    <t xml:space="preserve">Vendée </t>
  </si>
  <si>
    <t xml:space="preserve">Vienne </t>
  </si>
  <si>
    <t xml:space="preserve">Haute-Vienne </t>
  </si>
  <si>
    <t xml:space="preserve">Vosges </t>
  </si>
  <si>
    <t xml:space="preserve">Yonne </t>
  </si>
  <si>
    <t xml:space="preserve">Territoire de Belfort </t>
  </si>
  <si>
    <t xml:space="preserve">Essonne </t>
  </si>
  <si>
    <t xml:space="preserve">Hauts-de-Seine </t>
  </si>
  <si>
    <t xml:space="preserve">Seine-Saint-Denis </t>
  </si>
  <si>
    <t xml:space="preserve">Val-de-Marne </t>
  </si>
  <si>
    <t xml:space="preserve">Val-d'Oise </t>
  </si>
  <si>
    <t xml:space="preserve">Guadeloupe </t>
  </si>
  <si>
    <t xml:space="preserve">Martinique </t>
  </si>
  <si>
    <t xml:space="preserve">Guyane </t>
  </si>
  <si>
    <t xml:space="preserve">La Réunion </t>
  </si>
  <si>
    <t xml:space="preserve">Mayotte </t>
  </si>
  <si>
    <t>Libellé</t>
  </si>
  <si>
    <t>01</t>
  </si>
  <si>
    <t>02</t>
  </si>
  <si>
    <t>03</t>
  </si>
  <si>
    <t>04</t>
  </si>
  <si>
    <t>05</t>
  </si>
  <si>
    <t>06</t>
  </si>
  <si>
    <t>07</t>
  </si>
  <si>
    <t>08</t>
  </si>
  <si>
    <t>09</t>
  </si>
  <si>
    <t xml:space="preserve">Convention collective majoritaire de travail : </t>
  </si>
  <si>
    <t>(7)</t>
  </si>
  <si>
    <t>(8)</t>
  </si>
  <si>
    <t>Amortissements comptables excédentaires différés</t>
  </si>
  <si>
    <t>004</t>
  </si>
  <si>
    <t>007</t>
  </si>
  <si>
    <t>Sous-traitance: autres prestations de service</t>
  </si>
  <si>
    <t>Déficit de la section d'exploitation reporté</t>
  </si>
  <si>
    <t>Remboursements sur rémunérations des personnes handicapées</t>
  </si>
  <si>
    <t>Remboursements sur charges de sécurité sociale et de prévoyance et sur autres charges sociales</t>
  </si>
  <si>
    <t>6459/69/79</t>
  </si>
  <si>
    <t>Reprises sur dépréciations et provisions (à inscrire dans les produits financiers)</t>
  </si>
  <si>
    <t>Reprises sur dépréciations exceptionnelles</t>
  </si>
  <si>
    <t>Provisions</t>
  </si>
  <si>
    <t>Retenu par l'autorité de tarification</t>
  </si>
  <si>
    <t>ADMINISTRATION / GESTION</t>
  </si>
  <si>
    <t>SERVICES GENERAUX</t>
  </si>
  <si>
    <t>RESTAURATION</t>
  </si>
  <si>
    <t>MEDICAL</t>
  </si>
  <si>
    <t>PARAMEDICAL</t>
  </si>
  <si>
    <t>182 - Service d'éducation spéciale et de soins à domicile (SESSAD)</t>
  </si>
  <si>
    <t>183 - Institut médico-éducatif (IME)</t>
  </si>
  <si>
    <t>186 - Institut thérapeutique, éducatif et pédagogique (ITEP)</t>
  </si>
  <si>
    <t>188 - Etablissement pour enfants et adolescents polyhandicapés (EEAP)</t>
  </si>
  <si>
    <t>189 - Centre médico-psycho-pédagogique (CMPP)</t>
  </si>
  <si>
    <t>190 - Centre d'action médico-sociale précoce (CAMSP)</t>
  </si>
  <si>
    <t>192 - Etablissement pour déficients moteurs (IEM)</t>
  </si>
  <si>
    <t>194 - Institut pour déficients visuels</t>
  </si>
  <si>
    <t>195 - Institut pour déficients auditifs</t>
  </si>
  <si>
    <t>196 - Institut d'éducation sensorielle pour enfants sourds/aveugles</t>
  </si>
  <si>
    <t>198 - Centre de préorientation pour adultes handicapés (CPO)</t>
  </si>
  <si>
    <t>209 - Service polyvalent d'aide et soins à domicile (SPASAD)</t>
  </si>
  <si>
    <t>221 - Bureau d'aide psychologique universitaire (BAPU)</t>
  </si>
  <si>
    <t>238 - Centre d'accueil familial spécialisé (CAFS)</t>
  </si>
  <si>
    <t>246 - Etablissement et service d'aide par le travail (ESAT)</t>
  </si>
  <si>
    <t>249 - Centre de rééducation professionnelle (CRP)</t>
  </si>
  <si>
    <t>255 - Maison d'accueil spécialisée (MAS)</t>
  </si>
  <si>
    <t>354 - Service de soins infirmiers à domicile (SSIAD)</t>
  </si>
  <si>
    <t>377 - Etablissement expérimental pour l'enfance handicapée</t>
  </si>
  <si>
    <t>379 - Etablissement expérimental pour adultes handicapés</t>
  </si>
  <si>
    <t>390 - Etablissement d'accueil temporaire d'enfants handicapés</t>
  </si>
  <si>
    <t>395 - Etablissement d'accueil temporaire d'adultes handicapés</t>
  </si>
  <si>
    <t>396 - Foyer Hébergement Enfants et Adolescents Handicapés</t>
  </si>
  <si>
    <t>402 - Jardin d'enfants spécialisé</t>
  </si>
  <si>
    <t>437 - Foyer d'accueil médicalisé pour adultes handicapés (FAM)</t>
  </si>
  <si>
    <t>445 - Service d'accompagnement médico-social pour adultes handicapés (SAMSAH)</t>
  </si>
  <si>
    <t>461 - Centre de ressources  (CR)</t>
  </si>
  <si>
    <t>464 - Unité d'évaluation, de réentraînement et d'évaluation sociale (UEROS)</t>
  </si>
  <si>
    <t>CCNT 1965</t>
  </si>
  <si>
    <t>CCNT 1966</t>
  </si>
  <si>
    <t>Catégorie</t>
  </si>
  <si>
    <t xml:space="preserve">Nombre d'agents à temps plein </t>
  </si>
  <si>
    <t>Temps partiel</t>
  </si>
  <si>
    <t>Nombre d'ETP</t>
  </si>
  <si>
    <t>(4) = (1) + (2)</t>
  </si>
  <si>
    <t>(5) = (1) + (3)</t>
  </si>
  <si>
    <t>Nombre d'agents</t>
  </si>
  <si>
    <t>Budget exécutoire</t>
  </si>
  <si>
    <t>Adresse :</t>
  </si>
  <si>
    <t>Autres (1)</t>
  </si>
  <si>
    <t>Excel</t>
  </si>
  <si>
    <t>18009256100026</t>
  </si>
  <si>
    <t>OUI</t>
  </si>
  <si>
    <t>NON</t>
  </si>
  <si>
    <t>UCANSS</t>
  </si>
  <si>
    <t>C'est la moyenne des ETP moyens mensuels. Cette notion fait référence à la fois à la durée de travail dans l'année, et à la quotité de travail dans la semaine.</t>
  </si>
  <si>
    <t>Par exemple :</t>
  </si>
  <si>
    <t>-          Un salarié qui est rémunéré toute l'année à temps plein compte pour 1 ETP.</t>
  </si>
  <si>
    <t>-          Un salarié qui est rémunéré du 1er juillet au 31 décembre à temps plein compte pour 0.5 ETP.</t>
  </si>
  <si>
    <t>-          Un salarié qui est rémunéré à mi-temps  toute l'année compte pour 0.5 ETP.</t>
  </si>
  <si>
    <t>Equivalent Temps Plein (ETP) moyens annuels rémunérés</t>
  </si>
  <si>
    <t>252 - Foyer Héberg.A.H.</t>
  </si>
  <si>
    <t>253 - Foyer Poly.A.H.</t>
  </si>
  <si>
    <t>382 - Foyer de vie A.H.</t>
  </si>
  <si>
    <t>446 - S.A.V.S.</t>
  </si>
  <si>
    <t>460 - S.A.D.</t>
  </si>
  <si>
    <t>462 - Lieux de vie</t>
  </si>
  <si>
    <t>182</t>
  </si>
  <si>
    <t>183</t>
  </si>
  <si>
    <t>186</t>
  </si>
  <si>
    <t>188</t>
  </si>
  <si>
    <t>189</t>
  </si>
  <si>
    <t>190</t>
  </si>
  <si>
    <t>192</t>
  </si>
  <si>
    <t>194</t>
  </si>
  <si>
    <t>195</t>
  </si>
  <si>
    <t>196</t>
  </si>
  <si>
    <t>198</t>
  </si>
  <si>
    <t>209</t>
  </si>
  <si>
    <t>221</t>
  </si>
  <si>
    <t>238</t>
  </si>
  <si>
    <t>246</t>
  </si>
  <si>
    <t>249</t>
  </si>
  <si>
    <t>252</t>
  </si>
  <si>
    <t>253</t>
  </si>
  <si>
    <t>255</t>
  </si>
  <si>
    <t>354</t>
  </si>
  <si>
    <t>370</t>
  </si>
  <si>
    <t>377</t>
  </si>
  <si>
    <t>379</t>
  </si>
  <si>
    <t>382</t>
  </si>
  <si>
    <t>390</t>
  </si>
  <si>
    <t>395</t>
  </si>
  <si>
    <t>396</t>
  </si>
  <si>
    <t>402</t>
  </si>
  <si>
    <t>437</t>
  </si>
  <si>
    <t>445</t>
  </si>
  <si>
    <t>446</t>
  </si>
  <si>
    <t>448</t>
  </si>
  <si>
    <t>449</t>
  </si>
  <si>
    <t>460</t>
  </si>
  <si>
    <t>461</t>
  </si>
  <si>
    <t>462</t>
  </si>
  <si>
    <t>464</t>
  </si>
  <si>
    <t>370 - Etablissement expérimental pour personnes handicapées</t>
  </si>
  <si>
    <t>448 - Etablissement d'accueil médicalisé en tout ou partie personnes handicapées (EAM)</t>
  </si>
  <si>
    <t>449 - Etablissement d'accueil non médicalisé pour personnes handicapées (AENM)</t>
  </si>
  <si>
    <t xml:space="preserve">01 - Ain </t>
  </si>
  <si>
    <t xml:space="preserve">02 - Aisne </t>
  </si>
  <si>
    <t xml:space="preserve">03 - Allier </t>
  </si>
  <si>
    <t xml:space="preserve">04 - Alpes-de-Haute-Provence </t>
  </si>
  <si>
    <t xml:space="preserve">05 - Hautes-Alpes </t>
  </si>
  <si>
    <t xml:space="preserve">06 - Alpes-Maritimes </t>
  </si>
  <si>
    <t xml:space="preserve">07 - Ardèche </t>
  </si>
  <si>
    <t xml:space="preserve">08 - Ardennes </t>
  </si>
  <si>
    <t xml:space="preserve">09 - Ariège </t>
  </si>
  <si>
    <t xml:space="preserve">10 - Aube </t>
  </si>
  <si>
    <t xml:space="preserve">11 - Aude </t>
  </si>
  <si>
    <t xml:space="preserve">12 - Aveyron </t>
  </si>
  <si>
    <t xml:space="preserve">13 - Bouches-du-Rhône </t>
  </si>
  <si>
    <t xml:space="preserve">14 - Calvados </t>
  </si>
  <si>
    <t xml:space="preserve">15 - Cantal </t>
  </si>
  <si>
    <t xml:space="preserve">16 - Charente </t>
  </si>
  <si>
    <t xml:space="preserve">17 - Charente-Maritime </t>
  </si>
  <si>
    <t xml:space="preserve">18 - Cher </t>
  </si>
  <si>
    <t xml:space="preserve">19 - Corrèze </t>
  </si>
  <si>
    <t xml:space="preserve">2A  - Corse-du-Sud </t>
  </si>
  <si>
    <t xml:space="preserve">2B  - Haute-Corse </t>
  </si>
  <si>
    <t xml:space="preserve">21 - Côte-d'Or </t>
  </si>
  <si>
    <t xml:space="preserve">22 - Côtes-d'Armor </t>
  </si>
  <si>
    <t xml:space="preserve">23 - Creuse </t>
  </si>
  <si>
    <t xml:space="preserve">24 - Dordogne </t>
  </si>
  <si>
    <t xml:space="preserve">25 - Doubs </t>
  </si>
  <si>
    <t xml:space="preserve">26 - Drôme </t>
  </si>
  <si>
    <t xml:space="preserve">27 - Eure </t>
  </si>
  <si>
    <t xml:space="preserve">28 - Eure-et-Loir </t>
  </si>
  <si>
    <t xml:space="preserve">29 - Finistère </t>
  </si>
  <si>
    <t xml:space="preserve">30 - Gard </t>
  </si>
  <si>
    <t xml:space="preserve">31 - Haute-Garonne </t>
  </si>
  <si>
    <t xml:space="preserve">32 - Gers </t>
  </si>
  <si>
    <t xml:space="preserve">33 - Gironde </t>
  </si>
  <si>
    <t xml:space="preserve">34 - Hérault </t>
  </si>
  <si>
    <t xml:space="preserve">35 - Ille-et-Vilaine </t>
  </si>
  <si>
    <t xml:space="preserve">36 - Indre </t>
  </si>
  <si>
    <t xml:space="preserve">37 - Indre-et-Loire </t>
  </si>
  <si>
    <t xml:space="preserve">38 - Isère </t>
  </si>
  <si>
    <t xml:space="preserve">39 - Jura </t>
  </si>
  <si>
    <t xml:space="preserve">40 - Landes </t>
  </si>
  <si>
    <t xml:space="preserve">41 - Loir-et-Cher </t>
  </si>
  <si>
    <t xml:space="preserve">42 - Loire </t>
  </si>
  <si>
    <t xml:space="preserve">43 - Haute-Loire </t>
  </si>
  <si>
    <t xml:space="preserve">44 - Loire-Atlantique </t>
  </si>
  <si>
    <t xml:space="preserve">45 - Loiret </t>
  </si>
  <si>
    <t xml:space="preserve">46 - Lot </t>
  </si>
  <si>
    <t xml:space="preserve">47 - Lot-et-Garonne </t>
  </si>
  <si>
    <t xml:space="preserve">48 - Lozère </t>
  </si>
  <si>
    <t xml:space="preserve">49 - Maine-et-Loire </t>
  </si>
  <si>
    <t xml:space="preserve">50 - Manche </t>
  </si>
  <si>
    <t xml:space="preserve">51 - Marne </t>
  </si>
  <si>
    <t xml:space="preserve">52 - Haute-Marne </t>
  </si>
  <si>
    <t xml:space="preserve">53 - Mayenne </t>
  </si>
  <si>
    <t xml:space="preserve">54 - Meurthe-et-Moselle </t>
  </si>
  <si>
    <t xml:space="preserve">55 - Meuse </t>
  </si>
  <si>
    <t xml:space="preserve">56 - Morbihan </t>
  </si>
  <si>
    <t xml:space="preserve">57 - Moselle </t>
  </si>
  <si>
    <t xml:space="preserve">58 - Nièvre </t>
  </si>
  <si>
    <t xml:space="preserve">59 - Nord </t>
  </si>
  <si>
    <t xml:space="preserve">60 - Oise </t>
  </si>
  <si>
    <t xml:space="preserve">61 - Orne </t>
  </si>
  <si>
    <t xml:space="preserve">62 - Pas-de-Calais </t>
  </si>
  <si>
    <t xml:space="preserve">63 - Puy-de-Dôme </t>
  </si>
  <si>
    <t xml:space="preserve">64 - Pyrénées-Atlantiques </t>
  </si>
  <si>
    <t xml:space="preserve">65 - Hautes-Pyrénées </t>
  </si>
  <si>
    <t xml:space="preserve">66 - Pyrénées-Orientales </t>
  </si>
  <si>
    <t xml:space="preserve">67 - Bas-Rhin </t>
  </si>
  <si>
    <t xml:space="preserve">68 - Haut-Rhin </t>
  </si>
  <si>
    <t xml:space="preserve">69 - Rhône </t>
  </si>
  <si>
    <t xml:space="preserve">70 - Haute-Saône </t>
  </si>
  <si>
    <t xml:space="preserve">71 - Saône-et-Loire </t>
  </si>
  <si>
    <t xml:space="preserve">72 - Sarthe </t>
  </si>
  <si>
    <t xml:space="preserve">73 - Savoie </t>
  </si>
  <si>
    <t xml:space="preserve">74 - Haute-Savoie </t>
  </si>
  <si>
    <t xml:space="preserve">75 - Paris </t>
  </si>
  <si>
    <t xml:space="preserve">76 - Seine-Maritime </t>
  </si>
  <si>
    <t xml:space="preserve">77 - Seine-et-Marne </t>
  </si>
  <si>
    <t xml:space="preserve">78 - Yvelines </t>
  </si>
  <si>
    <t xml:space="preserve">79 - Deux-Sèvres </t>
  </si>
  <si>
    <t xml:space="preserve">80 - Somme </t>
  </si>
  <si>
    <t xml:space="preserve">81 - Tarn </t>
  </si>
  <si>
    <t xml:space="preserve">82 - Tarn-et-Garonne </t>
  </si>
  <si>
    <t xml:space="preserve">83 - Var </t>
  </si>
  <si>
    <t xml:space="preserve">84 - Vaucluse </t>
  </si>
  <si>
    <t xml:space="preserve">85 - Vendée </t>
  </si>
  <si>
    <t xml:space="preserve">86 - Vienne </t>
  </si>
  <si>
    <t xml:space="preserve">87 - Haute-Vienne </t>
  </si>
  <si>
    <t xml:space="preserve">88 - Vosges </t>
  </si>
  <si>
    <t xml:space="preserve">89 - Yonne </t>
  </si>
  <si>
    <t xml:space="preserve">90 - Territoire de Belfort </t>
  </si>
  <si>
    <t xml:space="preserve">91 - Essonne </t>
  </si>
  <si>
    <t xml:space="preserve">92 - Hauts-de-Seine </t>
  </si>
  <si>
    <t xml:space="preserve">93 - Seine-Saint-Denis </t>
  </si>
  <si>
    <t xml:space="preserve">94 - Val-de-Marne </t>
  </si>
  <si>
    <t xml:space="preserve">95 - Val-d'Oise </t>
  </si>
  <si>
    <t xml:space="preserve">971 - Guadeloupe </t>
  </si>
  <si>
    <t xml:space="preserve">972 - Martinique </t>
  </si>
  <si>
    <t xml:space="preserve">973 - Guyane </t>
  </si>
  <si>
    <t xml:space="preserve">974 - La Réunion </t>
  </si>
  <si>
    <t xml:space="preserve">976 - Mayotte </t>
  </si>
  <si>
    <t>+ 20 ans orientés en FAM ou SAMSAH</t>
  </si>
  <si>
    <t>+ 20 ans orientés Foyer (autre que FAM) ou SAVS</t>
  </si>
  <si>
    <t>(de 1 à 5)</t>
  </si>
  <si>
    <t>(9)</t>
  </si>
  <si>
    <t>(10)</t>
  </si>
  <si>
    <t>(de 6 à 10)</t>
  </si>
  <si>
    <t>975 - Saint-Pierre-et-Miquelon</t>
  </si>
  <si>
    <t xml:space="preserve">Saint-Pierre-et-Miquelon </t>
  </si>
  <si>
    <t>Dettes rattachées à des participations (ESSMS privés)</t>
  </si>
  <si>
    <t>Prise en charge au titre des dispositions de l'article L. 242-4 du CASF (prix de journée)</t>
  </si>
  <si>
    <t>Prise en charge au titre des dispositions de l'article L. 242-4 du CASF</t>
  </si>
  <si>
    <t>Forfaits journaliers</t>
  </si>
  <si>
    <t xml:space="preserve">Nom du directeur ou de la personne ayant qualité pour représenter l'établissement : </t>
  </si>
  <si>
    <t xml:space="preserve">Organisme gestionnaire : </t>
  </si>
  <si>
    <t xml:space="preserve">Catégorie d'établissement ou de service : </t>
  </si>
  <si>
    <t>Autorité en charge de la tarification :</t>
  </si>
  <si>
    <t xml:space="preserve">Capacité autorisée : </t>
  </si>
  <si>
    <t>Directeur</t>
  </si>
  <si>
    <t>Médecin directeur</t>
  </si>
  <si>
    <t>Directeur-adjoint</t>
  </si>
  <si>
    <t>Chef de service éducatif, pédagogique et social, paramédical</t>
  </si>
  <si>
    <t>Chef de service autre (administratif, etc.)</t>
  </si>
  <si>
    <t>Dont emplois temporaires</t>
  </si>
  <si>
    <t>Chef d'atelier</t>
  </si>
  <si>
    <t>Attaché de direction, économe</t>
  </si>
  <si>
    <t>Cadre de santé de la filière infirmière</t>
  </si>
  <si>
    <t>Cadre de service paramédical, cadre de la filière de rééducation, autre cadre de santé</t>
  </si>
  <si>
    <t>Cadre de service éducatif et social</t>
  </si>
  <si>
    <t>Responsable et coordonnateur de secteur</t>
  </si>
  <si>
    <t>Autres cadres (direction)</t>
  </si>
  <si>
    <t>Autres cadres (encadrement de proximité)</t>
  </si>
  <si>
    <t>Agent administratif</t>
  </si>
  <si>
    <t>Comptable</t>
  </si>
  <si>
    <t>Autre personnel administratif et de gestion</t>
  </si>
  <si>
    <t>Agent de service général</t>
  </si>
  <si>
    <t>Maitre de maison (hors encadrant éducatif de nuit)</t>
  </si>
  <si>
    <t>Ouvrier qualifié</t>
  </si>
  <si>
    <t>Veilleur de nuit occupant à titre principal des fonctions d'accompagnement socio-éducatif (hors encadrant éducatif de nuit)</t>
  </si>
  <si>
    <t>Autre personnel services généraux</t>
  </si>
  <si>
    <t>Chef cuisinier</t>
  </si>
  <si>
    <t>Cuisinier</t>
  </si>
  <si>
    <t>Autre personnel de restauration</t>
  </si>
  <si>
    <t>Enseignant (enseignement primaire)</t>
  </si>
  <si>
    <t>Enseignant (enseignement secondaire)</t>
  </si>
  <si>
    <t>Enseignant (enseignement supérieur)</t>
  </si>
  <si>
    <t>Professeur EPS</t>
  </si>
  <si>
    <t>Moniteur EPS</t>
  </si>
  <si>
    <t>Accompagnant éducatif et social</t>
  </si>
  <si>
    <t>Dont contrats aidés, contrats d'apprentissage et de professionnalisation</t>
  </si>
  <si>
    <t>Aide médico-psychologique</t>
  </si>
  <si>
    <t>Animateur social</t>
  </si>
  <si>
    <t>Assistant de service social/assistant social spécialisé</t>
  </si>
  <si>
    <t>Assistant maternel</t>
  </si>
  <si>
    <t>Auxiliaire de vie sociale</t>
  </si>
  <si>
    <t>Conseiller en économie sociale et familiale</t>
  </si>
  <si>
    <t>Educateur jeunes enfants</t>
  </si>
  <si>
    <t>Educateur technique ou spécialisé</t>
  </si>
  <si>
    <t>Encadrant éducatif de nuit</t>
  </si>
  <si>
    <t>Mandataire judiciaire ou délégué aux prestations sociales</t>
  </si>
  <si>
    <t>Moniteur d'atelier</t>
  </si>
  <si>
    <t>Moniteur éducateur</t>
  </si>
  <si>
    <t>Moniteur enseignement ménager</t>
  </si>
  <si>
    <t>Moniteur jardin d'enfants</t>
  </si>
  <si>
    <t>Personnel d'aide à domicile</t>
  </si>
  <si>
    <t>Psychologue/neuropsychologue</t>
  </si>
  <si>
    <t>Responsable ou encadrant technique d’atelier</t>
  </si>
  <si>
    <t>Technicien de l'intervention sociale et familiale</t>
  </si>
  <si>
    <t>Technicien en compensation sensorielle</t>
  </si>
  <si>
    <t>Travailleur familial</t>
  </si>
  <si>
    <t>Autre personnel socio-éducatif</t>
  </si>
  <si>
    <t>Personnel socio-éducatif en cours de formation</t>
  </si>
  <si>
    <t>Aide soignant</t>
  </si>
  <si>
    <t>Audioprothésiste</t>
  </si>
  <si>
    <t>Diététicien</t>
  </si>
  <si>
    <t>Ergothérapeute</t>
  </si>
  <si>
    <t>Infirmier D.E.</t>
  </si>
  <si>
    <t>Infirmier psychiatrique</t>
  </si>
  <si>
    <t>Masseur-kinésithérapeute</t>
  </si>
  <si>
    <t>Orthophoniste</t>
  </si>
  <si>
    <t>Orthoptiste</t>
  </si>
  <si>
    <t>Pédicure-podologue</t>
  </si>
  <si>
    <t>Personnel médicotechnique de la rééducation</t>
  </si>
  <si>
    <t>Psychomotricien</t>
  </si>
  <si>
    <t>Puériculteur</t>
  </si>
  <si>
    <t>Sage-femme</t>
  </si>
  <si>
    <t>Autre personnel paramédical</t>
  </si>
  <si>
    <t>Personnel paramédical en formation</t>
  </si>
  <si>
    <t>Médecin pédiatre</t>
  </si>
  <si>
    <t>Médecin psychiatre</t>
  </si>
  <si>
    <t>Médecin rééducation fonctionnelle</t>
  </si>
  <si>
    <t>Médecin autre spécialité</t>
  </si>
  <si>
    <t>Médecin généraliste</t>
  </si>
  <si>
    <t>Pharmacien</t>
  </si>
  <si>
    <t>AUTRES FONCTIONS</t>
  </si>
  <si>
    <t>DIRECTION / ENCADREMENT</t>
  </si>
  <si>
    <t>ENSEIGNEMENT ET SOCIO-EDUCATIF</t>
  </si>
  <si>
    <t>Version majeure</t>
  </si>
  <si>
    <t>Version mineure</t>
  </si>
  <si>
    <t>Agent de service affecté aux fonctions de blanchissage, nettoyage et service de repas</t>
  </si>
  <si>
    <t>Préparateur en pharmacie</t>
  </si>
  <si>
    <t>Commentaires:</t>
  </si>
  <si>
    <t>Subventions d'investissement</t>
  </si>
  <si>
    <t>Fonds dédiés ou reportés</t>
  </si>
  <si>
    <t>177 - Maisons d'enfants à caractère social (MECS)</t>
  </si>
  <si>
    <t>G</t>
  </si>
  <si>
    <t>Nombre de personnes</t>
  </si>
  <si>
    <t>Nombre de journées</t>
  </si>
  <si>
    <t>Nombre de jours d'ouverture</t>
  </si>
  <si>
    <t>A</t>
  </si>
  <si>
    <t>Année réf</t>
  </si>
  <si>
    <t>#BPPH-2023-01#</t>
  </si>
  <si>
    <t>ANNEXE 1: CADRE NORMALISE DE PRESENTATION DU BUDGET PREVISIONNEL D'UN ETABLISSEMENT ET SERVICE SOCIAL ET MEDICO-SOCIAL RELEVANT DU I DE  L'ARTICLE L.312-1 DU CODE DE L'ACTION SOCIALE ET DES FAMILLES</t>
  </si>
  <si>
    <t xml:space="preserve">Etablissement : </t>
  </si>
  <si>
    <t>TOTAL AGREGAT APPROUVE en N-1 (Classe 6-77-78-79)</t>
  </si>
  <si>
    <t>FAX :</t>
  </si>
  <si>
    <t>Email :</t>
  </si>
  <si>
    <t>FINESS :</t>
  </si>
  <si>
    <t>Téléphone :</t>
  </si>
  <si>
    <t>Date d'arrivée des documents :</t>
  </si>
  <si>
    <t>ANNEXE 1 : CADRE NORMALISE DE PRESENTATION DU BUDGET PREVISIONNEL - PRESENTATION DE L'ACTIVITE PREVISIONNELLE D'UN ETABLISSEMENT ET SERVICE SOCIAL ET MEDICO-SOCIAL RELEVANT DU I DE L'ARTICLE L312-1 DU CODE DE L'ACTION SOCIALE ET DES FAMILLES</t>
  </si>
  <si>
    <t>Activité théorique</t>
  </si>
  <si>
    <t>Lits ou places financés</t>
  </si>
  <si>
    <t>Nombre de jours de présence</t>
  </si>
  <si>
    <t>Nombre de journées théorique</t>
  </si>
  <si>
    <t>(5) = (2) x (3)</t>
  </si>
  <si>
    <t>Nature</t>
  </si>
  <si>
    <t>Moyenne</t>
  </si>
  <si>
    <t>Retenu par le tarificateur</t>
  </si>
  <si>
    <t>Taux d'occupation</t>
  </si>
  <si>
    <t>Activité prévisionnelle</t>
  </si>
  <si>
    <t>Activité par dérogation</t>
  </si>
  <si>
    <t>Nombre de journées proposées</t>
  </si>
  <si>
    <t>Nombre de journées allouées</t>
  </si>
  <si>
    <t>Autre1</t>
  </si>
  <si>
    <t>Autre2</t>
  </si>
  <si>
    <t>Autre4</t>
  </si>
  <si>
    <t>Autre5</t>
  </si>
  <si>
    <t>Autre6</t>
  </si>
  <si>
    <t>Autre7</t>
  </si>
  <si>
    <t>Autre8</t>
  </si>
  <si>
    <t>Autre9</t>
  </si>
  <si>
    <t>(12)</t>
  </si>
  <si>
    <t>(13)</t>
  </si>
  <si>
    <t>(14)</t>
  </si>
  <si>
    <t>(15)</t>
  </si>
  <si>
    <t>(16)</t>
  </si>
  <si>
    <t>(17)</t>
  </si>
  <si>
    <t>(18)</t>
  </si>
  <si>
    <t>ANNEXE 1 : CADRE NORMALISE DE PRESENTATION DU BUDGET PREVISIONNEL - PRESENTATION DE L'ACTIVITE PREVISIONNELLE DES SERVICES MENTIONNES AUX 14° ET 15° DU I DE L'ARTICLE L.312-1 DU CODE DE L'ACTION SOCIALE ET DES FAMILLES</t>
  </si>
  <si>
    <t>Nombre de mesures au 31/12</t>
  </si>
  <si>
    <t>Nombre de points</t>
  </si>
  <si>
    <t>Nombre d'ETP au 31/12</t>
  </si>
  <si>
    <t>Poids moyen de la mesure</t>
  </si>
  <si>
    <t>Valeur du point service</t>
  </si>
  <si>
    <t>Nombre de points par ETP</t>
  </si>
  <si>
    <t>Nombre de mesures en moyenne par ETP</t>
  </si>
  <si>
    <t>Taux d'évolution (%)</t>
  </si>
  <si>
    <t>[[(2)-(1)]/(1)]</t>
  </si>
  <si>
    <t>[[(3)-(2)]/(2)]</t>
  </si>
  <si>
    <t>[[(4)-(2)]/(2)]</t>
  </si>
  <si>
    <t>ANNEXE 1 : CADRE NORMALISE DE PRESENTATION DU BUDGET PREVISIONNEL D'UN ETABLISSEMENT ET SERVICE SOCIAL ET MEDICO-SOCIAL RELEVANT DU I DE L'ARTICLE L.312-1 DU CODE DE L'ACTION SOCIALE ET DES FAMILLES</t>
  </si>
  <si>
    <t>Nombre de journées prévues et réalisées</t>
  </si>
  <si>
    <t>Nombre total</t>
  </si>
  <si>
    <t>Dont titulaires CMU-C</t>
  </si>
  <si>
    <t>(1): dont doubles orientations et orientation ne précisant pas la catégorie d'ESSMS pour adultes handicapés</t>
  </si>
  <si>
    <t>(5) = (3) + (4)</t>
  </si>
  <si>
    <t>Achats de marchandise</t>
  </si>
  <si>
    <t>Variations des stocks, en cours de production, produits (en dépenses)</t>
  </si>
  <si>
    <t>(5)=(3)+(4)</t>
  </si>
  <si>
    <t>TOTAL GENERAL (GROUPE I + GROUPE II 
+ GROUPE III)</t>
  </si>
  <si>
    <t>TOTAL DEPENSES D'EXPLOITATION</t>
  </si>
  <si>
    <t>Produits à la charge de l'Etat</t>
  </si>
  <si>
    <t>Produits à la charge de l'usager (hors EHPAD)</t>
  </si>
  <si>
    <t>Produits à la charge d'autres financeurs</t>
  </si>
  <si>
    <t>TOTAL RECETTES D'EXPLOITATION</t>
  </si>
  <si>
    <r>
      <t>GROUPE I :</t>
    </r>
    <r>
      <rPr>
        <b/>
        <sz val="14"/>
        <rFont val="Arial"/>
        <family val="2"/>
      </rPr>
      <t xml:space="preserve"> DEPENSES AFFERENTES A L'EXPLOITATION COURANTE</t>
    </r>
  </si>
  <si>
    <r>
      <t xml:space="preserve"> </t>
    </r>
    <r>
      <rPr>
        <b/>
        <u/>
        <sz val="14"/>
        <rFont val="Arial"/>
        <family val="2"/>
      </rPr>
      <t>GROUPE II</t>
    </r>
    <r>
      <rPr>
        <b/>
        <sz val="14"/>
        <rFont val="Arial"/>
        <family val="2"/>
      </rPr>
      <t xml:space="preserve"> : DEPENSES AFFERENTES AU PERSONNEL</t>
    </r>
  </si>
  <si>
    <r>
      <t xml:space="preserve"> </t>
    </r>
    <r>
      <rPr>
        <b/>
        <u/>
        <sz val="14"/>
        <rFont val="Arial"/>
        <family val="2"/>
      </rPr>
      <t>GROUPE III</t>
    </r>
    <r>
      <rPr>
        <b/>
        <sz val="14"/>
        <rFont val="Arial"/>
        <family val="2"/>
      </rPr>
      <t xml:space="preserve"> : DEPENSES AFFERENTES A LA STRUCTURE </t>
    </r>
  </si>
  <si>
    <t>Reconduction</t>
  </si>
  <si>
    <t>Mesures nouvelles</t>
  </si>
  <si>
    <t>Budget prévisionnel proposé</t>
  </si>
  <si>
    <t>Dépenses autorisées</t>
  </si>
  <si>
    <t>SECTION D'EXPLOITATION: DEPENSES</t>
  </si>
  <si>
    <r>
      <t xml:space="preserve">Quote-parts de résultat sur opérations faites en commun </t>
    </r>
    <r>
      <rPr>
        <i/>
        <u/>
        <sz val="14"/>
        <rFont val="Arial"/>
        <family val="2"/>
      </rPr>
      <t>(éts privés)</t>
    </r>
  </si>
  <si>
    <t>Aides financières</t>
  </si>
  <si>
    <t>DOTATIONS AUX AMORTISSEMENTS, AUX DEPRECIATIONS, AUX PROVISIONS ET AUX ENGAGEMENTS</t>
  </si>
  <si>
    <t>Dotations aux provisions des charges d'exploitation</t>
  </si>
  <si>
    <t>Dotations aux dépréciations des immobilisations incorporelles et corporelles</t>
  </si>
  <si>
    <t>Dotations aux dépréciation des actifs circulants</t>
  </si>
  <si>
    <t>Dotations aux amortissements, dépréciations et provisions : charges financières</t>
  </si>
  <si>
    <t>Dotations aux provisions réglementées pour renouvellement des immobilisations</t>
  </si>
  <si>
    <t>Dotations aux provisions réglementées : réserves des plus-values nettes d’actif immobilisé (ESSMS privés)</t>
  </si>
  <si>
    <t>Dotations aux provisions réglementées : réserves des plus-values nettes d’actif circulant (ESSMS privés)</t>
  </si>
  <si>
    <t>Engagements à réaliser sur subvention d'exploitation (ESSMS privés)</t>
  </si>
  <si>
    <t>Dettes rattachées à des participations</t>
  </si>
  <si>
    <t>Résultat d'investissement de l'exercice (Excédent)</t>
  </si>
  <si>
    <t>Résultat d'investissement de l'exercice (Déficit)</t>
  </si>
  <si>
    <t>SECTION D'EXPLOITATION : RECETTES</t>
  </si>
  <si>
    <r>
      <t>GROUPE I :</t>
    </r>
    <r>
      <rPr>
        <b/>
        <sz val="14"/>
        <rFont val="Arial"/>
        <family val="2"/>
      </rPr>
      <t xml:space="preserve"> PRODUITS DE LA TARIFICATION</t>
    </r>
  </si>
  <si>
    <r>
      <t>GROUPE II :</t>
    </r>
    <r>
      <rPr>
        <b/>
        <sz val="14"/>
        <rFont val="Arial"/>
        <family val="2"/>
      </rPr>
      <t xml:space="preserve"> AUTRES PRODUITS RELATIFS A L'EXPLOITATION</t>
    </r>
  </si>
  <si>
    <t>Recettes autorisées</t>
  </si>
  <si>
    <t>731224 et 7312132</t>
  </si>
  <si>
    <t>Produits à la charge de l'assurance maladie (hors EHPAD) (hors c/731224 et c/7312132)</t>
  </si>
  <si>
    <t>Produits à la charge du département (hors EHPAD) (autre que c/733222)</t>
  </si>
  <si>
    <t>Participations prévues au 4° alinéa de l'article  L.242-4 du code de l'action sociale et des familles</t>
  </si>
  <si>
    <t>Participations aux frais de repas et de transport dans lesESAT</t>
  </si>
  <si>
    <r>
      <t>GROUPE III :</t>
    </r>
    <r>
      <rPr>
        <b/>
        <sz val="14"/>
        <rFont val="Arial"/>
        <family val="2"/>
      </rPr>
      <t xml:space="preserve">  PRODUITS FINANCIERS ET PRODUITS NON ENCAISSABLES</t>
    </r>
  </si>
  <si>
    <t>Mandats annulés (sur exercices antérieurs) ou atteint par la déchéance quadriennale (ESSMS publics)</t>
  </si>
  <si>
    <t>Reprises sur provisions réglementées : réserves des plus-values nettes d'actif immobilisé (ESSMS privés)</t>
  </si>
  <si>
    <t>Reprises sur provisions réglementées : réserves des plus-values nettes d'actif circulant (ESSMS privés)</t>
  </si>
  <si>
    <t>Utilisations de fonds reportés (ESSMS privés)</t>
  </si>
  <si>
    <t>Utilisation des fonds dédiés à l'investissement sur concours publics des entités gestionnaires d'ESSMS (ESSMS privés)</t>
  </si>
  <si>
    <t>Utilisation des fonds dédiés à l'exploitation sur concours publics des entités gestionnaires d'ESSMS (ESSMS privés)</t>
  </si>
  <si>
    <t>Utilisation des fonds dédiés sur subventions d'exploitation (ESSMS privés)</t>
  </si>
  <si>
    <t>Utilisation des fonds dédiés sur contributions financières d'autres organismes (ESSMS privés)</t>
  </si>
  <si>
    <t>Utilisation des fonds dédiés sur ressources liés à la générosité du public (ESSMS privés)</t>
  </si>
  <si>
    <t>Excédent de la section d'exploitation reporté (1)</t>
  </si>
  <si>
    <t>(1): inscrire la part des excédents extérieurs repris pour l'équilibre du budget ainsi que la part des réserves de compensation des charges d'amortissement reprises sur l'exercice en compensation de charges d'amortissement de l'exercice</t>
  </si>
  <si>
    <t>SECTION D'INVESTISSEMENT - EMPLOIS</t>
  </si>
  <si>
    <t>Fonds dédiés ou reportés (ESSMS privés)</t>
  </si>
  <si>
    <t>1161/11521</t>
  </si>
  <si>
    <t>Apports, dotations et réserves (ESSMS publics) Fonds propres et réserves (ESSMS privés)</t>
  </si>
  <si>
    <t>Provisions réglementées (sauf compte 1412: provisions réglementées destinées à renforcer la couverture du BFR - dotation par financement de l'autorité de tarification)</t>
  </si>
  <si>
    <t>Compte de liaison investissement (1)</t>
  </si>
  <si>
    <t>Immobilisations mises en concession (1)</t>
  </si>
  <si>
    <t>Résultat d'investissement cumulé antérieur (déficit)</t>
  </si>
  <si>
    <t>SECTION D'INVESTISSEMENT - RESSOURCES</t>
  </si>
  <si>
    <t>1161/11592</t>
  </si>
  <si>
    <t>Apports, capitaux et fonds propres</t>
  </si>
  <si>
    <t>Résultat d'investissement cumulé antérieur (excédent)</t>
  </si>
  <si>
    <t>Déficit prévisionnel d'investissement (2)</t>
  </si>
  <si>
    <t>TOTAL CHARGES GROUPES I + II + III</t>
  </si>
  <si>
    <t>B</t>
  </si>
  <si>
    <t>C</t>
  </si>
  <si>
    <t>H</t>
  </si>
  <si>
    <t>Dotation globale de financement</t>
  </si>
  <si>
    <t>- Externat</t>
  </si>
  <si>
    <t>- Intégration scolaire</t>
  </si>
  <si>
    <t>- Semi-internat</t>
  </si>
  <si>
    <t>- Internat</t>
  </si>
  <si>
    <t>Prix de journée moyen de l'année</t>
  </si>
  <si>
    <t>Nombre de forfaits ou de séances</t>
  </si>
  <si>
    <t>Prix moyen sur l'année du forfait ou de la séance</t>
  </si>
  <si>
    <t>Proposition de l'établissement</t>
  </si>
  <si>
    <t>Tableau de calcul des tarifs</t>
  </si>
  <si>
    <t>ANNEXE 1 : CADRE NORMALISE DE PRESENTATION DU BUDGET PREVISIONNEL D'UN ETABLISSEMENT OU SERVICE SOCIAL OU MEDICO-SOCIAL RELEVANT DE L'ARTICLE L.312-1 DU CODE DE L'ACTION SOCIALE ET DES FAMILLES</t>
  </si>
  <si>
    <r>
      <t>PRODUITS EN ATTENUATION</t>
    </r>
    <r>
      <rPr>
        <sz val="10"/>
        <rFont val="Arial"/>
        <family val="2"/>
      </rPr>
      <t xml:space="preserve">                TOTAL GROUPES II + III </t>
    </r>
  </si>
  <si>
    <t>(+/-) Reprises de résultat (compte 11502 ou 115902 pour les ESSMS privés - comptes 110 ou 119 pour les ESSMS publics)</t>
  </si>
  <si>
    <t>Produits des cessions d'éléments d'actif</t>
  </si>
  <si>
    <t>Reprise sur les réserves de compensation des charges d'amortissement</t>
  </si>
  <si>
    <t>Variations du FRI (5) - (6) = (7)</t>
  </si>
  <si>
    <t>FRI initial (8)</t>
  </si>
  <si>
    <t>Augmentation des financements stables d'exploitation de la période = (10)</t>
  </si>
  <si>
    <t>FRE initial (13)</t>
  </si>
  <si>
    <t>FRNG</t>
  </si>
  <si>
    <t>Apport ou prélèvement sur le fonds de roulement net global = (7) + (12) = (15)</t>
  </si>
  <si>
    <t>FRNG initial = (16)</t>
  </si>
  <si>
    <t>Fonds de Roulement Net Global (FRNG) de fin de période = (15) + (16) = (17)</t>
  </si>
  <si>
    <t>B F R</t>
  </si>
  <si>
    <t>Augmentation du besoin en fonds de roulement de la période = (18)</t>
  </si>
  <si>
    <t>Augmentation des stocks</t>
  </si>
  <si>
    <t>Augmentation des créances (effet volume ou prix)</t>
  </si>
  <si>
    <t>Diminution des dettes fournisseurs (effet volume ou prix)</t>
  </si>
  <si>
    <t>Autres augmentations du BFR</t>
  </si>
  <si>
    <t>Diminution du besoin en fonds de roulement de la période = (19)</t>
  </si>
  <si>
    <t>Diminution des stocks</t>
  </si>
  <si>
    <t>Diminution des créances (effet volume ou prix)</t>
  </si>
  <si>
    <t>Augmentation des dettes fournisseurs</t>
  </si>
  <si>
    <t>Autres diminutions du BFR</t>
  </si>
  <si>
    <t>Variations du BFR = (18) - (19) = (20)</t>
  </si>
  <si>
    <t>BFR initial (21)</t>
  </si>
  <si>
    <t>BFR cumulé fin de période = (20) + (21) = (22)</t>
  </si>
  <si>
    <t>T</t>
  </si>
  <si>
    <t>Variations de la trésorerie sur la période = (7) + (12) - (20) = (23)</t>
  </si>
  <si>
    <t>Trésorerie Initiale = (24)</t>
  </si>
  <si>
    <t>Trésorerie de fin de période = (23) + (24) = (25)</t>
  </si>
  <si>
    <t>Variations des financements à court terme = (26)</t>
  </si>
  <si>
    <t>Liquidités de fin de période = Liquidités de début de période + (23) + (26)</t>
  </si>
  <si>
    <t>A - (B + C) = Dépenses nettes autorisées.</t>
  </si>
  <si>
    <t>Dépenses refusées</t>
  </si>
  <si>
    <t>I</t>
  </si>
  <si>
    <t>Total à prendre en compte pour le calcul des tarifs = G - H + I</t>
  </si>
  <si>
    <t>Reprise sur le compte 11503 - ESSMS privés - / 111 - ESSMS publics - (excédent affecté au financement des mesures d'exploitation non reconductibles)</t>
  </si>
  <si>
    <t>Reprises sur provisions d'exploitation</t>
  </si>
  <si>
    <t>Diminution des financements stables d'exploitation de la période = (11)</t>
  </si>
  <si>
    <t>Produits</t>
  </si>
  <si>
    <t>Groupe I : Produits de la tarification</t>
  </si>
  <si>
    <t xml:space="preserve">Dont aides ponctuelles par dotations non reconductibles </t>
  </si>
  <si>
    <t>Groupe II : Autres produits d'exploitation</t>
  </si>
  <si>
    <t>(*) Dont produits du compte 70</t>
  </si>
  <si>
    <t>Groupe III : Produits financiers, exceptionnels et non encaissables</t>
  </si>
  <si>
    <t>Total des produits (1)</t>
  </si>
  <si>
    <t>Dont produits (hors c/775, 777, 7781 et 78)</t>
  </si>
  <si>
    <t>Charges</t>
  </si>
  <si>
    <t>Groupe I : Charges afférentes à l'exploitation courante</t>
  </si>
  <si>
    <t>(*) Dont achats stockés et variation des stocks</t>
  </si>
  <si>
    <t>Groupe II : Charges afférentes au personnel</t>
  </si>
  <si>
    <t>Groupe III : Charges afférentes à la structure</t>
  </si>
  <si>
    <t>(*) Dont charges non décaissables</t>
  </si>
  <si>
    <t>Dont charges des comptes 61 et 62 du groupe 3</t>
  </si>
  <si>
    <t>Dont charges des comptes 63 à 65 du Groupe 3 des dépenses</t>
  </si>
  <si>
    <t>Total des charges (2)</t>
  </si>
  <si>
    <t>(*) Dont charges des comptes 60 à 62</t>
  </si>
  <si>
    <t>(*) Dont charges des comptes 63 et 645 à 647</t>
  </si>
  <si>
    <r>
      <t xml:space="preserve">Résultat prévisionnel </t>
    </r>
    <r>
      <rPr>
        <sz val="8"/>
        <rFont val="Arial"/>
        <family val="2"/>
      </rPr>
      <t xml:space="preserve">(1) - (2) </t>
    </r>
  </si>
  <si>
    <t>C A F</t>
  </si>
  <si>
    <t>(FRE) Résultat prévisionnel</t>
  </si>
  <si>
    <t>Flux internes (charges) (+)</t>
  </si>
  <si>
    <t>(FRI) Valeur comptable des éléments d'actif cédés</t>
  </si>
  <si>
    <t>(FRI) Dotations aux amortissements des immobilisations incorporelles et corporelles</t>
  </si>
  <si>
    <t>(FRI) Dotations aux provisions réglementées impactant le FRI</t>
  </si>
  <si>
    <t>(FRI) Autres dotations aux amortissements, provisions et dépréciations impactant le FRI (dont c/68748)</t>
  </si>
  <si>
    <t>(FRI) Reports en fonds dédiés à l'investissement sur concours publics des entités gestionnaires d'ESSMS (c/68921) - ESSMS privés</t>
  </si>
  <si>
    <t>(FRE) Autres dotations aux amortissements, provisions et dépréciations</t>
  </si>
  <si>
    <t>(FRE) Reports en fonds dédiés (sauf c/68921) - ESSMS privés</t>
  </si>
  <si>
    <t>Flux internes (produits) (-)</t>
  </si>
  <si>
    <t>(FRI) Reprises sur provisions réglementées impactant le FRI</t>
  </si>
  <si>
    <t>(FRI) Reprises sur amortissements, autres provisions et dépréciations impactant le FRI (dont c/78748)</t>
  </si>
  <si>
    <t>(FRI) Quote-part des subventions d'investissement virée au résultat de l'exercice</t>
  </si>
  <si>
    <t>(FRI) Quote-part d'éléments du fonds associatif virée au compte de résultat</t>
  </si>
  <si>
    <t>(FRI) Produits des cessions d'éléments d'actif</t>
  </si>
  <si>
    <t>(FRI) Utilisation des fonds dédiés à l'investissement sur concours publics des entités gestionnaires d'ESSMS (c/78921) - ESSMS privés</t>
  </si>
  <si>
    <t>(FRE) Reprises sur autres provisions et dépréciations</t>
  </si>
  <si>
    <t>(FRE) Utilisation de fonds dédiés et de fonds reportés (sauf c/78921) - ESSMS privés</t>
  </si>
  <si>
    <t>Capacité (+) / Insuffisance (-) d'autofinancement prévisionnelle</t>
  </si>
  <si>
    <t>Dont part affectant le fonds de roulement d'investissement FRI = (3)</t>
  </si>
  <si>
    <t>Dont part affectant le fonds de roulement d'exploitation FRE = (4)</t>
  </si>
  <si>
    <t xml:space="preserve">(*) : Les lignes précédées d'un astérisque, qui servent à collecter des données intermédiaires nécessaires au calcul d'indicateurs pour l'année N-1 uniquement, peuvent être masquées. </t>
  </si>
  <si>
    <t>F R I</t>
  </si>
  <si>
    <t>Augmentation des financements stables d'investissement de la période = (5)</t>
  </si>
  <si>
    <t>CAF ou IAF (signe -) prévisionnelle affectée au FRI = (3)</t>
  </si>
  <si>
    <t>Réserves et excédents affectés à l'investissement (ESSMS pub.: 10682 / ESSMS priv.: 106852)</t>
  </si>
  <si>
    <t>Affectation des résultats à la réserve de compensation des charges d'amortissement (ESSMS pub.: 10687/ ESSMS priv.: 106857)</t>
  </si>
  <si>
    <t>Apports, dotations, réserves, fonds propres (sauf 106 Réserves)</t>
  </si>
  <si>
    <t>Subventions d'investissement (comptes 13)</t>
  </si>
  <si>
    <t>Emprunts et dettes assimilées (comptes 16) à plus d'un an</t>
  </si>
  <si>
    <t>Comptes de liaison investissement (établissements privés)</t>
  </si>
  <si>
    <t>Diminution des financements stables d'investissement de la période =(6)</t>
  </si>
  <si>
    <t>Fonds propres et réserves (ESSMS privés) – Réduction - (sauf compte 106) </t>
  </si>
  <si>
    <t>Remboursements des emprunts antérieurs à plus d'un an (part capital)</t>
  </si>
  <si>
    <t>Remboursements des emprunts prévus au plan à plus d'un an (part capital)</t>
  </si>
  <si>
    <t>Acquisition d'immobilisations :</t>
  </si>
  <si>
    <t>Terrains</t>
  </si>
  <si>
    <t>Agencements de terrains</t>
  </si>
  <si>
    <t>Constructions</t>
  </si>
  <si>
    <t>Installations techniques matériel et outillage</t>
  </si>
  <si>
    <t>Autres immobilisations corporelles</t>
  </si>
  <si>
    <t>Immobilisations financières</t>
  </si>
  <si>
    <t xml:space="preserve">Autres </t>
  </si>
  <si>
    <t>FRI cumulé de fin de période = (7) + (8) = (9)</t>
  </si>
  <si>
    <t>F R E</t>
  </si>
  <si>
    <t>CAF  ou IAF (signe -) prévisionnelle affectée au FRE =(4)</t>
  </si>
  <si>
    <t>Comptes de liaison trésorerie (stable) (établissements privés)</t>
  </si>
  <si>
    <t>Reprise à l'investissement des réserves de couverture du BFR</t>
  </si>
  <si>
    <t>Affectation des résultats à l'investissement</t>
  </si>
  <si>
    <t>Affectation des résultats à la réserve de compensation des charges d'amortissement (ESSMS pub.: 10687 / ESSMS priv.: 106857)</t>
  </si>
  <si>
    <t>Variations du FRE (10) - (11) = (12)</t>
  </si>
  <si>
    <r>
      <t>FRE cumulé de fin de période =</t>
    </r>
    <r>
      <rPr>
        <sz val="8"/>
        <rFont val="Arial"/>
        <family val="2"/>
      </rPr>
      <t xml:space="preserve"> (12) + (13) = (14)</t>
    </r>
  </si>
  <si>
    <t>(1) : Le taux de vétusté pour l'année N-1 est calculé à partir des données du tableau "FDR". Pour les années qui suivent, les acquisitions nouvelles et les dotations aux amortissements sont intégrées automatiquement à partir des données "CAF" et "FRI" ci-dessus. Si nécessaire, ces données doivent être corrigées (notamment en cas de sorties d'immobilisations).</t>
  </si>
  <si>
    <t>Plan de financement pluriannuel (PFP)</t>
  </si>
  <si>
    <t>Section d'exploitation</t>
  </si>
  <si>
    <t>Reprises sur amortissements des immobilisations incorporelles et corporelles</t>
  </si>
  <si>
    <t>Reprises sur dépréciations des immobilisations incorporelles et corporelles</t>
  </si>
  <si>
    <t>Reprises sur dépréciations des actifs circulants</t>
  </si>
  <si>
    <t>Autres produits exceptionnels (autre que c/7781)</t>
  </si>
  <si>
    <t>Quote-part d'éléments du fonds associatif virée au compte de résultat (établissements privés)</t>
  </si>
  <si>
    <t>Autre3</t>
  </si>
  <si>
    <t>Assistante familiale</t>
  </si>
  <si>
    <t>TABLEAU DU PERSONNEL</t>
  </si>
  <si>
    <t>Montant des salaires (comptes 631 - 633  - 64)</t>
  </si>
  <si>
    <t>Le total des salaires et charges doit être égal au montant figurant dans les groupes fonctionnels aux comptes : 631, 633, 641, 642, 645, 646, 647, 648 hormis les comptes de produits 6419, 6429, 6489</t>
  </si>
  <si>
    <t>Soit:</t>
  </si>
  <si>
    <t>Ecart:</t>
  </si>
  <si>
    <t>Le total des charges relatives au personnel extérieur doit être égal au montant figurant dans les groupes fonctionnels au compte 621</t>
  </si>
  <si>
    <t>TABLEAU DU PERSONNEL EXTÉRIEUR</t>
  </si>
  <si>
    <t>Montant des prestations (comptes 621)</t>
  </si>
  <si>
    <t>Equivalent temps plein</t>
  </si>
  <si>
    <t>-          Un salarié qui est rémunéré à mi-temps du 1er juillet au 31 décembre compte pour 0.25 ETP.</t>
  </si>
  <si>
    <t>Variable</t>
  </si>
  <si>
    <t>Référence</t>
  </si>
  <si>
    <t>description</t>
  </si>
  <si>
    <t>Typage</t>
  </si>
  <si>
    <t>GHDS</t>
  </si>
  <si>
    <t>CRBPPHIDEN___ANNEEREF___ANN0</t>
  </si>
  <si>
    <t>='TELEBUDGET Enfance et adultes'!$G$45</t>
  </si>
  <si>
    <t>Année référence</t>
  </si>
  <si>
    <t>M0</t>
  </si>
  <si>
    <t>_</t>
  </si>
  <si>
    <t>T255</t>
  </si>
  <si>
    <t>CRBPPHAUTR___VERSIONL___ANN0</t>
  </si>
  <si>
    <t>=Données!$A$2</t>
  </si>
  <si>
    <t>Version logiciel</t>
  </si>
  <si>
    <t>CRBPPHAUTR___EDITEURL___ANN0</t>
  </si>
  <si>
    <t>=Données!$A$3</t>
  </si>
  <si>
    <t>Siren Editeur logiciel</t>
  </si>
  <si>
    <t>CRBPPHAUTR___DATEGENE___ANN0</t>
  </si>
  <si>
    <t>=Données!$A$4</t>
  </si>
  <si>
    <t>Date de génération du fichier</t>
  </si>
  <si>
    <t>D</t>
  </si>
  <si>
    <t>CRBPPHIDEN___NOMETAB____ANN0</t>
  </si>
  <si>
    <t>=Données!$E$7</t>
  </si>
  <si>
    <t>Etablissements et services</t>
  </si>
  <si>
    <t>CRBPPHIDEN___ADRESSE____ANN0</t>
  </si>
  <si>
    <t>=Données!$E$9</t>
  </si>
  <si>
    <t>Adresses</t>
  </si>
  <si>
    <t>CRBPPHIDEN___ORGAGEST___ANN0</t>
  </si>
  <si>
    <t>=Données!$E$13</t>
  </si>
  <si>
    <t>Organisme gestionnaire</t>
  </si>
  <si>
    <t>CRBPPHIDEN___TEL________ANN0</t>
  </si>
  <si>
    <t>=Données!$E$15</t>
  </si>
  <si>
    <t>Téléphone</t>
  </si>
  <si>
    <t>N10</t>
  </si>
  <si>
    <t>CRBPPHIDEN___FAX________ANN0</t>
  </si>
  <si>
    <t>=Données!$H$15</t>
  </si>
  <si>
    <t>Fax</t>
  </si>
  <si>
    <t>CRBPPHIDEN___EMAIL______ANN0</t>
  </si>
  <si>
    <t>=Données!$K$15</t>
  </si>
  <si>
    <t>Courriel</t>
  </si>
  <si>
    <t>CRBPPHIDEN___NOMDIREC___ANN0</t>
  </si>
  <si>
    <t>=Données!$E$17</t>
  </si>
  <si>
    <t>Nom du directeur</t>
  </si>
  <si>
    <t>CRBPPHIDEN___NFINESS____ANN0</t>
  </si>
  <si>
    <t>=Données!$E$19</t>
  </si>
  <si>
    <t>Numéro finess de l'établissement</t>
  </si>
  <si>
    <t>T9</t>
  </si>
  <si>
    <t>CRBPPHIDEN___CATEGORI___ANN0</t>
  </si>
  <si>
    <t>=Données!$E$21</t>
  </si>
  <si>
    <t>T100</t>
  </si>
  <si>
    <t>CRBPPHIDEN___COMPETEN___ANN0</t>
  </si>
  <si>
    <t>=Données!$E$23</t>
  </si>
  <si>
    <t>Compétence</t>
  </si>
  <si>
    <t>CRBPPHIDEN___CCNT_______ANN0</t>
  </si>
  <si>
    <t>=Données!$E$25</t>
  </si>
  <si>
    <t>Convention collective</t>
  </si>
  <si>
    <t>CRBPPHAUTR___DATEARRIVE_ANN0</t>
  </si>
  <si>
    <t>=Données!$E$27</t>
  </si>
  <si>
    <t>Date de réception du fichier</t>
  </si>
  <si>
    <t>CRBPPHIDEN___CAPAAUTO___ANN0</t>
  </si>
  <si>
    <t>=Données!$E$29</t>
  </si>
  <si>
    <t>Capacité autorisée</t>
  </si>
  <si>
    <t>CRBPPHACTI_TOTPLFI___CARANM2</t>
  </si>
  <si>
    <t>=Activité!$D$7</t>
  </si>
  <si>
    <t xml:space="preserve">Activité théorique </t>
  </si>
  <si>
    <t>M2</t>
  </si>
  <si>
    <t>CRBPPHACTI_EXPLFI____CARANM2</t>
  </si>
  <si>
    <t>=Activité!$D$9</t>
  </si>
  <si>
    <t>CRBPPHACTI_SIPLFI____CARANM2</t>
  </si>
  <si>
    <t>=Activité!$D$10</t>
  </si>
  <si>
    <t>CRBPPHACTI_INPLFI____CARANM2</t>
  </si>
  <si>
    <t>=Activité!$D$11</t>
  </si>
  <si>
    <t>CRBPPHACTI_A1PLFI____CARANM2</t>
  </si>
  <si>
    <t>=Activité!$D$12</t>
  </si>
  <si>
    <t>CRBPPHACTI_A2PLFI____CARANM2</t>
  </si>
  <si>
    <t>=Activité!$D$13</t>
  </si>
  <si>
    <t>CRBPPHACTI_A3PLFI____CARANM2</t>
  </si>
  <si>
    <t>=Activité!$D$14</t>
  </si>
  <si>
    <t>CRBPPHACTI_A4PLFI____CARANM2</t>
  </si>
  <si>
    <t>=Activité!$D$15</t>
  </si>
  <si>
    <t>CRBPPHACTI_A5PLFI____CARANM2</t>
  </si>
  <si>
    <t>=Activité!$D$16</t>
  </si>
  <si>
    <t>CRBPPHACTI_A6PLFI____CARANM2</t>
  </si>
  <si>
    <t>=Activité!$D$17</t>
  </si>
  <si>
    <t>CRBPPHACTI_A7PLFI____CARANM2</t>
  </si>
  <si>
    <t>=Activité!$D$18</t>
  </si>
  <si>
    <t>CRBPPHACTI_A8PLFI____CARANM2</t>
  </si>
  <si>
    <t>=Activité!$D$19</t>
  </si>
  <si>
    <t>CRBPPHACTI_A9PLFI____CARANM2</t>
  </si>
  <si>
    <t>=Activité!$D$20</t>
  </si>
  <si>
    <t>CRBPPHACTI_TOTPLFI___BPPANN0</t>
  </si>
  <si>
    <t>=Activité!$E$7</t>
  </si>
  <si>
    <t>CRBPPHACTI_EXPLFI____BPPANN0</t>
  </si>
  <si>
    <t>=Activité!$E$9</t>
  </si>
  <si>
    <t>CRBPPHACTI_SIPLFI____BPPANN0</t>
  </si>
  <si>
    <t>=Activité!$E$10</t>
  </si>
  <si>
    <t>CRBPPHACTI_INPLFI____BPPANN0</t>
  </si>
  <si>
    <t>=Activité!$E$11</t>
  </si>
  <si>
    <t>CRBPPHACTI_A1PLFI____BPPANN0</t>
  </si>
  <si>
    <t>=Activité!$E$12</t>
  </si>
  <si>
    <t>CRBPPHACTI_A2PLFI____BPPANN0</t>
  </si>
  <si>
    <t>=Activité!$E$13</t>
  </si>
  <si>
    <t>CRBPPHACTI_A3PLFI____BPPANN0</t>
  </si>
  <si>
    <t>=Activité!$E$14</t>
  </si>
  <si>
    <t>CRBPPHACTI_A4PLFI____BPPANN0</t>
  </si>
  <si>
    <t>=Activité!$E$15</t>
  </si>
  <si>
    <t>CRBPPHACTI_A5PLFI____BPPANN0</t>
  </si>
  <si>
    <t>=Activité!$E$16</t>
  </si>
  <si>
    <t>CRBPPHACTI_A6PLFI____BPPANN0</t>
  </si>
  <si>
    <t>=Activité!$E$17</t>
  </si>
  <si>
    <t>CRBPPHACTI_A7PLFI____BPPANN0</t>
  </si>
  <si>
    <t>=Activité!$E$18</t>
  </si>
  <si>
    <t>CRBPPHACTI_A8PLFI____BPPANN0</t>
  </si>
  <si>
    <t>=Activité!$E$19</t>
  </si>
  <si>
    <t>CRBPPHACTI_A9PLFI____BPPANN0</t>
  </si>
  <si>
    <t>=Activité!$E$20</t>
  </si>
  <si>
    <t>CRBPPHACTI_EXJOUVFI__BPPANN0</t>
  </si>
  <si>
    <t>=Activité!$F$9</t>
  </si>
  <si>
    <t>CRBPPHACTI_SIJOUVFI__BPPANN0</t>
  </si>
  <si>
    <t>=Activité!$F$10</t>
  </si>
  <si>
    <t>CRBPPHACTI_INJOUVFI__BPPANN0</t>
  </si>
  <si>
    <t>=Activité!$F$11</t>
  </si>
  <si>
    <t>CRBPPHACTI_A1JOUVFI__BPPANN0</t>
  </si>
  <si>
    <t>=Activité!$F$12</t>
  </si>
  <si>
    <t>CRBPPHACTI_A2JOUVFI__BPPANN0</t>
  </si>
  <si>
    <t>=Activité!$F$13</t>
  </si>
  <si>
    <t>CRBPPHACTI_A3JOUVFI__BPPANN0</t>
  </si>
  <si>
    <t>=Activité!$F$14</t>
  </si>
  <si>
    <t>CRBPPHACTI_A4JOUVFI__BPPANN0</t>
  </si>
  <si>
    <t>=Activité!$F$15</t>
  </si>
  <si>
    <t>CRBPPHACTI_A5JOUVFI__BPPANN0</t>
  </si>
  <si>
    <t>=Activité!$F$16</t>
  </si>
  <si>
    <t>CRBPPHACTI_A6JOUVFI__BPPANN0</t>
  </si>
  <si>
    <t>=Activité!$F$17</t>
  </si>
  <si>
    <t>CRBPPHACTI_A7JOUVFI__BPPANN0</t>
  </si>
  <si>
    <t>=Activité!$F$18</t>
  </si>
  <si>
    <t>CRBPPHACTI_A8JOUVFI__BPPANN0</t>
  </si>
  <si>
    <t>=Activité!$F$19</t>
  </si>
  <si>
    <t>CRBPPHACTI_A9JOUVFI__BPPANN0</t>
  </si>
  <si>
    <t>=Activité!$F$20</t>
  </si>
  <si>
    <t>CRBPPHACTI_TOTJESAPR_BPPANN0</t>
  </si>
  <si>
    <t>=Activité!$G$7</t>
  </si>
  <si>
    <t>CRBPPHACTI_EXJESAPR__BPPANN0</t>
  </si>
  <si>
    <t>=Activité!$G$9</t>
  </si>
  <si>
    <t>CRBPPHACTI_SIJESAPR__BPPANN0</t>
  </si>
  <si>
    <t>=Activité!$G$10</t>
  </si>
  <si>
    <t>CRBPPHACTI_INJESAPR__BPPANN0</t>
  </si>
  <si>
    <t>=Activité!$G$11</t>
  </si>
  <si>
    <t>CRBPPHACTI_A1JESAPR__BPPANN0</t>
  </si>
  <si>
    <t>=Activité!$G$12</t>
  </si>
  <si>
    <t>CRBPPHACTI_A2JESAPR__BPPANN0</t>
  </si>
  <si>
    <t>=Activité!$G$13</t>
  </si>
  <si>
    <t>CRBPPHACTI_A3JESAPR__BPPANN0</t>
  </si>
  <si>
    <t>=Activité!$G$14</t>
  </si>
  <si>
    <t>CRBPPHACTI_A4JESAPR__BPPANN0</t>
  </si>
  <si>
    <t>=Activité!$G$15</t>
  </si>
  <si>
    <t>CRBPPHACTI_A5JESAPR__BPPANN0</t>
  </si>
  <si>
    <t>=Activité!$G$16</t>
  </si>
  <si>
    <t>CRBPPHACTI_A6JESAPR__BPPANN0</t>
  </si>
  <si>
    <t>=Activité!$G$17</t>
  </si>
  <si>
    <t>CRBPPHACTI_A7JESAPR__BPPANN0</t>
  </si>
  <si>
    <t>=Activité!$G$18</t>
  </si>
  <si>
    <t>CRBPPHACTI_A8JESAPR__BPPANN0</t>
  </si>
  <si>
    <t>=Activité!$G$19</t>
  </si>
  <si>
    <t>CRBPPHACTI_A9JESAPR__BPPANN0</t>
  </si>
  <si>
    <t>=Activité!$G$20</t>
  </si>
  <si>
    <t>CRBPPHACTI_TOTNBPERD_BPPANN0</t>
  </si>
  <si>
    <t>=Activité!$K$7</t>
  </si>
  <si>
    <t>CRBPPHACTI_EXNBPERD__BPPANN0</t>
  </si>
  <si>
    <t>=Activité!$K$9</t>
  </si>
  <si>
    <t>CRBPPHACTI_SINBPERD__BPPANN0</t>
  </si>
  <si>
    <t>=Activité!$K$10</t>
  </si>
  <si>
    <t>CRBPPHACTI_INNBPERD__BPPANN0</t>
  </si>
  <si>
    <t>=Activité!$K$11</t>
  </si>
  <si>
    <t>CRBPPHACTI_A1NBPERD__BPPANN0</t>
  </si>
  <si>
    <t>=Activité!$K$12</t>
  </si>
  <si>
    <t>CRBPPHACTI_A2NBPERD__BPPANN0</t>
  </si>
  <si>
    <t>=Activité!$K$13</t>
  </si>
  <si>
    <t>CRBPPHACTI_A3NBPERD__BPPANN0</t>
  </si>
  <si>
    <t>=Activité!$K$14</t>
  </si>
  <si>
    <t>CRBPPHACTI_A4NBPERD__BPPANN0</t>
  </si>
  <si>
    <t>=Activité!$K$15</t>
  </si>
  <si>
    <t>CRBPPHACTI_A5NBPERD__BPPANN0</t>
  </si>
  <si>
    <t>=Activité!$K$16</t>
  </si>
  <si>
    <t>CRBPPHACTI_A6NBPERD__BPPANN0</t>
  </si>
  <si>
    <t>=Activité!$K$17</t>
  </si>
  <si>
    <t>CRBPPHACTI_A7NBPERD__BPPANN0</t>
  </si>
  <si>
    <t>=Activité!$K$18</t>
  </si>
  <si>
    <t>CRBPPHACTI_A8NBPERD__BPPANN0</t>
  </si>
  <si>
    <t>=Activité!$K$19</t>
  </si>
  <si>
    <t>CRBPPHACTI_A9NBPERD__BPPANN0</t>
  </si>
  <si>
    <t>=Activité!$K$20</t>
  </si>
  <si>
    <t>CRBPPHACTI_TOTNBJOUD_BPPANN0</t>
  </si>
  <si>
    <t>=Activité!$L$7</t>
  </si>
  <si>
    <t>CRBPPHACTI_EXNBJOUD__BPPANN0</t>
  </si>
  <si>
    <t>=Activité!$L$9</t>
  </si>
  <si>
    <t>CRBPPHACTI_SINBJOUD__BPPANN0</t>
  </si>
  <si>
    <t>=Activité!$L$10</t>
  </si>
  <si>
    <t>CRBPPHACTI_INNBJOUD__BPPANN0</t>
  </si>
  <si>
    <t>=Activité!$L$11</t>
  </si>
  <si>
    <t>CRBPPHACTI_A1NBJOUD__BPPANN0</t>
  </si>
  <si>
    <t>=Activité!$L$12</t>
  </si>
  <si>
    <t>CRBPPHACTI_A2NBJOUD__BPPANN0</t>
  </si>
  <si>
    <t>=Activité!$L$13</t>
  </si>
  <si>
    <t>CRBPPHACTI_A3NBJOUD__BPPANN0</t>
  </si>
  <si>
    <t>=Activité!$L$14</t>
  </si>
  <si>
    <t>CRBPPHACTI_A4NBJOUD__BPPANN0</t>
  </si>
  <si>
    <t>=Activité!$L$15</t>
  </si>
  <si>
    <t>CRBPPHACTI_A5NBJOUD__BPPANN0</t>
  </si>
  <si>
    <t>=Activité!$L$16</t>
  </si>
  <si>
    <t>CRBPPHACTI_A6NBJOUD__BPPANN0</t>
  </si>
  <si>
    <t>=Activité!$L$17</t>
  </si>
  <si>
    <t>CRBPPHACTI_A7NBJOUD__BPPANN0</t>
  </si>
  <si>
    <t>=Activité!$L$18</t>
  </si>
  <si>
    <t>CRBPPHACTI_A8NBJOUD__BPPANN0</t>
  </si>
  <si>
    <t>=Activité!$L$19</t>
  </si>
  <si>
    <t>CRBPPHACTI_A9NBJOUD__BPPANN0</t>
  </si>
  <si>
    <t>=Activité!$L$20</t>
  </si>
  <si>
    <t>CRBPPHACTI_TOTNBJOUD_BPRANN0</t>
  </si>
  <si>
    <t>=Activité!$M$7</t>
  </si>
  <si>
    <t>CRBPPHACTI_EXNBJOUD__BPRANN0</t>
  </si>
  <si>
    <t>=Activité!$M$9</t>
  </si>
  <si>
    <t>CRBPPHACTI_SINBJOUD__BPRANN0</t>
  </si>
  <si>
    <t>=Activité!$M$10</t>
  </si>
  <si>
    <t>CRBPPHACTI_INNBJOUD__BPRANN0</t>
  </si>
  <si>
    <t>=Activité!$M$11</t>
  </si>
  <si>
    <t>CRBPPHACTI_A1NBJOUD__BPRANN0</t>
  </si>
  <si>
    <t>=Activité!$M$12</t>
  </si>
  <si>
    <t>CRBPPHACTI_A2NBJOUD__BPRANN0</t>
  </si>
  <si>
    <t>=Activité!$M$13</t>
  </si>
  <si>
    <t>CRBPPHACTI_A3NBJOUD__BPRANN0</t>
  </si>
  <si>
    <t>=Activité!$M$14</t>
  </si>
  <si>
    <t>CRBPPHACTI_A4NBJOUD__BPRANN0</t>
  </si>
  <si>
    <t>=Activité!$M$15</t>
  </si>
  <si>
    <t>CRBPPHACTI_A5NBJOUD__BPRANN0</t>
  </si>
  <si>
    <t>=Activité!$M$16</t>
  </si>
  <si>
    <t>CRBPPHACTI_A6NBJOUD__BPRANN0</t>
  </si>
  <si>
    <t>=Activité!$M$17</t>
  </si>
  <si>
    <t>CRBPPHACTI_A7NBJOUD__BPRANN0</t>
  </si>
  <si>
    <t>=Activité!$M$18</t>
  </si>
  <si>
    <t>CRBPPHACTI_A8NBJOUD__BPRANN0</t>
  </si>
  <si>
    <t>=Activité!$M$19</t>
  </si>
  <si>
    <t>CRBPPHACTI_A9NBJOUD__BPRANN0</t>
  </si>
  <si>
    <t>=Activité!$M$20</t>
  </si>
  <si>
    <t>CRBPPHACTI_TOTNBJOUR_CARANM4</t>
  </si>
  <si>
    <t>=Activité!$E$25</t>
  </si>
  <si>
    <t>Activité réalisée</t>
  </si>
  <si>
    <t>CRBPPHACTI_EXNBJOUR__CARANM4</t>
  </si>
  <si>
    <t>=Activité!$E$27</t>
  </si>
  <si>
    <t>CRBPPHACTI_SINBJOUR__CARANM4</t>
  </si>
  <si>
    <t>=Activité!$E$28</t>
  </si>
  <si>
    <t>CRBPPHACTI_INNBJOUR__CARANM4</t>
  </si>
  <si>
    <t>=Activité!$E$29</t>
  </si>
  <si>
    <t>CRBPPHACTI_A1NBJOUR__CARANM4</t>
  </si>
  <si>
    <t>=Activité!$E$30</t>
  </si>
  <si>
    <t>CRBPPHACTI_A2NBJOUR__CARANM4</t>
  </si>
  <si>
    <t>=Activité!$E$31</t>
  </si>
  <si>
    <t>CRBPPHACTI_A3NBJOUR__CARANM4</t>
  </si>
  <si>
    <t>=Activité!$E$32</t>
  </si>
  <si>
    <t>CRBPPHACTI_A4NBJOUR__CARANM4</t>
  </si>
  <si>
    <t>=Activité!$E$33</t>
  </si>
  <si>
    <t>CRBPPHACTI_A5NBJOUR__CARANM4</t>
  </si>
  <si>
    <t>=Activité!$E$34</t>
  </si>
  <si>
    <t>CRBPPHACTI_A6NBJOUR__CARANM4</t>
  </si>
  <si>
    <t>=Activité!$E$35</t>
  </si>
  <si>
    <t>CRBPPHACTI_A7NBJOUR__CARANM4</t>
  </si>
  <si>
    <t>=Activité!$E$36</t>
  </si>
  <si>
    <t>CRBPPHACTI_A8NBJOUR__CARANM4</t>
  </si>
  <si>
    <t>=Activité!$E$37</t>
  </si>
  <si>
    <t>CRBPPHACTI_A9NBJOUR__CARANM4</t>
  </si>
  <si>
    <t>=Activité!$E$38</t>
  </si>
  <si>
    <t>CRBPPHACTI_TOTNBJOUR_CARANM3</t>
  </si>
  <si>
    <t>=Activité!$F$25</t>
  </si>
  <si>
    <t>CRBPPHACTI_EXNBJOUR__CARANM3</t>
  </si>
  <si>
    <t>=Activité!$F$27</t>
  </si>
  <si>
    <t>CRBPPHACTI_SINBJOUR__CARANM3</t>
  </si>
  <si>
    <t>=Activité!$F$28</t>
  </si>
  <si>
    <t>CRBPPHACTI_INNBJOUR__CARANM3</t>
  </si>
  <si>
    <t>=Activité!$F$29</t>
  </si>
  <si>
    <t>CRBPPHACTI_A1NBJOUR__CARANM3</t>
  </si>
  <si>
    <t>=Activité!$F$30</t>
  </si>
  <si>
    <t>CRBPPHACTI_A2NBJOUR__CARANM3</t>
  </si>
  <si>
    <t>=Activité!$F$31</t>
  </si>
  <si>
    <t>CRBPPHACTI_A3NBJOUR__CARANM3</t>
  </si>
  <si>
    <t>=Activité!$F$32</t>
  </si>
  <si>
    <t>CRBPPHACTI_A4NBJOUR__CARANM3</t>
  </si>
  <si>
    <t>=Activité!$F$33</t>
  </si>
  <si>
    <t>CRBPPHACTI_A5NBJOUR__CARANM3</t>
  </si>
  <si>
    <t>=Activité!$F$34</t>
  </si>
  <si>
    <t>CRBPPHACTI_A6NBJOUR__CARANM3</t>
  </si>
  <si>
    <t>=Activité!$F$35</t>
  </si>
  <si>
    <t>CRBPPHACTI_A7NBJOUR__CARANM3</t>
  </si>
  <si>
    <t>=Activité!$F$36</t>
  </si>
  <si>
    <t>CRBPPHACTI_A8NBJOUR__CARANM3</t>
  </si>
  <si>
    <t>=Activité!$F$37</t>
  </si>
  <si>
    <t>CRBPPHACTI_A9NBJOUR__CARANM3</t>
  </si>
  <si>
    <t>=Activité!$F$38</t>
  </si>
  <si>
    <t>CRBPPHACTI_TOTNBJOUR_CARANM2</t>
  </si>
  <si>
    <t>=Activité!$G$25</t>
  </si>
  <si>
    <t>CRBPPHACTI_EXNBJOUR__CARANM2</t>
  </si>
  <si>
    <t>=Activité!$G$27</t>
  </si>
  <si>
    <t>CRBPPHACTI_SINBJOUR__CARANM2</t>
  </si>
  <si>
    <t>=Activité!$G$28</t>
  </si>
  <si>
    <t>CRBPPHACTI_INNBJOUR__CARANM2</t>
  </si>
  <si>
    <t>=Activité!$G$29</t>
  </si>
  <si>
    <t>CRBPPHACTI_A1NBJOUR__CARANM2</t>
  </si>
  <si>
    <t>=Activité!$G$30</t>
  </si>
  <si>
    <t>CRBPPHACTI_A2NBJOUR__CARANM2</t>
  </si>
  <si>
    <t>=Activité!$G$31</t>
  </si>
  <si>
    <t>CRBPPHACTI_A3NBJOUR__CARANM2</t>
  </si>
  <si>
    <t>=Activité!$G$32</t>
  </si>
  <si>
    <t>CRBPPHACTI_A4NBJOUR__CARANM2</t>
  </si>
  <si>
    <t>=Activité!$G$33</t>
  </si>
  <si>
    <t>CRBPPHACTI_A5NBJOUR__CARANM2</t>
  </si>
  <si>
    <t>=Activité!$G$34</t>
  </si>
  <si>
    <t>CRBPPHACTI_A6NBJOUR__CARANM2</t>
  </si>
  <si>
    <t>=Activité!$G$35</t>
  </si>
  <si>
    <t>CRBPPHACTI_A7NBJOUR__CARANM2</t>
  </si>
  <si>
    <t>=Activité!$G$36</t>
  </si>
  <si>
    <t>CRBPPHACTI_A8NBJOUR__CARANM2</t>
  </si>
  <si>
    <t>=Activité!$G$37</t>
  </si>
  <si>
    <t>CRBPPHACTI_A9NBJOUR__CARANM2</t>
  </si>
  <si>
    <t>=Activité!$G$38</t>
  </si>
  <si>
    <t>CRBPPHACTI_TOTNBJOUR_BPRANM1</t>
  </si>
  <si>
    <t>=Activité!$I$25</t>
  </si>
  <si>
    <t>CRBPPHACTI_EXNBJOUR__BPRANM1</t>
  </si>
  <si>
    <t>=Activité!$I$27</t>
  </si>
  <si>
    <t>CRBPPHACTI_SINBJOUR__BPRANM1</t>
  </si>
  <si>
    <t>=Activité!$I$28</t>
  </si>
  <si>
    <t>CRBPPHACTI_INNBJOUR__BPRANM1</t>
  </si>
  <si>
    <t>=Activité!$I$29</t>
  </si>
  <si>
    <t>CRBPPHACTI_A1NBJOUR__BPRANM1</t>
  </si>
  <si>
    <t>=Activité!$I$30</t>
  </si>
  <si>
    <t>CRBPPHACTI_A2NBJOUR__BPRANM1</t>
  </si>
  <si>
    <t>=Activité!$I$31</t>
  </si>
  <si>
    <t>CRBPPHACTI_A3NBJOUR__BPRANM1</t>
  </si>
  <si>
    <t>=Activité!$I$32</t>
  </si>
  <si>
    <t>CRBPPHACTI_A4NBJOUR__BPRANM1</t>
  </si>
  <si>
    <t>=Activité!$I$33</t>
  </si>
  <si>
    <t>CRBPPHACTI_A5NBJOUR__BPRANM1</t>
  </si>
  <si>
    <t>=Activité!$I$34</t>
  </si>
  <si>
    <t>CRBPPHACTI_A6NBJOUR__BPRANM1</t>
  </si>
  <si>
    <t>=Activité!$I$35</t>
  </si>
  <si>
    <t>CRBPPHACTI_A7NBJOUR__BPRANM1</t>
  </si>
  <si>
    <t>=Activité!$I$36</t>
  </si>
  <si>
    <t>CRBPPHACTI_A8NBJOUR__BPRANM1</t>
  </si>
  <si>
    <t>=Activité!$I$37</t>
  </si>
  <si>
    <t>CRBPPHACTI_A9NBJOUR__BPRANM1</t>
  </si>
  <si>
    <t>=Activité!$I$38</t>
  </si>
  <si>
    <t>CRBPPHACTI_TOTNBJOUR_BPPANN0</t>
  </si>
  <si>
    <t>=Activité!$J$25</t>
  </si>
  <si>
    <t>CRBPPHACTI_EXNBJOUR__BPPANN0</t>
  </si>
  <si>
    <t>=Activité!$J$27</t>
  </si>
  <si>
    <t>CRBPPHACTI_SINBJOUR__BPPANN0</t>
  </si>
  <si>
    <t>=Activité!$J$28</t>
  </si>
  <si>
    <t>CRBPPHACTI_INNBJOUR__BPPANN0</t>
  </si>
  <si>
    <t>=Activité!$J$29</t>
  </si>
  <si>
    <t>CRBPPHACTI_A1NBJOUR__BPPANN0</t>
  </si>
  <si>
    <t>=Activité!$J$30</t>
  </si>
  <si>
    <t>CRBPPHACTI_A2NBJOUR__BPPANN0</t>
  </si>
  <si>
    <t>=Activité!$J$31</t>
  </si>
  <si>
    <t>CRBPPHACTI_A3NBJOUR__BPPANN0</t>
  </si>
  <si>
    <t>=Activité!$J$32</t>
  </si>
  <si>
    <t>CRBPPHACTI_A4NBJOUR__BPPANN0</t>
  </si>
  <si>
    <t>=Activité!$J$33</t>
  </si>
  <si>
    <t>CRBPPHACTI_A5NBJOUR__BPPANN0</t>
  </si>
  <si>
    <t>=Activité!$J$34</t>
  </si>
  <si>
    <t>CRBPPHACTI_A6NBJOUR__BPPANN0</t>
  </si>
  <si>
    <t>=Activité!$J$35</t>
  </si>
  <si>
    <t>CRBPPHACTI_A7NBJOUR__BPPANN0</t>
  </si>
  <si>
    <t>=Activité!$J$36</t>
  </si>
  <si>
    <t>CRBPPHACTI_A8NBJOUR__BPPANN0</t>
  </si>
  <si>
    <t>=Activité!$J$37</t>
  </si>
  <si>
    <t>CRBPPHACTI_A9NBJOUR__BPPANN0</t>
  </si>
  <si>
    <t>=Activité!$J$38</t>
  </si>
  <si>
    <t>CRBPPHACTI_TOTNBJOUR_BPRANN0</t>
  </si>
  <si>
    <t>=Activité!$L$25</t>
  </si>
  <si>
    <t>CRBPPHACTI_EXNBJOUR__BPRANN0</t>
  </si>
  <si>
    <t>=Activité!$L$27</t>
  </si>
  <si>
    <t>CRBPPHACTI_SINBJOUR__BPRANN0</t>
  </si>
  <si>
    <t>=Activité!$L$28</t>
  </si>
  <si>
    <t>CRBPPHACTI_INNBJOUR__BPRANN0</t>
  </si>
  <si>
    <t>=Activité!$L$29</t>
  </si>
  <si>
    <t>CRBPPHACTI_A1NBJOUR__BPRANN0</t>
  </si>
  <si>
    <t>=Activité!$L$30</t>
  </si>
  <si>
    <t>CRBPPHACTI_A2NBJOUR__BPRANN0</t>
  </si>
  <si>
    <t>=Activité!$L$31</t>
  </si>
  <si>
    <t>CRBPPHACTI_A3NBJOUR__BPRANN0</t>
  </si>
  <si>
    <t>=Activité!$L$32</t>
  </si>
  <si>
    <t>CRBPPHACTI_A4NBJOUR__BPRANN0</t>
  </si>
  <si>
    <t>=Activité!$L$33</t>
  </si>
  <si>
    <t>CRBPPHACTI_A5NBJOUR__BPRANN0</t>
  </si>
  <si>
    <t>=Activité!$L$34</t>
  </si>
  <si>
    <t>CRBPPHACTI_A6NBJOUR__BPRANN0</t>
  </si>
  <si>
    <t>=Activité!$L$35</t>
  </si>
  <si>
    <t>CRBPPHACTI_A7NBJOUR__BPRANN0</t>
  </si>
  <si>
    <t>=Activité!$L$36</t>
  </si>
  <si>
    <t>CRBPPHACTI_A8NBJOUR__BPRANN0</t>
  </si>
  <si>
    <t>=Activité!$L$37</t>
  </si>
  <si>
    <t>CRBPPHACTI_A9NBJOUR__BPRANN0</t>
  </si>
  <si>
    <t>=Activité!$L$38</t>
  </si>
  <si>
    <t>CRBPPHACTI_EXTXOCC___BPRANN0</t>
  </si>
  <si>
    <t>=Activité!$M$27</t>
  </si>
  <si>
    <t>M4</t>
  </si>
  <si>
    <t>CRBPPHACTI_SITXOCC___BPRANN0</t>
  </si>
  <si>
    <t>=Activité!$M$28</t>
  </si>
  <si>
    <t>CRBPPHACTI_INTXOCC___BPRANN0</t>
  </si>
  <si>
    <t>=Activité!$M$29</t>
  </si>
  <si>
    <t>CRBPPHACTI_A1TXOCC___BPRANN0</t>
  </si>
  <si>
    <t>=Activité!$M$30</t>
  </si>
  <si>
    <t>CRBPPHACTI_A2TXOCC___BPRANN0</t>
  </si>
  <si>
    <t>=Activité!$M$31</t>
  </si>
  <si>
    <t>CRBPPHACTI_A3TXOCC___BPRANN0</t>
  </si>
  <si>
    <t>=Activité!$M$32</t>
  </si>
  <si>
    <t>CRBPPHACTI_A4TXOCC___BPRANN0</t>
  </si>
  <si>
    <t>=Activité!$M$33</t>
  </si>
  <si>
    <t>CRBPPHACTI_A5TXOCC___BPRANN0</t>
  </si>
  <si>
    <t>=Activité!$M$34</t>
  </si>
  <si>
    <t>CRBPPHACTI_A6TXOCC___BPRANN0</t>
  </si>
  <si>
    <t>=Activité!$M$35</t>
  </si>
  <si>
    <t>CRBPPHACTI_A7TXOCC___BPRANN0</t>
  </si>
  <si>
    <t>=Activité!$M$36</t>
  </si>
  <si>
    <t>CRBPPHACTI_A8TXOCC___BPRANN0</t>
  </si>
  <si>
    <t>=Activité!$M$37</t>
  </si>
  <si>
    <t>CRBPPHACTI_A9TXOCC___BPRANN0</t>
  </si>
  <si>
    <t>=Activité!$M$38</t>
  </si>
  <si>
    <t>CRBPPHMESJ_NBMESURE__CARANM4</t>
  </si>
  <si>
    <t>=Mesures!$D$7</t>
  </si>
  <si>
    <t>Mesures judiciaires réalisées</t>
  </si>
  <si>
    <t>CRBPPHMESJ_NBPTSMES__CARANM4</t>
  </si>
  <si>
    <t>=Mesures!$D$8</t>
  </si>
  <si>
    <t>CRBPPHMESJ_NBETPMES__CARANM4</t>
  </si>
  <si>
    <t>=Mesures!$D$9</t>
  </si>
  <si>
    <t>CRBPPHMESJ_PDMOYMES__CARANM4</t>
  </si>
  <si>
    <t>=Mesures!$D$10</t>
  </si>
  <si>
    <t>CRBPPHMESJ_VLPTSMES__CARANM4</t>
  </si>
  <si>
    <t>=Mesures!$D$11</t>
  </si>
  <si>
    <t>M3</t>
  </si>
  <si>
    <t>CRBPPHMESJ_PTETPMES__CARANM4</t>
  </si>
  <si>
    <t>=Mesures!$D$12</t>
  </si>
  <si>
    <t>CRBPPHMESJ_NBMESURE__CARANM3</t>
  </si>
  <si>
    <t>=Mesures!$E$7</t>
  </si>
  <si>
    <t>CRBPPHMESJ_NBPTSMES__CARANM3</t>
  </si>
  <si>
    <t>=Mesures!$E$8</t>
  </si>
  <si>
    <t>CRBPPHMESJ_NBETPMES__CARANM3</t>
  </si>
  <si>
    <t>=Mesures!$E$9</t>
  </si>
  <si>
    <t>CRBPPHMESJ_PDMOYMES__CARANM3</t>
  </si>
  <si>
    <t>=Mesures!$E$10</t>
  </si>
  <si>
    <t>CRBPPHMESJ_VLPTSMES__CARANM3</t>
  </si>
  <si>
    <t>=Mesures!$E$11</t>
  </si>
  <si>
    <t>CRBPPHMESJ_PTETPMES__CARANM3</t>
  </si>
  <si>
    <t>=Mesures!$E$12</t>
  </si>
  <si>
    <t>CRBPPHMESJ_NBMESURE__CARANM2</t>
  </si>
  <si>
    <t>=Mesures!$F$7</t>
  </si>
  <si>
    <t>CRBPPHMESJ_NBPTSMES__CARANM2</t>
  </si>
  <si>
    <t>=Mesures!$F$8</t>
  </si>
  <si>
    <t>CRBPPHMESJ_NBETPMES__CARANM2</t>
  </si>
  <si>
    <t>=Mesures!$F$9</t>
  </si>
  <si>
    <t>CRBPPHMESJ_PDMOYMES__CARANM2</t>
  </si>
  <si>
    <t>=Mesures!$F$10</t>
  </si>
  <si>
    <t>CRBPPHMESJ_VLPTSMES__CARANM2</t>
  </si>
  <si>
    <t>=Mesures!$F$11</t>
  </si>
  <si>
    <t>CRBPPHMESJ_PTETPMES__CARANM2</t>
  </si>
  <si>
    <t>=Mesures!$F$12</t>
  </si>
  <si>
    <t>CRBPPHMESJ_NBMESURE__BEXANM1</t>
  </si>
  <si>
    <t>=Mesures!$G$7</t>
  </si>
  <si>
    <t>Mesures judiciaires prévisionnelles</t>
  </si>
  <si>
    <t>CRBPPHMESJ_NBPTSMES__BEXANM1</t>
  </si>
  <si>
    <t>=Mesures!$G$8</t>
  </si>
  <si>
    <t>CRBPPHMESJ_NBETPMES__BEXANM1</t>
  </si>
  <si>
    <t>=Mesures!$G$9</t>
  </si>
  <si>
    <t>CRBPPHMESJ_PDMOYMES__BEXANM1</t>
  </si>
  <si>
    <t>=Mesures!$G$10</t>
  </si>
  <si>
    <t>CRBPPHMESJ_VLPTSMES__BEXANM1</t>
  </si>
  <si>
    <t>=Mesures!$G$11</t>
  </si>
  <si>
    <t>CRBPPHMESJ_PTETPMES__BEXANM1</t>
  </si>
  <si>
    <t>=Mesures!$G$12</t>
  </si>
  <si>
    <t>CRBPPHMESJ_NBMESURE__BPPANN0</t>
  </si>
  <si>
    <t>=Mesures!$I$7</t>
  </si>
  <si>
    <t>CRBPPHMESJ_NBPTSMES__BPPANN0</t>
  </si>
  <si>
    <t>=Mesures!$I$8</t>
  </si>
  <si>
    <t>CRBPPHMESJ_NBETPMES__BPPANN0</t>
  </si>
  <si>
    <t>=Mesures!$I$9</t>
  </si>
  <si>
    <t>CRBPPHMESJ_PDMOYMES__BPPANN0</t>
  </si>
  <si>
    <t>=Mesures!$I$10</t>
  </si>
  <si>
    <t>CRBPPHMESJ_VLPTSMES__BPPANN0</t>
  </si>
  <si>
    <t>=Mesures!$I$11</t>
  </si>
  <si>
    <t>CRBPPHMESJ_PTETPMES__BPPANN0</t>
  </si>
  <si>
    <t>=Mesures!$I$12</t>
  </si>
  <si>
    <t>CRBPPHMESJ_NBMESURE__BPRANN0</t>
  </si>
  <si>
    <t>=Mesures!$K$7</t>
  </si>
  <si>
    <t>CRBPPHMESJ_NBPTSMES__BPRANN0</t>
  </si>
  <si>
    <t>=Mesures!$K$8</t>
  </si>
  <si>
    <t>CRBPPHMESJ_NBETPMES__BPRANN0</t>
  </si>
  <si>
    <t>=Mesures!$K$9</t>
  </si>
  <si>
    <t>CRBPPHMESJ_PDMOYMES__BPRANN0</t>
  </si>
  <si>
    <t>=Mesures!$K$10</t>
  </si>
  <si>
    <t>CRBPPHMESJ_VLPTSMES__BPRANN0</t>
  </si>
  <si>
    <t>=Mesures!$K$11</t>
  </si>
  <si>
    <t>CRBPPHMESJ_PTETPMES__BPRANN0</t>
  </si>
  <si>
    <t>=Mesures!$K$12</t>
  </si>
  <si>
    <t>CRBPL2ACTI_EXJP20OC__ANTANM1</t>
  </si>
  <si>
    <t>='IME Creton'!$E$9</t>
  </si>
  <si>
    <t>CRBPL2ACTI_SIJP20OC__ANTANM1</t>
  </si>
  <si>
    <t>='IME Creton'!$E$10</t>
  </si>
  <si>
    <t>CRBPL2ACTI_INJP20OC__ANTANM1</t>
  </si>
  <si>
    <t>='IME Creton'!$E$11</t>
  </si>
  <si>
    <t>CRBPL2ACTI_A1JP20OC__ANTANM1</t>
  </si>
  <si>
    <t>='IME Creton'!$E$12</t>
  </si>
  <si>
    <t>CRBPL2ACTI_A2JP20OC__ANTANM1</t>
  </si>
  <si>
    <t>='IME Creton'!$E$13</t>
  </si>
  <si>
    <t>CRBPL2ACTI_A3JP20OC__ANTANM1</t>
  </si>
  <si>
    <t>='IME Creton'!$E$14</t>
  </si>
  <si>
    <t>CRBPL2ACTI_A4JP20OC__ANTANM1</t>
  </si>
  <si>
    <t>='IME Creton'!$E$15</t>
  </si>
  <si>
    <t>CRBPL2ACTI_A5JP20OC__ANTANM1</t>
  </si>
  <si>
    <t>='IME Creton'!$E$16</t>
  </si>
  <si>
    <t>CRBPL2ACTI_A6JP20OC__ANTANM1</t>
  </si>
  <si>
    <t>='IME Creton'!$E$17</t>
  </si>
  <si>
    <t>CRBPL2ACTI_A7JP20OC__ANTANM1</t>
  </si>
  <si>
    <t>='IME Creton'!$E$18</t>
  </si>
  <si>
    <t>CRBPL2ACTI_A8JP20OC__ANTANM1</t>
  </si>
  <si>
    <t>='IME Creton'!$E$19</t>
  </si>
  <si>
    <t>CRBPL2ACTI_A9JP20OC__ANTANM1</t>
  </si>
  <si>
    <t>='IME Creton'!$E$20</t>
  </si>
  <si>
    <t>CRBPL2ACTI_EXJP20OM__ANTANM1</t>
  </si>
  <si>
    <t>='IME Creton'!$F$9</t>
  </si>
  <si>
    <t>CRBPL2ACTI_SIJP20OM__ANTANM1</t>
  </si>
  <si>
    <t>='IME Creton'!$F$10</t>
  </si>
  <si>
    <t>CRBPL2ACTI_INJP20OM__ANTANM1</t>
  </si>
  <si>
    <t>='IME Creton'!$F$11</t>
  </si>
  <si>
    <t>CRBPL2ACTI_A1JP20OM__ANTANM1</t>
  </si>
  <si>
    <t>='IME Creton'!$F$12</t>
  </si>
  <si>
    <t>CRBPL2ACTI_A2JP20OM__ANTANM1</t>
  </si>
  <si>
    <t>='IME Creton'!$F$13</t>
  </si>
  <si>
    <t>CRBPL2ACTI_A3JP20OM__ANTANM1</t>
  </si>
  <si>
    <t>='IME Creton'!$F$14</t>
  </si>
  <si>
    <t>CRBPL2ACTI_A4JP20OM__ANTANM1</t>
  </si>
  <si>
    <t>='IME Creton'!$F$15</t>
  </si>
  <si>
    <t>CRBPL2ACTI_A5JP20OM__ANTANM1</t>
  </si>
  <si>
    <t>='IME Creton'!$F$16</t>
  </si>
  <si>
    <t>CRBPL2ACTI_A6JP20OM__ANTANM1</t>
  </si>
  <si>
    <t>='IME Creton'!$F$17</t>
  </si>
  <si>
    <t>CRBPL2ACTI_A7JP20OM__ANTANM1</t>
  </si>
  <si>
    <t>='IME Creton'!$F$18</t>
  </si>
  <si>
    <t>CRBPL2ACTI_A8JP20OM__ANTANM1</t>
  </si>
  <si>
    <t>='IME Creton'!$F$19</t>
  </si>
  <si>
    <t>CRBPL2ACTI_A9JP20OM__ANTANM1</t>
  </si>
  <si>
    <t>='IME Creton'!$F$20</t>
  </si>
  <si>
    <t>CRBPL2ACTI_EXJP20OCMUANTANM1</t>
  </si>
  <si>
    <t>='IME Creton'!$G$9</t>
  </si>
  <si>
    <t>CRBPL2ACTI_SIJP20OCMUANTANM1</t>
  </si>
  <si>
    <t>='IME Creton'!$G$10</t>
  </si>
  <si>
    <t>CRBPL2ACTI_INJP20OCMUANTANM1</t>
  </si>
  <si>
    <t>='IME Creton'!$G$11</t>
  </si>
  <si>
    <t>CRBPL2ACTI_A1JP20OCMUANTANM1</t>
  </si>
  <si>
    <t>='IME Creton'!$G$12</t>
  </si>
  <si>
    <t>CRBPL2ACTI_A2JP20OCMUANTANM1</t>
  </si>
  <si>
    <t>='IME Creton'!$G$13</t>
  </si>
  <si>
    <t>CRBPL2ACTI_A3JP20OCMUANTANM1</t>
  </si>
  <si>
    <t>='IME Creton'!$G$14</t>
  </si>
  <si>
    <t>CRBPL2ACTI_A4JP20OCMUANTANM1</t>
  </si>
  <si>
    <t>='IME Creton'!$G$15</t>
  </si>
  <si>
    <t>CRBPL2ACTI_A5JP20OCMUANTANM1</t>
  </si>
  <si>
    <t>='IME Creton'!$G$16</t>
  </si>
  <si>
    <t>CRBPL2ACTI_A6JP20OCMUANTANM1</t>
  </si>
  <si>
    <t>='IME Creton'!$G$17</t>
  </si>
  <si>
    <t>CRBPL2ACTI_A7JP20OCMUANTANM1</t>
  </si>
  <si>
    <t>='IME Creton'!$G$18</t>
  </si>
  <si>
    <t>CRBPL2ACTI_A8JP20OCMUANTANM1</t>
  </si>
  <si>
    <t>='IME Creton'!$G$19</t>
  </si>
  <si>
    <t>CRBPL2ACTI_A9JP20OCMUANTANM1</t>
  </si>
  <si>
    <t>='IME Creton'!$G$20</t>
  </si>
  <si>
    <t>CRBPL2ACTI_EXJP20OFAMANTANM1</t>
  </si>
  <si>
    <t>='IME Creton'!$H$9</t>
  </si>
  <si>
    <t>CRBPL2ACTI_SIJP20OFAMANTANM1</t>
  </si>
  <si>
    <t>='IME Creton'!$H$10</t>
  </si>
  <si>
    <t>CRBPL2ACTI_INJP20OFAMANTANM1</t>
  </si>
  <si>
    <t>='IME Creton'!$H$11</t>
  </si>
  <si>
    <t>CRBPL2ACTI_A1JP20OFAMANTANM1</t>
  </si>
  <si>
    <t>='IME Creton'!$H$12</t>
  </si>
  <si>
    <t>CRBPL2ACTI_A2JP20OFAMANTANM1</t>
  </si>
  <si>
    <t>='IME Creton'!$H$13</t>
  </si>
  <si>
    <t>CRBPL2ACTI_A3JP20OFAMANTANM1</t>
  </si>
  <si>
    <t>='IME Creton'!$H$14</t>
  </si>
  <si>
    <t>CRBPL2ACTI_A4JP20OFAMANTANM1</t>
  </si>
  <si>
    <t>='IME Creton'!$H$15</t>
  </si>
  <si>
    <t>CRBPL2ACTI_A5JP20OFAMANTANM1</t>
  </si>
  <si>
    <t>='IME Creton'!$H$16</t>
  </si>
  <si>
    <t>CRBPL2ACTI_A6JP20OFAMANTANM1</t>
  </si>
  <si>
    <t>='IME Creton'!$H$17</t>
  </si>
  <si>
    <t>CRBPL2ACTI_A7JP20OFAMANTANM1</t>
  </si>
  <si>
    <t>='IME Creton'!$H$18</t>
  </si>
  <si>
    <t>CRBPL2ACTI_A8JP20OFAMANTANM1</t>
  </si>
  <si>
    <t>='IME Creton'!$H$19</t>
  </si>
  <si>
    <t>CRBPL2ACTI_A9JP20OFAMANTANM1</t>
  </si>
  <si>
    <t>='IME Creton'!$H$20</t>
  </si>
  <si>
    <t>CRBPL2ACTI_EXJP20OF__ANTANM1</t>
  </si>
  <si>
    <t>='IME Creton'!$I$9</t>
  </si>
  <si>
    <t>CRBPL2ACTI_SIJP20OF__ANTANM1</t>
  </si>
  <si>
    <t>='IME Creton'!$I$10</t>
  </si>
  <si>
    <t>CRBPL2ACTI_INJP20OF__ANTANM1</t>
  </si>
  <si>
    <t>='IME Creton'!$I$11</t>
  </si>
  <si>
    <t>CRBPL2ACTI_A1JP20OF__ANTANM1</t>
  </si>
  <si>
    <t>='IME Creton'!$I$12</t>
  </si>
  <si>
    <t>CRBPL2ACTI_A2JP20OF__ANTANM1</t>
  </si>
  <si>
    <t>='IME Creton'!$I$13</t>
  </si>
  <si>
    <t>CRBPL2ACTI_A3JP20OF__ANTANM1</t>
  </si>
  <si>
    <t>='IME Creton'!$I$14</t>
  </si>
  <si>
    <t>CRBPL2ACTI_A4JP20OF__ANTANM1</t>
  </si>
  <si>
    <t>='IME Creton'!$I$15</t>
  </si>
  <si>
    <t>CRBPL2ACTI_A5JP20OF__ANTANM1</t>
  </si>
  <si>
    <t>='IME Creton'!$I$16</t>
  </si>
  <si>
    <t>CRBPL2ACTI_A6JP20OF__ANTANM1</t>
  </si>
  <si>
    <t>='IME Creton'!$I$17</t>
  </si>
  <si>
    <t>CRBPL2ACTI_A7JP20OF__ANTANM1</t>
  </si>
  <si>
    <t>='IME Creton'!$I$18</t>
  </si>
  <si>
    <t>CRBPL2ACTI_A8JP20OF__ANTANM1</t>
  </si>
  <si>
    <t>='IME Creton'!$I$19</t>
  </si>
  <si>
    <t>CRBPL2ACTI_A9JP20OF__ANTANM1</t>
  </si>
  <si>
    <t>='IME Creton'!$I$20</t>
  </si>
  <si>
    <t>CRBPL2ACTI_EXJP20OAUTANTANM1</t>
  </si>
  <si>
    <t>='IME Creton'!$J$9</t>
  </si>
  <si>
    <t>CRBPL2ACTI_SIJP20OAUTANTANM1</t>
  </si>
  <si>
    <t>='IME Creton'!$J$10</t>
  </si>
  <si>
    <t>CRBPL2ACTI_INJP20OAUTANTANM1</t>
  </si>
  <si>
    <t>='IME Creton'!$J$11</t>
  </si>
  <si>
    <t>CRBPL2ACTI_A1JP20OAUTANTANM1</t>
  </si>
  <si>
    <t>='IME Creton'!$J$12</t>
  </si>
  <si>
    <t>CRBPL2ACTI_A2JP20OAUTANTANM1</t>
  </si>
  <si>
    <t>='IME Creton'!$J$13</t>
  </si>
  <si>
    <t>CRBPL2ACTI_A3JP20OAUTANTANM1</t>
  </si>
  <si>
    <t>='IME Creton'!$J$14</t>
  </si>
  <si>
    <t>CRBPL2ACTI_A4JP20OAUTANTANM1</t>
  </si>
  <si>
    <t>='IME Creton'!$J$15</t>
  </si>
  <si>
    <t>CRBPL2ACTI_A5JP20OAUTANTANM1</t>
  </si>
  <si>
    <t>='IME Creton'!$J$16</t>
  </si>
  <si>
    <t>CRBPL2ACTI_A6JP20OAUTANTANM1</t>
  </si>
  <si>
    <t>='IME Creton'!$J$17</t>
  </si>
  <si>
    <t>CRBPL2ACTI_A7JP20OAUTANTANM1</t>
  </si>
  <si>
    <t>='IME Creton'!$J$18</t>
  </si>
  <si>
    <t>CRBPL2ACTI_A8JP20OAUTANTANM1</t>
  </si>
  <si>
    <t>='IME Creton'!$J$19</t>
  </si>
  <si>
    <t>CRBPL2ACTI_A9JP20OAUTANTANM1</t>
  </si>
  <si>
    <t>='IME Creton'!$J$20</t>
  </si>
  <si>
    <t>CRBPL2ACTI_EXJP20OC__CARANM1</t>
  </si>
  <si>
    <t>='IME Creton'!$E$30</t>
  </si>
  <si>
    <t>CRBPL2ACTI_SIJP20OC__CARANM1</t>
  </si>
  <si>
    <t>='IME Creton'!$E$31</t>
  </si>
  <si>
    <t>CRBPL2ACTI_INJP20OC__CARANM1</t>
  </si>
  <si>
    <t>='IME Creton'!$E$32</t>
  </si>
  <si>
    <t>CRBPL2ACTI_A1JP20OC__CARANM1</t>
  </si>
  <si>
    <t>='IME Creton'!$E$33</t>
  </si>
  <si>
    <t>CRBPL2ACTI_A2JP20OC__CARANM1</t>
  </si>
  <si>
    <t>='IME Creton'!$E$34</t>
  </si>
  <si>
    <t>CRBPL2ACTI_A3JP20OC__CARANM1</t>
  </si>
  <si>
    <t>='IME Creton'!$E$35</t>
  </si>
  <si>
    <t>CRBPL2ACTI_A4JP20OC__CARANM1</t>
  </si>
  <si>
    <t>='IME Creton'!$E$36</t>
  </si>
  <si>
    <t>CRBPL2ACTI_A5JP20OC__CARANM1</t>
  </si>
  <si>
    <t>='IME Creton'!$E$37</t>
  </si>
  <si>
    <t>CRBPL2ACTI_A6JP20OC__CARANM1</t>
  </si>
  <si>
    <t>='IME Creton'!$E$38</t>
  </si>
  <si>
    <t>CRBPL2ACTI_A7JP20OC__CARANM1</t>
  </si>
  <si>
    <t>='IME Creton'!$E$39</t>
  </si>
  <si>
    <t>CRBPL2ACTI_A8JP20OC__CARANM1</t>
  </si>
  <si>
    <t>='IME Creton'!$E$40</t>
  </si>
  <si>
    <t>CRBPL2ACTI_A9JP20OC__CARANM1</t>
  </si>
  <si>
    <t>='IME Creton'!$E$41</t>
  </si>
  <si>
    <t>CRBPL2ACTI_EXJP20OM__CARANM1</t>
  </si>
  <si>
    <t>='IME Creton'!$F$30</t>
  </si>
  <si>
    <t>CRBPL2ACTI_SIJP20OM__CARANM1</t>
  </si>
  <si>
    <t>='IME Creton'!$F$31</t>
  </si>
  <si>
    <t>CRBPL2ACTI_INJP20OM__CARANM1</t>
  </si>
  <si>
    <t>='IME Creton'!$F$32</t>
  </si>
  <si>
    <t>CRBPL2ACTI_A1JP20OM__CARANM1</t>
  </si>
  <si>
    <t>='IME Creton'!$F$33</t>
  </si>
  <si>
    <t>CRBPL2ACTI_A2JP20OM__CARANM1</t>
  </si>
  <si>
    <t>='IME Creton'!$F$34</t>
  </si>
  <si>
    <t>CRBPL2ACTI_A3JP20OM__CARANM1</t>
  </si>
  <si>
    <t>='IME Creton'!$F$35</t>
  </si>
  <si>
    <t>CRBPL2ACTI_A4JP20OM__CARANM1</t>
  </si>
  <si>
    <t>='IME Creton'!$F$36</t>
  </si>
  <si>
    <t>CRBPL2ACTI_A5JP20OM__CARANM1</t>
  </si>
  <si>
    <t>='IME Creton'!$F$37</t>
  </si>
  <si>
    <t>CRBPL2ACTI_A6JP20OM__CARANM1</t>
  </si>
  <si>
    <t>='IME Creton'!$F$38</t>
  </si>
  <si>
    <t>CRBPL2ACTI_A7JP20OM__CARANM1</t>
  </si>
  <si>
    <t>='IME Creton'!$F$39</t>
  </si>
  <si>
    <t>CRBPL2ACTI_A8JP20OM__CARANM1</t>
  </si>
  <si>
    <t>='IME Creton'!$F$40</t>
  </si>
  <si>
    <t>CRBPL2ACTI_A9JP20OM__CARANM1</t>
  </si>
  <si>
    <t>='IME Creton'!$F$41</t>
  </si>
  <si>
    <t>CRBPL2ACTI_EXJP20OCMUCARANM1</t>
  </si>
  <si>
    <t>='IME Creton'!$G$30</t>
  </si>
  <si>
    <t>CRBPL2ACTI_SIJP20OCMUCARANM1</t>
  </si>
  <si>
    <t>='IME Creton'!$G$31</t>
  </si>
  <si>
    <t>CRBPL2ACTI_INJP20OCMUCARANM1</t>
  </si>
  <si>
    <t>='IME Creton'!$G$32</t>
  </si>
  <si>
    <t>CRBPL2ACTI_A1JP20OCMUCARANM1</t>
  </si>
  <si>
    <t>='IME Creton'!$G$33</t>
  </si>
  <si>
    <t>CRBPL2ACTI_A2JP20OCMUCARANM1</t>
  </si>
  <si>
    <t>='IME Creton'!$G$34</t>
  </si>
  <si>
    <t>CRBPL2ACTI_A3JP20OCMUCARANM1</t>
  </si>
  <si>
    <t>='IME Creton'!$G$35</t>
  </si>
  <si>
    <t>CRBPL2ACTI_A4JP20OCMUCARANM1</t>
  </si>
  <si>
    <t>='IME Creton'!$G$36</t>
  </si>
  <si>
    <t>CRBPL2ACTI_A5JP20OCMUCARANM1</t>
  </si>
  <si>
    <t>='IME Creton'!$G$37</t>
  </si>
  <si>
    <t>CRBPL2ACTI_A6JP20OCMUCARANM1</t>
  </si>
  <si>
    <t>='IME Creton'!$G$38</t>
  </si>
  <si>
    <t>CRBPL2ACTI_A7JP20OCMUCARANM1</t>
  </si>
  <si>
    <t>='IME Creton'!$G$39</t>
  </si>
  <si>
    <t>CRBPL2ACTI_A8JP20OCMUCARANM1</t>
  </si>
  <si>
    <t>='IME Creton'!$G$40</t>
  </si>
  <si>
    <t>CRBPL2ACTI_A9JP20OCMUCARANM1</t>
  </si>
  <si>
    <t>='IME Creton'!$G$41</t>
  </si>
  <si>
    <t>CRBPL2ACTI_EXJP20OFAMCARANM1</t>
  </si>
  <si>
    <t>='IME Creton'!$H$30</t>
  </si>
  <si>
    <t>CRBPL2ACTI_SIJP20OFAMCARANM1</t>
  </si>
  <si>
    <t>='IME Creton'!$H$31</t>
  </si>
  <si>
    <t>CRBPL2ACTI_INJP20OFAMCARANM1</t>
  </si>
  <si>
    <t>='IME Creton'!$H$32</t>
  </si>
  <si>
    <t>CRBPL2ACTI_A1JP20OFAMCARANM1</t>
  </si>
  <si>
    <t>='IME Creton'!$H$33</t>
  </si>
  <si>
    <t>CRBPL2ACTI_A2JP20OFAMCARANM1</t>
  </si>
  <si>
    <t>='IME Creton'!$H$34</t>
  </si>
  <si>
    <t>CRBPL2ACTI_A3JP20OFAMCARANM1</t>
  </si>
  <si>
    <t>='IME Creton'!$H$35</t>
  </si>
  <si>
    <t>CRBPL2ACTI_A4JP20OFAMCARANM1</t>
  </si>
  <si>
    <t>='IME Creton'!$H$36</t>
  </si>
  <si>
    <t>CRBPL2ACTI_A5JP20OFAMCARANM1</t>
  </si>
  <si>
    <t>='IME Creton'!$H$37</t>
  </si>
  <si>
    <t>CRBPL2ACTI_A6JP20OFAMCARANM1</t>
  </si>
  <si>
    <t>='IME Creton'!$H$38</t>
  </si>
  <si>
    <t>CRBPL2ACTI_A7JP20OFAMCARANM1</t>
  </si>
  <si>
    <t>='IME Creton'!$H$39</t>
  </si>
  <si>
    <t>CRBPL2ACTI_A8JP20OFAMCARANM1</t>
  </si>
  <si>
    <t>='IME Creton'!$H$40</t>
  </si>
  <si>
    <t>CRBPL2ACTI_A9JP20OFAMCARANM1</t>
  </si>
  <si>
    <t>='IME Creton'!$H$41</t>
  </si>
  <si>
    <t>CRBPL2ACTI_EXJP20OF__CARANM1</t>
  </si>
  <si>
    <t>='IME Creton'!$I$30</t>
  </si>
  <si>
    <t>CRBPL2ACTI_SIJP20OF__CARANM1</t>
  </si>
  <si>
    <t>='IME Creton'!$I$31</t>
  </si>
  <si>
    <t>CRBPL2ACTI_INJP20OF__CARANM1</t>
  </si>
  <si>
    <t>='IME Creton'!$I$32</t>
  </si>
  <si>
    <t>CRBPL2ACTI_A1JP20OF__CARANM1</t>
  </si>
  <si>
    <t>='IME Creton'!$I$33</t>
  </si>
  <si>
    <t>CRBPL2ACTI_A2JP20OF__CARANM1</t>
  </si>
  <si>
    <t>='IME Creton'!$I$34</t>
  </si>
  <si>
    <t>CRBPL2ACTI_A3JP20OF__CARANM1</t>
  </si>
  <si>
    <t>='IME Creton'!$I$35</t>
  </si>
  <si>
    <t>CRBPL2ACTI_A4JP20OF__CARANM1</t>
  </si>
  <si>
    <t>='IME Creton'!$I$36</t>
  </si>
  <si>
    <t>CRBPL2ACTI_A5JP20OF__CARANM1</t>
  </si>
  <si>
    <t>='IME Creton'!$I$37</t>
  </si>
  <si>
    <t>CRBPL2ACTI_A6JP20OF__CARANM1</t>
  </si>
  <si>
    <t>='IME Creton'!$I$38</t>
  </si>
  <si>
    <t>CRBPL2ACTI_A7JP20OF__CARANM1</t>
  </si>
  <si>
    <t>='IME Creton'!$I$39</t>
  </si>
  <si>
    <t>CRBPL2ACTI_A8JP20OF__CARANM1</t>
  </si>
  <si>
    <t>='IME Creton'!$I$40</t>
  </si>
  <si>
    <t>CRBPL2ACTI_A9JP20OF__CARANM1</t>
  </si>
  <si>
    <t>='IME Creton'!$I$41</t>
  </si>
  <si>
    <t>CRBPL2ACTI_EXJP20OAUTCARANM1</t>
  </si>
  <si>
    <t>='IME Creton'!$J$30</t>
  </si>
  <si>
    <t>CRBPL2ACTI_SIJP20OAUTCARANM1</t>
  </si>
  <si>
    <t>='IME Creton'!$J$31</t>
  </si>
  <si>
    <t>CRBPL2ACTI_INJP20OAUTCARANM1</t>
  </si>
  <si>
    <t>='IME Creton'!$J$32</t>
  </si>
  <si>
    <t>CRBPL2ACTI_A1JP20OAUTCARANM1</t>
  </si>
  <si>
    <t>='IME Creton'!$J$33</t>
  </si>
  <si>
    <t>CRBPL2ACTI_A2JP20OAUTCARANM1</t>
  </si>
  <si>
    <t>='IME Creton'!$J$34</t>
  </si>
  <si>
    <t>CRBPL2ACTI_A3JP20OAUTCARANM1</t>
  </si>
  <si>
    <t>='IME Creton'!$J$35</t>
  </si>
  <si>
    <t>CRBPL2ACTI_A4JP20OAUTCARANM1</t>
  </si>
  <si>
    <t>='IME Creton'!$J$36</t>
  </si>
  <si>
    <t>CRBPL2ACTI_A5JP20OAUTCARANM1</t>
  </si>
  <si>
    <t>='IME Creton'!$J$37</t>
  </si>
  <si>
    <t>CRBPL2ACTI_A6JP20OAUTCARANM1</t>
  </si>
  <si>
    <t>='IME Creton'!$J$38</t>
  </si>
  <si>
    <t>CRBPL2ACTI_A7JP20OAUTCARANM1</t>
  </si>
  <si>
    <t>='IME Creton'!$J$39</t>
  </si>
  <si>
    <t>CRBPL2ACTI_A8JP20OAUTCARANM1</t>
  </si>
  <si>
    <t>='IME Creton'!$J$40</t>
  </si>
  <si>
    <t>CRBPL2ACTI_A9JP20OAUTCARANM1</t>
  </si>
  <si>
    <t>='IME Creton'!$J$41</t>
  </si>
  <si>
    <t>CRBPL2ACTI_EXJP20OC__ANTANN0</t>
  </si>
  <si>
    <t>='IME Creton'!$M$9</t>
  </si>
  <si>
    <t>CRBPL2ACTI_SIJP20OC__ANTANN0</t>
  </si>
  <si>
    <t>='IME Creton'!$M$10</t>
  </si>
  <si>
    <t>CRBPL2ACTI_INJP20OC__ANTANN0</t>
  </si>
  <si>
    <t>='IME Creton'!$M$11</t>
  </si>
  <si>
    <t>CRBPL2ACTI_A1JP20OC__ANTANN0</t>
  </si>
  <si>
    <t>='IME Creton'!$M$12</t>
  </si>
  <si>
    <t>CRBPL2ACTI_A2JP20OC__ANTANN0</t>
  </si>
  <si>
    <t>='IME Creton'!$M$13</t>
  </si>
  <si>
    <t>CRBPL2ACTI_A3JP20OC__ANTANN0</t>
  </si>
  <si>
    <t>='IME Creton'!$M$14</t>
  </si>
  <si>
    <t>CRBPL2ACTI_A4JP20OC__ANTANN0</t>
  </si>
  <si>
    <t>='IME Creton'!$M$15</t>
  </si>
  <si>
    <t>CRBPL2ACTI_A5JP20OC__ANTANN0</t>
  </si>
  <si>
    <t>='IME Creton'!$M$16</t>
  </si>
  <si>
    <t>CRBPL2ACTI_A6JP20OC__ANTANN0</t>
  </si>
  <si>
    <t>='IME Creton'!$M$17</t>
  </si>
  <si>
    <t>CRBPL2ACTI_A7JP20OC__ANTANN0</t>
  </si>
  <si>
    <t>='IME Creton'!$M$18</t>
  </si>
  <si>
    <t>CRBPL2ACTI_A8JP20OC__ANTANN0</t>
  </si>
  <si>
    <t>='IME Creton'!$M$19</t>
  </si>
  <si>
    <t>CRBPL2ACTI_A9JP20OC__ANTANN0</t>
  </si>
  <si>
    <t>='IME Creton'!$M$20</t>
  </si>
  <si>
    <t>CRBPL2ACTI_EXJP20OM__ANTANN0</t>
  </si>
  <si>
    <t>='IME Creton'!$N$9</t>
  </si>
  <si>
    <t>CRBPL2ACTI_SIJP20OM__ANTANN0</t>
  </si>
  <si>
    <t>='IME Creton'!$N$10</t>
  </si>
  <si>
    <t>CRBPL2ACTI_INJP20OM__ANTANN0</t>
  </si>
  <si>
    <t>='IME Creton'!$N$11</t>
  </si>
  <si>
    <t>CRBPL2ACTI_A1JP20OM__ANTANN0</t>
  </si>
  <si>
    <t>='IME Creton'!$N$12</t>
  </si>
  <si>
    <t>CRBPL2ACTI_A2JP20OM__ANTANN0</t>
  </si>
  <si>
    <t>='IME Creton'!$N$13</t>
  </si>
  <si>
    <t>CRBPL2ACTI_A3JP20OM__ANTANN0</t>
  </si>
  <si>
    <t>='IME Creton'!$N$14</t>
  </si>
  <si>
    <t>CRBPL2ACTI_A4JP20OM__ANTANN0</t>
  </si>
  <si>
    <t>='IME Creton'!$N$15</t>
  </si>
  <si>
    <t>CRBPL2ACTI_A5JP20OM__ANTANN0</t>
  </si>
  <si>
    <t>='IME Creton'!$N$16</t>
  </si>
  <si>
    <t>CRBPL2ACTI_A6JP20OM__ANTANN0</t>
  </si>
  <si>
    <t>='IME Creton'!$N$17</t>
  </si>
  <si>
    <t>CRBPL2ACTI_A7JP20OM__ANTANN0</t>
  </si>
  <si>
    <t>='IME Creton'!$N$18</t>
  </si>
  <si>
    <t>CRBPL2ACTI_A8JP20OM__ANTANN0</t>
  </si>
  <si>
    <t>='IME Creton'!$N$19</t>
  </si>
  <si>
    <t>CRBPL2ACTI_A9JP20OM__ANTANN0</t>
  </si>
  <si>
    <t>='IME Creton'!$N$20</t>
  </si>
  <si>
    <t>CRBPL2ACTI_EXJP20OCMUANTANN0</t>
  </si>
  <si>
    <t>='IME Creton'!$O$9</t>
  </si>
  <si>
    <t>CRBPL2ACTI_SIJP20OCMUANTANN0</t>
  </si>
  <si>
    <t>='IME Creton'!$O$10</t>
  </si>
  <si>
    <t>CRBPL2ACTI_INJP20OCMUANTANN0</t>
  </si>
  <si>
    <t>='IME Creton'!$O$11</t>
  </si>
  <si>
    <t>CRBPL2ACTI_A1JP20OCMUANTANN0</t>
  </si>
  <si>
    <t>='IME Creton'!$O$12</t>
  </si>
  <si>
    <t>CRBPL2ACTI_A2JP20OCMUANTANN0</t>
  </si>
  <si>
    <t>='IME Creton'!$O$13</t>
  </si>
  <si>
    <t>CRBPL2ACTI_A3JP20OCMUANTANN0</t>
  </si>
  <si>
    <t>='IME Creton'!$O$14</t>
  </si>
  <si>
    <t>CRBPL2ACTI_A4JP20OCMUANTANN0</t>
  </si>
  <si>
    <t>='IME Creton'!$O$15</t>
  </si>
  <si>
    <t>CRBPL2ACTI_A5JP20OCMUANTANN0</t>
  </si>
  <si>
    <t>='IME Creton'!$O$16</t>
  </si>
  <si>
    <t>CRBPL2ACTI_A6JP20OCMUANTANN0</t>
  </si>
  <si>
    <t>='IME Creton'!$O$17</t>
  </si>
  <si>
    <t>CRBPL2ACTI_A7JP20OCMUANTANN0</t>
  </si>
  <si>
    <t>='IME Creton'!$O$18</t>
  </si>
  <si>
    <t>CRBPL2ACTI_A8JP20OCMUANTANN0</t>
  </si>
  <si>
    <t>='IME Creton'!$O$19</t>
  </si>
  <si>
    <t>CRBPL2ACTI_A9JP20OCMUANTANN0</t>
  </si>
  <si>
    <t>='IME Creton'!$O$20</t>
  </si>
  <si>
    <t>CRBPL2ACTI_EXJP20OFAMANTANN0</t>
  </si>
  <si>
    <t>='IME Creton'!$P$9</t>
  </si>
  <si>
    <t>CRBPL2ACTI_SIJP20OFAMANTANN0</t>
  </si>
  <si>
    <t>='IME Creton'!$P$10</t>
  </si>
  <si>
    <t>CRBPL2ACTI_INJP20OFAMANTANN0</t>
  </si>
  <si>
    <t>='IME Creton'!$P$11</t>
  </si>
  <si>
    <t>CRBPL2ACTI_A1JP20OFAMANTANN0</t>
  </si>
  <si>
    <t>='IME Creton'!$P$12</t>
  </si>
  <si>
    <t>CRBPL2ACTI_A2JP20OFAMANTANN0</t>
  </si>
  <si>
    <t>='IME Creton'!$P$13</t>
  </si>
  <si>
    <t>CRBPL2ACTI_A3JP20OFAMANTANN0</t>
  </si>
  <si>
    <t>='IME Creton'!$P$14</t>
  </si>
  <si>
    <t>CRBPL2ACTI_A4JP20OFAMANTANN0</t>
  </si>
  <si>
    <t>='IME Creton'!$P$15</t>
  </si>
  <si>
    <t>CRBPL2ACTI_A5JP20OFAMANTANN0</t>
  </si>
  <si>
    <t>='IME Creton'!$P$16</t>
  </si>
  <si>
    <t>CRBPL2ACTI_A6JP20OFAMANTANN0</t>
  </si>
  <si>
    <t>='IME Creton'!$P$17</t>
  </si>
  <si>
    <t>CRBPL2ACTI_A7JP20OFAMANTANN0</t>
  </si>
  <si>
    <t>='IME Creton'!$P$18</t>
  </si>
  <si>
    <t>CRBPL2ACTI_A8JP20OFAMANTANN0</t>
  </si>
  <si>
    <t>='IME Creton'!$P$19</t>
  </si>
  <si>
    <t>CRBPL2ACTI_A9JP20OFAMANTANN0</t>
  </si>
  <si>
    <t>='IME Creton'!$P$20</t>
  </si>
  <si>
    <t>CRBPL2ACTI_EXJP20OF__ANTANN0</t>
  </si>
  <si>
    <t>='IME Creton'!$Q$9</t>
  </si>
  <si>
    <t>CRBPL2ACTI_SIJP20OF__ANTANN0</t>
  </si>
  <si>
    <t>='IME Creton'!$Q$10</t>
  </si>
  <si>
    <t>CRBPL2ACTI_INJP20OF__ANTANN0</t>
  </si>
  <si>
    <t>='IME Creton'!$Q$11</t>
  </si>
  <si>
    <t>CRBPL2ACTI_A1JP20OF__ANTANN0</t>
  </si>
  <si>
    <t>='IME Creton'!$Q$12</t>
  </si>
  <si>
    <t>CRBPL2ACTI_A2JP20OF__ANTANN0</t>
  </si>
  <si>
    <t>='IME Creton'!$Q$13</t>
  </si>
  <si>
    <t>CRBPL2ACTI_A3JP20OF__ANTANN0</t>
  </si>
  <si>
    <t>='IME Creton'!$Q$14</t>
  </si>
  <si>
    <t>CRBPL2ACTI_A4JP20OF__ANTANN0</t>
  </si>
  <si>
    <t>='IME Creton'!$Q$15</t>
  </si>
  <si>
    <t>CRBPL2ACTI_A5JP20OF__ANTANN0</t>
  </si>
  <si>
    <t>='IME Creton'!$Q$16</t>
  </si>
  <si>
    <t>CRBPL2ACTI_A6JP20OF__ANTANN0</t>
  </si>
  <si>
    <t>='IME Creton'!$Q$17</t>
  </si>
  <si>
    <t>CRBPL2ACTI_A7JP20OF__ANTANN0</t>
  </si>
  <si>
    <t>='IME Creton'!$Q$18</t>
  </si>
  <si>
    <t>CRBPL2ACTI_A8JP20OF__ANTANN0</t>
  </si>
  <si>
    <t>='IME Creton'!$Q$19</t>
  </si>
  <si>
    <t>CRBPL2ACTI_A9JP20OF__ANTANN0</t>
  </si>
  <si>
    <t>='IME Creton'!$Q$20</t>
  </si>
  <si>
    <t>CRBPL2ACTI_EXJP20OAUTANTANN0</t>
  </si>
  <si>
    <t>='IME Creton'!$R$9</t>
  </si>
  <si>
    <t>CRBPL2ACTI_SIJP20OAUTANTANN0</t>
  </si>
  <si>
    <t>='IME Creton'!$R$10</t>
  </si>
  <si>
    <t>CRBPL2ACTI_INJP20OAUTANTANN0</t>
  </si>
  <si>
    <t>='IME Creton'!$R$11</t>
  </si>
  <si>
    <t>CRBPL2ACTI_A1JP20OAUTANTANN0</t>
  </si>
  <si>
    <t>='IME Creton'!$R$12</t>
  </si>
  <si>
    <t>CRBPL2ACTI_A2JP20OAUTANTANN0</t>
  </si>
  <si>
    <t>='IME Creton'!$R$13</t>
  </si>
  <si>
    <t>CRBPL2ACTI_A3JP20OAUTANTANN0</t>
  </si>
  <si>
    <t>='IME Creton'!$R$14</t>
  </si>
  <si>
    <t>CRBPL2ACTI_A4JP20OAUTANTANN0</t>
  </si>
  <si>
    <t>='IME Creton'!$R$15</t>
  </si>
  <si>
    <t>CRBPL2ACTI_A5JP20OAUTANTANN0</t>
  </si>
  <si>
    <t>='IME Creton'!$R$16</t>
  </si>
  <si>
    <t>CRBPL2ACTI_A6JP20OAUTANTANN0</t>
  </si>
  <si>
    <t>='IME Creton'!$R$17</t>
  </si>
  <si>
    <t>CRBPL2ACTI_A7JP20OAUTANTANN0</t>
  </si>
  <si>
    <t>='IME Creton'!$R$18</t>
  </si>
  <si>
    <t>CRBPL2ACTI_A8JP20OAUTANTANN0</t>
  </si>
  <si>
    <t>='IME Creton'!$R$19</t>
  </si>
  <si>
    <t>CRBPL2ACTI_A9JP20OAUTANTANN0</t>
  </si>
  <si>
    <t>='IME Creton'!$R$20</t>
  </si>
  <si>
    <t>CRBPL2ACTI_EXJP20OC__BPPANN0</t>
  </si>
  <si>
    <t>='IME Creton'!$M$30</t>
  </si>
  <si>
    <t>CRBPL2ACTI_SIJP20OC__BPPANN0</t>
  </si>
  <si>
    <t>='IME Creton'!$M$31</t>
  </si>
  <si>
    <t>CRBPL2ACTI_INJP20OC__BPPANN0</t>
  </si>
  <si>
    <t>='IME Creton'!$M$32</t>
  </si>
  <si>
    <t>CRBPL2ACTI_A1JP20OC__BPPANN0</t>
  </si>
  <si>
    <t>='IME Creton'!$M$33</t>
  </si>
  <si>
    <t>CRBPL2ACTI_A2JP20OC__BPPANN0</t>
  </si>
  <si>
    <t>='IME Creton'!$M$34</t>
  </si>
  <si>
    <t>CRBPL2ACTI_A3JP20OC__BPPANN0</t>
  </si>
  <si>
    <t>='IME Creton'!$M$35</t>
  </si>
  <si>
    <t>CRBPL2ACTI_A4JP20OC__BPPANN0</t>
  </si>
  <si>
    <t>='IME Creton'!$M$36</t>
  </si>
  <si>
    <t>CRBPL2ACTI_A5JP20OC__BPPANN0</t>
  </si>
  <si>
    <t>='IME Creton'!$M$37</t>
  </si>
  <si>
    <t>CRBPL2ACTI_A6JP20OC__BPPANN0</t>
  </si>
  <si>
    <t>='IME Creton'!$M$38</t>
  </si>
  <si>
    <t>CRBPL2ACTI_A7JP20OC__BPPANN0</t>
  </si>
  <si>
    <t>='IME Creton'!$M$39</t>
  </si>
  <si>
    <t>CRBPL2ACTI_A8JP20OC__BPPANN0</t>
  </si>
  <si>
    <t>='IME Creton'!$M$40</t>
  </si>
  <si>
    <t>CRBPL2ACTI_A9JP20OC__BPPANN0</t>
  </si>
  <si>
    <t>='IME Creton'!$M$41</t>
  </si>
  <si>
    <t>CRBPL2ACTI_EXJP20OM__BPPANN0</t>
  </si>
  <si>
    <t>='IME Creton'!$N$30</t>
  </si>
  <si>
    <t>CRBPL2ACTI_SIJP20OM__BPPANN0</t>
  </si>
  <si>
    <t>='IME Creton'!$N$31</t>
  </si>
  <si>
    <t>CRBPL2ACTI_INJP20OM__BPPANN0</t>
  </si>
  <si>
    <t>='IME Creton'!$N$32</t>
  </si>
  <si>
    <t>CRBPL2ACTI_A1JP20OM__BPPANN0</t>
  </si>
  <si>
    <t>='IME Creton'!$N$33</t>
  </si>
  <si>
    <t>CRBPL2ACTI_A2JP20OM__BPPANN0</t>
  </si>
  <si>
    <t>='IME Creton'!$N$34</t>
  </si>
  <si>
    <t>CRBPL2ACTI_A3JP20OM__BPPANN0</t>
  </si>
  <si>
    <t>='IME Creton'!$N$35</t>
  </si>
  <si>
    <t>CRBPL2ACTI_A4JP20OM__BPPANN0</t>
  </si>
  <si>
    <t>='IME Creton'!$N$36</t>
  </si>
  <si>
    <t>CRBPL2ACTI_A5JP20OM__BPPANN0</t>
  </si>
  <si>
    <t>='IME Creton'!$N$37</t>
  </si>
  <si>
    <t>CRBPL2ACTI_A6JP20OM__BPPANN0</t>
  </si>
  <si>
    <t>='IME Creton'!$N$38</t>
  </si>
  <si>
    <t>CRBPL2ACTI_A7JP20OM__BPPANN0</t>
  </si>
  <si>
    <t>='IME Creton'!$N$39</t>
  </si>
  <si>
    <t>CRBPL2ACTI_A8JP20OM__BPPANN0</t>
  </si>
  <si>
    <t>='IME Creton'!$N$40</t>
  </si>
  <si>
    <t>CRBPL2ACTI_A9JP20OM__BPPANN0</t>
  </si>
  <si>
    <t>='IME Creton'!$N$41</t>
  </si>
  <si>
    <t>CRBPL2ACTI_EXJP20OCMUBPPANN0</t>
  </si>
  <si>
    <t>='IME Creton'!$O$30</t>
  </si>
  <si>
    <t>CRBPL2ACTI_SIJP20OCMUBPPANN0</t>
  </si>
  <si>
    <t>='IME Creton'!$O$31</t>
  </si>
  <si>
    <t>CRBPL2ACTI_INJP20OCMUBPPANN0</t>
  </si>
  <si>
    <t>='IME Creton'!$O$32</t>
  </si>
  <si>
    <t>CRBPL2ACTI_A1JP20OCMUBPPANN0</t>
  </si>
  <si>
    <t>='IME Creton'!$O$33</t>
  </si>
  <si>
    <t>CRBPL2ACTI_A2JP20OCMUBPPANN0</t>
  </si>
  <si>
    <t>='IME Creton'!$O$34</t>
  </si>
  <si>
    <t>CRBPL2ACTI_A3JP20OCMUBPPANN0</t>
  </si>
  <si>
    <t>='IME Creton'!$O$35</t>
  </si>
  <si>
    <t>CRBPL2ACTI_A4JP20OCMUBPPANN0</t>
  </si>
  <si>
    <t>='IME Creton'!$O$36</t>
  </si>
  <si>
    <t>CRBPL2ACTI_A5JP20OCMUBPPANN0</t>
  </si>
  <si>
    <t>='IME Creton'!$O$37</t>
  </si>
  <si>
    <t>CRBPL2ACTI_A6JP20OCMUBPPANN0</t>
  </si>
  <si>
    <t>='IME Creton'!$O$38</t>
  </si>
  <si>
    <t>CRBPL2ACTI_A7JP20OCMUBPPANN0</t>
  </si>
  <si>
    <t>='IME Creton'!$O$39</t>
  </si>
  <si>
    <t>CRBPL2ACTI_A8JP20OCMUBPPANN0</t>
  </si>
  <si>
    <t>='IME Creton'!$O$40</t>
  </si>
  <si>
    <t>CRBPL2ACTI_A9JP20OCMUBPPANN0</t>
  </si>
  <si>
    <t>='IME Creton'!$O$41</t>
  </si>
  <si>
    <t>CRBPL2ACTI_EXJP20OFAMBPPANN0</t>
  </si>
  <si>
    <t>='IME Creton'!$P$30</t>
  </si>
  <si>
    <t>CRBPL2ACTI_SIJP20OFAMBPPANN0</t>
  </si>
  <si>
    <t>='IME Creton'!$P$31</t>
  </si>
  <si>
    <t>CRBPL2ACTI_INJP20OFAMBPPANN0</t>
  </si>
  <si>
    <t>='IME Creton'!$P$32</t>
  </si>
  <si>
    <t>CRBPL2ACTI_A1JP20OFAMBPPANN0</t>
  </si>
  <si>
    <t>='IME Creton'!$P$33</t>
  </si>
  <si>
    <t>CRBPL2ACTI_A2JP20OFAMBPPANN0</t>
  </si>
  <si>
    <t>='IME Creton'!$P$34</t>
  </si>
  <si>
    <t>CRBPL2ACTI_A3JP20OFAMBPPANN0</t>
  </si>
  <si>
    <t>='IME Creton'!$P$35</t>
  </si>
  <si>
    <t>CRBPL2ACTI_A4JP20OFAMBPPANN0</t>
  </si>
  <si>
    <t>='IME Creton'!$P$36</t>
  </si>
  <si>
    <t>CRBPL2ACTI_A5JP20OFAMBPPANN0</t>
  </si>
  <si>
    <t>='IME Creton'!$P$37</t>
  </si>
  <si>
    <t>CRBPL2ACTI_A6JP20OFAMBPPANN0</t>
  </si>
  <si>
    <t>='IME Creton'!$P$38</t>
  </si>
  <si>
    <t>CRBPL2ACTI_A7JP20OFAMBPPANN0</t>
  </si>
  <si>
    <t>='IME Creton'!$P$39</t>
  </si>
  <si>
    <t>CRBPL2ACTI_A8JP20OFAMBPPANN0</t>
  </si>
  <si>
    <t>='IME Creton'!$P$40</t>
  </si>
  <si>
    <t>CRBPL2ACTI_A9JP20OFAMBPPANN0</t>
  </si>
  <si>
    <t>='IME Creton'!$P$41</t>
  </si>
  <si>
    <t>CRBPL2ACTI_EXJP20OF__BPPANN0</t>
  </si>
  <si>
    <t>='IME Creton'!$Q$30</t>
  </si>
  <si>
    <t>CRBPL2ACTI_SIJP20OF__BPPANN0</t>
  </si>
  <si>
    <t>='IME Creton'!$Q$31</t>
  </si>
  <si>
    <t>CRBPL2ACTI_INJP20OF__BPPANN0</t>
  </si>
  <si>
    <t>='IME Creton'!$Q$32</t>
  </si>
  <si>
    <t>CRBPL2ACTI_A1JP20OF__BPPANN0</t>
  </si>
  <si>
    <t>='IME Creton'!$Q$33</t>
  </si>
  <si>
    <t>CRBPL2ACTI_A2JP20OF__BPPANN0</t>
  </si>
  <si>
    <t>='IME Creton'!$Q$34</t>
  </si>
  <si>
    <t>CRBPL2ACTI_A3JP20OF__BPPANN0</t>
  </si>
  <si>
    <t>='IME Creton'!$Q$35</t>
  </si>
  <si>
    <t>CRBPL2ACTI_A4JP20OF__BPPANN0</t>
  </si>
  <si>
    <t>='IME Creton'!$Q$36</t>
  </si>
  <si>
    <t>CRBPL2ACTI_A5JP20OF__BPPANN0</t>
  </si>
  <si>
    <t>='IME Creton'!$Q$37</t>
  </si>
  <si>
    <t>CRBPL2ACTI_A6JP20OF__BPPANN0</t>
  </si>
  <si>
    <t>='IME Creton'!$Q$38</t>
  </si>
  <si>
    <t>CRBPL2ACTI_A7JP20OF__BPPANN0</t>
  </si>
  <si>
    <t>='IME Creton'!$Q$39</t>
  </si>
  <si>
    <t>CRBPL2ACTI_A8JP20OF__BPPANN0</t>
  </si>
  <si>
    <t>='IME Creton'!$Q$40</t>
  </si>
  <si>
    <t>CRBPL2ACTI_A9JP20OF__BPPANN0</t>
  </si>
  <si>
    <t>='IME Creton'!$Q$41</t>
  </si>
  <si>
    <t>CRBPL2ACTI_EXJP20OAUTBPPANN0</t>
  </si>
  <si>
    <t>='IME Creton'!$R$30</t>
  </si>
  <si>
    <t>CRBPL2ACTI_SIJP20OAUTBPPANN0</t>
  </si>
  <si>
    <t>='IME Creton'!$R$31</t>
  </si>
  <si>
    <t>CRBPL2ACTI_INJP20OAUTBPPANN0</t>
  </si>
  <si>
    <t>='IME Creton'!$R$32</t>
  </si>
  <si>
    <t>CRBPL2ACTI_A1JP20OAUTBPPANN0</t>
  </si>
  <si>
    <t>='IME Creton'!$R$33</t>
  </si>
  <si>
    <t>CRBPL2ACTI_A2JP20OAUTBPPANN0</t>
  </si>
  <si>
    <t>='IME Creton'!$R$34</t>
  </si>
  <si>
    <t>CRBPL2ACTI_A3JP20OAUTBPPANN0</t>
  </si>
  <si>
    <t>='IME Creton'!$R$35</t>
  </si>
  <si>
    <t>CRBPL2ACTI_A4JP20OAUTBPPANN0</t>
  </si>
  <si>
    <t>='IME Creton'!$R$36</t>
  </si>
  <si>
    <t>CRBPL2ACTI_A5JP20OAUTBPPANN0</t>
  </si>
  <si>
    <t>='IME Creton'!$R$37</t>
  </si>
  <si>
    <t>CRBPL2ACTI_A6JP20OAUTBPPANN0</t>
  </si>
  <si>
    <t>='IME Creton'!$R$38</t>
  </si>
  <si>
    <t>CRBPL2ACTI_A7JP20OAUTBPPANN0</t>
  </si>
  <si>
    <t>='IME Creton'!$R$39</t>
  </si>
  <si>
    <t>CRBPL2ACTI_A8JP20OAUTBPPANN0</t>
  </si>
  <si>
    <t>='IME Creton'!$R$40</t>
  </si>
  <si>
    <t>CRBPL2ACTI_A9JP20OAUTBPPANN0</t>
  </si>
  <si>
    <t>='IME Creton'!$R$41</t>
  </si>
  <si>
    <t>CRBPL2ACTI___MNTTARIFBEXANM1</t>
  </si>
  <si>
    <t>='IME Creton'!$E$45</t>
  </si>
  <si>
    <t>CRBPPHCPTEG__601_____CARANM2</t>
  </si>
  <si>
    <t>='Charges d''exploitation'!$F$7</t>
  </si>
  <si>
    <t>Charges d'exploitation</t>
  </si>
  <si>
    <t>CRBPPHCPTEG__602_____CARANM2</t>
  </si>
  <si>
    <t>='Charges d''exploitation'!$F$8</t>
  </si>
  <si>
    <t>CRBPPHCPTEG__603D____CARANM2</t>
  </si>
  <si>
    <t>='Charges d''exploitation'!$F$9</t>
  </si>
  <si>
    <t>CRBPPHCPTEG__606_____CARANM2</t>
  </si>
  <si>
    <t>='Charges d''exploitation'!$F$10</t>
  </si>
  <si>
    <t>CRBPPHCPTEG__607_____CARANM2</t>
  </si>
  <si>
    <t>='Charges d''exploitation'!$F$11</t>
  </si>
  <si>
    <t>CRBPPHCPTEG__709D____CARANM2</t>
  </si>
  <si>
    <t>='Charges d''exploitation'!$F$12</t>
  </si>
  <si>
    <t>CRBPPHCPTEG__713D____CARANM2</t>
  </si>
  <si>
    <t>='Charges d''exploitation'!$F$13</t>
  </si>
  <si>
    <t>CRBPPHCPTEG__6111____CARANM2</t>
  </si>
  <si>
    <t>='Charges d''exploitation'!$F$16</t>
  </si>
  <si>
    <t>CRBPPHCPTEG__6112____CARANM2</t>
  </si>
  <si>
    <t>='Charges d''exploitation'!$F$17</t>
  </si>
  <si>
    <t>CRBPPHCPTEG__6118____CARANM2</t>
  </si>
  <si>
    <t>='Charges d''exploitation'!$F$18</t>
  </si>
  <si>
    <t>CRBPPHCPTEG__6241____CARANM2</t>
  </si>
  <si>
    <t>='Charges d''exploitation'!$F$21</t>
  </si>
  <si>
    <t>CRBPPHCPTEG__6242____CARANM2</t>
  </si>
  <si>
    <t>='Charges d''exploitation'!$F$22</t>
  </si>
  <si>
    <t>CRBPPHCPTEG__6247____CARANM2</t>
  </si>
  <si>
    <t>='Charges d''exploitation'!$F$23</t>
  </si>
  <si>
    <t>CRBPPHCPTEG__6248____CARANM2</t>
  </si>
  <si>
    <t>='Charges d''exploitation'!$F$24</t>
  </si>
  <si>
    <t>CRBPPHCPTEG__625_____CARANM2</t>
  </si>
  <si>
    <t>='Charges d''exploitation'!$F$25</t>
  </si>
  <si>
    <t>CRBPPHCPTEG__626_____CARANM2</t>
  </si>
  <si>
    <t>='Charges d''exploitation'!$F$26</t>
  </si>
  <si>
    <t>CRBPPHCPTEG__6281____CARANM2</t>
  </si>
  <si>
    <t>='Charges d''exploitation'!$F$27</t>
  </si>
  <si>
    <t>CRBPPHCPTEG__6282____CARANM2</t>
  </si>
  <si>
    <t>='Charges d''exploitation'!$F$28</t>
  </si>
  <si>
    <t>CRBPPHCPTEG__6283____CARANM2</t>
  </si>
  <si>
    <t>='Charges d''exploitation'!$F$29</t>
  </si>
  <si>
    <t>CRBPPHCPTEG__6284____CARANM2</t>
  </si>
  <si>
    <t>='Charges d''exploitation'!$F$30</t>
  </si>
  <si>
    <t>CRBPPHCPTEG__6287____CARANM2</t>
  </si>
  <si>
    <t>='Charges d''exploitation'!$F$31</t>
  </si>
  <si>
    <t>CRBPPHCPTEG__6288____CARANM2</t>
  </si>
  <si>
    <t>='Charges d''exploitation'!$F$32</t>
  </si>
  <si>
    <t>CRBPPHCPTEG__621_____CARANM2</t>
  </si>
  <si>
    <t>='Charges d''exploitation'!$F$40</t>
  </si>
  <si>
    <t>CRBPPHCPTEG__622_____CARANM2</t>
  </si>
  <si>
    <t>='Charges d''exploitation'!$F$41</t>
  </si>
  <si>
    <t>CRBPPHCPTEG__631_____CARANM2</t>
  </si>
  <si>
    <t>='Charges d''exploitation'!$F$42</t>
  </si>
  <si>
    <t>CRBPPHCPTEG__633_____CARANM2</t>
  </si>
  <si>
    <t>='Charges d''exploitation'!$F$43</t>
  </si>
  <si>
    <t>CRBPPHCPTEG__641_____CARANM2</t>
  </si>
  <si>
    <t>='Charges d''exploitation'!$F$44</t>
  </si>
  <si>
    <t>CRBPPHCPTEG__642_____CARANM2</t>
  </si>
  <si>
    <t>='Charges d''exploitation'!$F$45</t>
  </si>
  <si>
    <t>CRBPPHCPTEG__643_____CARANM2</t>
  </si>
  <si>
    <t>='Charges d''exploitation'!$F$46</t>
  </si>
  <si>
    <t>CRBPPHCPTEG__645_____CARANM2</t>
  </si>
  <si>
    <t>='Charges d''exploitation'!$F$47</t>
  </si>
  <si>
    <t>CRBPPHCPTEG__646_____CARANM2</t>
  </si>
  <si>
    <t>='Charges d''exploitation'!$F$48</t>
  </si>
  <si>
    <t>CRBPPHCPTEG__647_____CARANM2</t>
  </si>
  <si>
    <t>='Charges d''exploitation'!$F$49</t>
  </si>
  <si>
    <t>CRBPPHCPTEG__648_____CARANM2</t>
  </si>
  <si>
    <t>='Charges d''exploitation'!$F$50</t>
  </si>
  <si>
    <t>CRBPPHCPTEG__612_____CARANM2</t>
  </si>
  <si>
    <t>='Charges d''exploitation'!$F$59</t>
  </si>
  <si>
    <t>CRBPPHCPTEG__6132____CARANM2</t>
  </si>
  <si>
    <t>='Charges d''exploitation'!$F$60</t>
  </si>
  <si>
    <t>CRBPPHCPTEG__6135____CARANM2</t>
  </si>
  <si>
    <t>='Charges d''exploitation'!$F$61</t>
  </si>
  <si>
    <t>CRBPPHCPTEG__614_____CARANM2</t>
  </si>
  <si>
    <t>='Charges d''exploitation'!$F$62</t>
  </si>
  <si>
    <t>CRBPPHCPTEG__6152____CARANM2</t>
  </si>
  <si>
    <t>='Charges d''exploitation'!$F$63</t>
  </si>
  <si>
    <t>CRBPPHCPTEG__6155____CARANM2</t>
  </si>
  <si>
    <t>='Charges d''exploitation'!$F$64</t>
  </si>
  <si>
    <t>CRBPPHCPTEG__6156____CARANM2</t>
  </si>
  <si>
    <t>='Charges d''exploitation'!$F$65</t>
  </si>
  <si>
    <t>CRBPPHCPTEG__616_____CARANM2</t>
  </si>
  <si>
    <t>='Charges d''exploitation'!$F$66</t>
  </si>
  <si>
    <t>CRBPPHCPTEG__617_____CARANM2</t>
  </si>
  <si>
    <t>='Charges d''exploitation'!$F$67</t>
  </si>
  <si>
    <t>CRBPPHCPTEG__618_____CARANM2</t>
  </si>
  <si>
    <t>='Charges d''exploitation'!$F$68</t>
  </si>
  <si>
    <t>CRBPPHCPTEG__623_____CARANM2</t>
  </si>
  <si>
    <t>='Charges d''exploitation'!$F$69</t>
  </si>
  <si>
    <t>CRBPPHCPTEG__627_____CARANM2</t>
  </si>
  <si>
    <t>='Charges d''exploitation'!$F$70</t>
  </si>
  <si>
    <t>CRBPPHCPTEG__635_____CARANM2</t>
  </si>
  <si>
    <t>='Charges d''exploitation'!$F$71</t>
  </si>
  <si>
    <t>CRBPPHCPTEG__637_____CARANM2</t>
  </si>
  <si>
    <t>='Charges d''exploitation'!$F$72</t>
  </si>
  <si>
    <t>CRBPPHCPTEG__651_____CARANM2</t>
  </si>
  <si>
    <t>='Charges d''exploitation'!$F$75</t>
  </si>
  <si>
    <t>CRBPPHCPTEG__653_____CARANM2</t>
  </si>
  <si>
    <t>='Charges d''exploitation'!$F$76</t>
  </si>
  <si>
    <t>CRBPPHCPTEG__654_____CARANM2</t>
  </si>
  <si>
    <t>='Charges d''exploitation'!$F$77</t>
  </si>
  <si>
    <t>CRBPPHCPTEG__655_____CARANM2</t>
  </si>
  <si>
    <t>='Charges d''exploitation'!$F$78</t>
  </si>
  <si>
    <t>CRBPPHCPTEG__657_____CARANM2</t>
  </si>
  <si>
    <t>='Charges d''exploitation'!$F$79</t>
  </si>
  <si>
    <t>CRBPPHCPTEG__658_____CARANM2</t>
  </si>
  <si>
    <t>='Charges d''exploitation'!$F$80</t>
  </si>
  <si>
    <t>CRBPPHCPTEG__66______CARANM2</t>
  </si>
  <si>
    <t>='Charges d''exploitation'!$F$87</t>
  </si>
  <si>
    <t>CRBPPHCPTEG__671_____CARANM2</t>
  </si>
  <si>
    <t>='Charges d''exploitation'!$F$90</t>
  </si>
  <si>
    <t>CRBPPHCPTEG__673_____CARANM2</t>
  </si>
  <si>
    <t>='Charges d''exploitation'!$F$91</t>
  </si>
  <si>
    <t>CRBPPHCPTEG__675_____CARANM2</t>
  </si>
  <si>
    <t>='Charges d''exploitation'!$F$92</t>
  </si>
  <si>
    <t>CRBPPHCPTEG__678_____CARANM2</t>
  </si>
  <si>
    <t>='Charges d''exploitation'!$F$93</t>
  </si>
  <si>
    <t>CRBPPHCPTEG__6811____CARANM2</t>
  </si>
  <si>
    <t>='Charges d''exploitation'!$F$96</t>
  </si>
  <si>
    <t>CRBPPHCPTEG__6812____CARANM2</t>
  </si>
  <si>
    <t>='Charges d''exploitation'!$F$97</t>
  </si>
  <si>
    <t>CRBPPHCPTEG__6815____CARANM2</t>
  </si>
  <si>
    <t>='Charges d''exploitation'!$F$98</t>
  </si>
  <si>
    <t>CRBPPHCPTEG__6816____CARANM2</t>
  </si>
  <si>
    <t>='Charges d''exploitation'!$F$99</t>
  </si>
  <si>
    <t>CRBPPHCPTEG__6817____CARANM2</t>
  </si>
  <si>
    <t>='Charges d''exploitation'!$F$100</t>
  </si>
  <si>
    <t>CRBPPHCPTEG__686_____CARANM2</t>
  </si>
  <si>
    <t>='Charges d''exploitation'!$F$101</t>
  </si>
  <si>
    <t>CRBPPHCPTEG__6871____CARANM2</t>
  </si>
  <si>
    <t>='Charges d''exploitation'!$F$102</t>
  </si>
  <si>
    <t>CRBPPHCPTEG__68725___CARANM2</t>
  </si>
  <si>
    <t>='Charges d''exploitation'!$F$103</t>
  </si>
  <si>
    <t>CRBPPHCPTEG__68741___CARANM2</t>
  </si>
  <si>
    <t>='Charges d''exploitation'!$F$104</t>
  </si>
  <si>
    <t>CRBPPHCPTEG__68742___CARANM2</t>
  </si>
  <si>
    <t>='Charges d''exploitation'!$F$105</t>
  </si>
  <si>
    <t>CRBPPHCPTEG__687461__CARANM2</t>
  </si>
  <si>
    <t>='Charges d''exploitation'!$F$106</t>
  </si>
  <si>
    <t>CRBPPHCPTEG__687462__CARANM2</t>
  </si>
  <si>
    <t>='Charges d''exploitation'!$F$107</t>
  </si>
  <si>
    <t>CRBPPHCPTEG__68748___CARANM2</t>
  </si>
  <si>
    <t>='Charges d''exploitation'!$F$108</t>
  </si>
  <si>
    <t>CRBPPHCPTEG__6876____CARANM2</t>
  </si>
  <si>
    <t>='Charges d''exploitation'!$F$109</t>
  </si>
  <si>
    <t>CRBPPHCPTEG__6891____CARANM2</t>
  </si>
  <si>
    <t>='Charges d''exploitation'!$F$110</t>
  </si>
  <si>
    <t>CRBPPHCPTEG__68921___CARANM2</t>
  </si>
  <si>
    <t>='Charges d''exploitation'!$F$111</t>
  </si>
  <si>
    <t>CRBPPHCPTEG__68922___CARANM2</t>
  </si>
  <si>
    <t>='Charges d''exploitation'!$F$112</t>
  </si>
  <si>
    <t>CRBPPHCPTEG__6894____CARANM2</t>
  </si>
  <si>
    <t>='Charges d''exploitation'!$F$113</t>
  </si>
  <si>
    <t>CRBPPHCPTEG__6895____CARANM2</t>
  </si>
  <si>
    <t>='Charges d''exploitation'!$F$114</t>
  </si>
  <si>
    <t>CRBPPHCPTEG__6896____CARANM2</t>
  </si>
  <si>
    <t>='Charges d''exploitation'!$F$115</t>
  </si>
  <si>
    <t>CRBPPHCPTEG__DEFICEXPCARANM2</t>
  </si>
  <si>
    <t>='Charges d''exploitation'!$F$122</t>
  </si>
  <si>
    <t>CRBPPHCPTEG__AMTEXCEDCARANM2</t>
  </si>
  <si>
    <t>='Charges d''exploitation'!$F$123</t>
  </si>
  <si>
    <t>CRBPPHCPTEG__601_____BEXANM1</t>
  </si>
  <si>
    <t>='Charges d''exploitation'!$G$7</t>
  </si>
  <si>
    <t>CRBPPHCPTEG__602_____BEXANM1</t>
  </si>
  <si>
    <t>='Charges d''exploitation'!$G$8</t>
  </si>
  <si>
    <t>CRBPPHCPTEG__603D____BEXANM1</t>
  </si>
  <si>
    <t>='Charges d''exploitation'!$G$9</t>
  </si>
  <si>
    <t>CRBPPHCPTEG__606_____BEXANM1</t>
  </si>
  <si>
    <t>='Charges d''exploitation'!$G$10</t>
  </si>
  <si>
    <t>CRBPPHCPTEG__607_____BEXANM1</t>
  </si>
  <si>
    <t>='Charges d''exploitation'!$G$11</t>
  </si>
  <si>
    <t>CRBPPHCPTEG__709D____BEXANM1</t>
  </si>
  <si>
    <t>='Charges d''exploitation'!$G$12</t>
  </si>
  <si>
    <t>CRBPPHCPTEG__713D____BEXANM1</t>
  </si>
  <si>
    <t>='Charges d''exploitation'!$G$13</t>
  </si>
  <si>
    <t>CRBPPHCPTEG__6111____BEXANM1</t>
  </si>
  <si>
    <t>='Charges d''exploitation'!$G$16</t>
  </si>
  <si>
    <t>CRBPPHCPTEG__6112____BEXANM1</t>
  </si>
  <si>
    <t>='Charges d''exploitation'!$G$17</t>
  </si>
  <si>
    <t>CRBPPHCPTEG__6118____BEXANM1</t>
  </si>
  <si>
    <t>='Charges d''exploitation'!$G$18</t>
  </si>
  <si>
    <t>CRBPPHCPTEG__6241____BEXANM1</t>
  </si>
  <si>
    <t>='Charges d''exploitation'!$G$21</t>
  </si>
  <si>
    <t>CRBPPHCPTEG__6242____BEXANM1</t>
  </si>
  <si>
    <t>='Charges d''exploitation'!$G$22</t>
  </si>
  <si>
    <t>CRBPPHCPTEG__6247____BEXANM1</t>
  </si>
  <si>
    <t>='Charges d''exploitation'!$G$23</t>
  </si>
  <si>
    <t>CRBPPHCPTEG__6248____BEXANM1</t>
  </si>
  <si>
    <t>='Charges d''exploitation'!$G$24</t>
  </si>
  <si>
    <t>CRBPPHCPTEG__625_____BEXANM1</t>
  </si>
  <si>
    <t>='Charges d''exploitation'!$G$25</t>
  </si>
  <si>
    <t>CRBPPHCPTEG__626_____BEXANM1</t>
  </si>
  <si>
    <t>='Charges d''exploitation'!$G$26</t>
  </si>
  <si>
    <t>CRBPPHCPTEG__6281____BEXANM1</t>
  </si>
  <si>
    <t>='Charges d''exploitation'!$G$27</t>
  </si>
  <si>
    <t>CRBPPHCPTEG__6282____BEXANM1</t>
  </si>
  <si>
    <t>='Charges d''exploitation'!$G$28</t>
  </si>
  <si>
    <t>CRBPPHCPTEG__6283____BEXANM1</t>
  </si>
  <si>
    <t>='Charges d''exploitation'!$G$29</t>
  </si>
  <si>
    <t>CRBPPHCPTEG__6284____BEXANM1</t>
  </si>
  <si>
    <t>='Charges d''exploitation'!$G$30</t>
  </si>
  <si>
    <t>CRBPPHCPTEG__6287____BEXANM1</t>
  </si>
  <si>
    <t>='Charges d''exploitation'!$G$31</t>
  </si>
  <si>
    <t>CRBPPHCPTEG__6288____BEXANM1</t>
  </si>
  <si>
    <t>='Charges d''exploitation'!$G$32</t>
  </si>
  <si>
    <t>CRBPPHCPTEG__621_____BEXANM1</t>
  </si>
  <si>
    <t>='Charges d''exploitation'!$G$40</t>
  </si>
  <si>
    <t>CRBPPHCPTEG__622_____BEXANM1</t>
  </si>
  <si>
    <t>='Charges d''exploitation'!$G$41</t>
  </si>
  <si>
    <t>CRBPPHCPTEG__631_____BEXANM1</t>
  </si>
  <si>
    <t>='Charges d''exploitation'!$G$42</t>
  </si>
  <si>
    <t>CRBPPHCPTEG__633_____BEXANM1</t>
  </si>
  <si>
    <t>='Charges d''exploitation'!$G$43</t>
  </si>
  <si>
    <t>CRBPPHCPTEG__641_____BEXANM1</t>
  </si>
  <si>
    <t>='Charges d''exploitation'!$G$44</t>
  </si>
  <si>
    <t>CRBPPHCPTEG__642_____BEXANM1</t>
  </si>
  <si>
    <t>='Charges d''exploitation'!$G$45</t>
  </si>
  <si>
    <t>CRBPPHCPTEG__643_____BEXANM1</t>
  </si>
  <si>
    <t>='Charges d''exploitation'!$G$46</t>
  </si>
  <si>
    <t>CRBPPHCPTEG__645_____BEXANM1</t>
  </si>
  <si>
    <t>='Charges d''exploitation'!$G$47</t>
  </si>
  <si>
    <t>CRBPPHCPTEG__646_____BEXANM1</t>
  </si>
  <si>
    <t>='Charges d''exploitation'!$G$48</t>
  </si>
  <si>
    <t>CRBPPHCPTEG__647_____BEXANM1</t>
  </si>
  <si>
    <t>='Charges d''exploitation'!$G$49</t>
  </si>
  <si>
    <t>CRBPPHCPTEG__648_____BEXANM1</t>
  </si>
  <si>
    <t>='Charges d''exploitation'!$G$50</t>
  </si>
  <si>
    <t>CRBPPHCPTEG__612_____BEXANM1</t>
  </si>
  <si>
    <t>='Charges d''exploitation'!$G$59</t>
  </si>
  <si>
    <t>CRBPPHCPTEG__6132____BEXANM1</t>
  </si>
  <si>
    <t>='Charges d''exploitation'!$G$60</t>
  </si>
  <si>
    <t>CRBPPHCPTEG__6135____BEXANM1</t>
  </si>
  <si>
    <t>='Charges d''exploitation'!$G$61</t>
  </si>
  <si>
    <t>CRBPPHCPTEG__614_____BEXANM1</t>
  </si>
  <si>
    <t>='Charges d''exploitation'!$G$62</t>
  </si>
  <si>
    <t>CRBPPHCPTEG__6152____BEXANM1</t>
  </si>
  <si>
    <t>='Charges d''exploitation'!$G$63</t>
  </si>
  <si>
    <t>CRBPPHCPTEG__6155____BEXANM1</t>
  </si>
  <si>
    <t>='Charges d''exploitation'!$G$64</t>
  </si>
  <si>
    <t>CRBPPHCPTEG__6156____BEXANM1</t>
  </si>
  <si>
    <t>='Charges d''exploitation'!$G$65</t>
  </si>
  <si>
    <t>CRBPPHCPTEG__616_____BEXANM1</t>
  </si>
  <si>
    <t>='Charges d''exploitation'!$G$66</t>
  </si>
  <si>
    <t>CRBPPHCPTEG__617_____BEXANM1</t>
  </si>
  <si>
    <t>='Charges d''exploitation'!$G$67</t>
  </si>
  <si>
    <t>CRBPPHCPTEG__618_____BEXANM1</t>
  </si>
  <si>
    <t>='Charges d''exploitation'!$G$68</t>
  </si>
  <si>
    <t>CRBPPHCPTEG__623_____BEXANM1</t>
  </si>
  <si>
    <t>='Charges d''exploitation'!$G$69</t>
  </si>
  <si>
    <t>CRBPPHCPTEG__627_____BEXANM1</t>
  </si>
  <si>
    <t>='Charges d''exploitation'!$G$70</t>
  </si>
  <si>
    <t>CRBPPHCPTEG__635_____BEXANM1</t>
  </si>
  <si>
    <t>='Charges d''exploitation'!$G$71</t>
  </si>
  <si>
    <t>CRBPPHCPTEG__637_____BEXANM1</t>
  </si>
  <si>
    <t>='Charges d''exploitation'!$G$72</t>
  </si>
  <si>
    <t>CRBPPHCPTEG__651_____BEXANM1</t>
  </si>
  <si>
    <t>='Charges d''exploitation'!$G$75</t>
  </si>
  <si>
    <t>CRBPPHCPTEG__653_____BEXANM1</t>
  </si>
  <si>
    <t>='Charges d''exploitation'!$G$76</t>
  </si>
  <si>
    <t>CRBPPHCPTEG__654_____BEXANM1</t>
  </si>
  <si>
    <t>='Charges d''exploitation'!$G$77</t>
  </si>
  <si>
    <t>CRBPPHCPTEG__655_____BEXANM1</t>
  </si>
  <si>
    <t>='Charges d''exploitation'!$G$78</t>
  </si>
  <si>
    <t>CRBPPHCPTEG__657_____BEXANM1</t>
  </si>
  <si>
    <t>='Charges d''exploitation'!$G$79</t>
  </si>
  <si>
    <t>CRBPPHCPTEG__658_____BEXANM1</t>
  </si>
  <si>
    <t>='Charges d''exploitation'!$G$80</t>
  </si>
  <si>
    <t>CRBPPHCPTEG__66______BEXANM1</t>
  </si>
  <si>
    <t>='Charges d''exploitation'!$G$87</t>
  </si>
  <si>
    <t>CRBPPHCPTEG__671_____BEXANM1</t>
  </si>
  <si>
    <t>='Charges d''exploitation'!$G$90</t>
  </si>
  <si>
    <t>CRBPPHCPTEG__673_____BEXANM1</t>
  </si>
  <si>
    <t>='Charges d''exploitation'!$G$91</t>
  </si>
  <si>
    <t>CRBPPHCPTEG__675_____BEXANM1</t>
  </si>
  <si>
    <t>='Charges d''exploitation'!$G$92</t>
  </si>
  <si>
    <t>CRBPPHCPTEG__678_____BEXANM1</t>
  </si>
  <si>
    <t>='Charges d''exploitation'!$G$93</t>
  </si>
  <si>
    <t>CRBPPHCPTEG__6811____BEXANM1</t>
  </si>
  <si>
    <t>='Charges d''exploitation'!$G$96</t>
  </si>
  <si>
    <t>CRBPPHCPTEG__6812____BEXANM1</t>
  </si>
  <si>
    <t>='Charges d''exploitation'!$G$97</t>
  </si>
  <si>
    <t>CRBPPHCPTEG__6815____BEXANM1</t>
  </si>
  <si>
    <t>='Charges d''exploitation'!$G$98</t>
  </si>
  <si>
    <t>CRBPPHCPTEG__6816____BEXANM1</t>
  </si>
  <si>
    <t>='Charges d''exploitation'!$G$99</t>
  </si>
  <si>
    <t>CRBPPHCPTEG__6817____BEXANM1</t>
  </si>
  <si>
    <t>='Charges d''exploitation'!$G$100</t>
  </si>
  <si>
    <t>CRBPPHCPTEG__686_____BEXANM1</t>
  </si>
  <si>
    <t>='Charges d''exploitation'!$G$101</t>
  </si>
  <si>
    <t>CRBPPHCPTEG__6871____BEXANM1</t>
  </si>
  <si>
    <t>='Charges d''exploitation'!$G$102</t>
  </si>
  <si>
    <t>CRBPPHCPTEG__68725___BEXANM1</t>
  </si>
  <si>
    <t>='Charges d''exploitation'!$G$103</t>
  </si>
  <si>
    <t>CRBPPHCPTEG__68741___BEXANM1</t>
  </si>
  <si>
    <t>='Charges d''exploitation'!$G$104</t>
  </si>
  <si>
    <t>CRBPPHCPTEG__68742___BEXANM1</t>
  </si>
  <si>
    <t>='Charges d''exploitation'!$G$105</t>
  </si>
  <si>
    <t>CRBPPHCPTEG__687461__BEXANM1</t>
  </si>
  <si>
    <t>='Charges d''exploitation'!$G$106</t>
  </si>
  <si>
    <t>CRBPPHCPTEG__687462__BEXANM1</t>
  </si>
  <si>
    <t>='Charges d''exploitation'!$G$107</t>
  </si>
  <si>
    <t>CRBPPHCPTEG__68748___BEXANM1</t>
  </si>
  <si>
    <t>='Charges d''exploitation'!$G$108</t>
  </si>
  <si>
    <t>CRBPPHCPTEG__6876____BEXANM1</t>
  </si>
  <si>
    <t>='Charges d''exploitation'!$G$109</t>
  </si>
  <si>
    <t>CRBPPHCPTEG__6891____BEXANM1</t>
  </si>
  <si>
    <t>='Charges d''exploitation'!$G$110</t>
  </si>
  <si>
    <t>CRBPPHCPTEG__68921___BEXANM1</t>
  </si>
  <si>
    <t>='Charges d''exploitation'!$G$111</t>
  </si>
  <si>
    <t>CRBPPHCPTEG__68922___BEXANM1</t>
  </si>
  <si>
    <t>='Charges d''exploitation'!$G$112</t>
  </si>
  <si>
    <t>CRBPPHCPTEG__6894____BEXANM1</t>
  </si>
  <si>
    <t>='Charges d''exploitation'!$G$113</t>
  </si>
  <si>
    <t>CRBPPHCPTEG__6895____BEXANM1</t>
  </si>
  <si>
    <t>='Charges d''exploitation'!$G$114</t>
  </si>
  <si>
    <t>CRBPPHCPTEG__6896____BEXANM1</t>
  </si>
  <si>
    <t>='Charges d''exploitation'!$G$115</t>
  </si>
  <si>
    <t>CRBPPHCPTEG__DEFICEXPBEXANM1</t>
  </si>
  <si>
    <t>='Charges d''exploitation'!$G$122</t>
  </si>
  <si>
    <t>CRBPPHCPTEG__AMTEXCEDBEXANM1</t>
  </si>
  <si>
    <t>='Charges d''exploitation'!$G$123</t>
  </si>
  <si>
    <t>CRBPPHCPTEG__601_____RECANN0</t>
  </si>
  <si>
    <t>='Charges d''exploitation'!$H$7</t>
  </si>
  <si>
    <t>CRBPPHCPTEG__602_____RECANN0</t>
  </si>
  <si>
    <t>='Charges d''exploitation'!$H$8</t>
  </si>
  <si>
    <t>CRBPPHCPTEG__603D____RECANN0</t>
  </si>
  <si>
    <t>='Charges d''exploitation'!$H$9</t>
  </si>
  <si>
    <t>CRBPPHCPTEG__606_____RECANN0</t>
  </si>
  <si>
    <t>='Charges d''exploitation'!$H$10</t>
  </si>
  <si>
    <t>CRBPPHCPTEG__607_____RECANN0</t>
  </si>
  <si>
    <t>='Charges d''exploitation'!$H$11</t>
  </si>
  <si>
    <t>CRBPPHCPTEG__709D____RECANN0</t>
  </si>
  <si>
    <t>='Charges d''exploitation'!$H$12</t>
  </si>
  <si>
    <t>CRBPPHCPTEG__713D____RECANN0</t>
  </si>
  <si>
    <t>='Charges d''exploitation'!$H$13</t>
  </si>
  <si>
    <t>CRBPPHCPTEG__6111____RECANN0</t>
  </si>
  <si>
    <t>='Charges d''exploitation'!$H$16</t>
  </si>
  <si>
    <t>CRBPPHCPTEG__6112____RECANN0</t>
  </si>
  <si>
    <t>='Charges d''exploitation'!$H$17</t>
  </si>
  <si>
    <t>CRBPPHCPTEG__6118____RECANN0</t>
  </si>
  <si>
    <t>='Charges d''exploitation'!$H$18</t>
  </si>
  <si>
    <t>CRBPPHCPTEG__6241____RECANN0</t>
  </si>
  <si>
    <t>='Charges d''exploitation'!$H$21</t>
  </si>
  <si>
    <t>CRBPPHCPTEG__6242____RECANN0</t>
  </si>
  <si>
    <t>='Charges d''exploitation'!$H$22</t>
  </si>
  <si>
    <t>CRBPPHCPTEG__6247____RECANN0</t>
  </si>
  <si>
    <t>='Charges d''exploitation'!$H$23</t>
  </si>
  <si>
    <t>CRBPPHCPTEG__6248____RECANN0</t>
  </si>
  <si>
    <t>='Charges d''exploitation'!$H$24</t>
  </si>
  <si>
    <t>CRBPPHCPTEG__625_____RECANN0</t>
  </si>
  <si>
    <t>='Charges d''exploitation'!$H$25</t>
  </si>
  <si>
    <t>CRBPPHCPTEG__626_____RECANN0</t>
  </si>
  <si>
    <t>='Charges d''exploitation'!$H$26</t>
  </si>
  <si>
    <t>CRBPPHCPTEG__6281____RECANN0</t>
  </si>
  <si>
    <t>='Charges d''exploitation'!$H$27</t>
  </si>
  <si>
    <t>CRBPPHCPTEG__6282____RECANN0</t>
  </si>
  <si>
    <t>='Charges d''exploitation'!$H$28</t>
  </si>
  <si>
    <t>CRBPPHCPTEG__6283____RECANN0</t>
  </si>
  <si>
    <t>='Charges d''exploitation'!$H$29</t>
  </si>
  <si>
    <t>CRBPPHCPTEG__6284____RECANN0</t>
  </si>
  <si>
    <t>='Charges d''exploitation'!$H$30</t>
  </si>
  <si>
    <t>CRBPPHCPTEG__6287____RECANN0</t>
  </si>
  <si>
    <t>='Charges d''exploitation'!$H$31</t>
  </si>
  <si>
    <t>CRBPPHCPTEG__6288____RECANN0</t>
  </si>
  <si>
    <t>='Charges d''exploitation'!$H$32</t>
  </si>
  <si>
    <t>CRBPPHCPTEG__621_____RECANN0</t>
  </si>
  <si>
    <t>='Charges d''exploitation'!$H$40</t>
  </si>
  <si>
    <t>CRBPPHCPTEG__622_____RECANN0</t>
  </si>
  <si>
    <t>='Charges d''exploitation'!$H$41</t>
  </si>
  <si>
    <t>CRBPPHCPTEG__631_____RECANN0</t>
  </si>
  <si>
    <t>='Charges d''exploitation'!$H$42</t>
  </si>
  <si>
    <t>CRBPPHCPTEG__633_____RECANN0</t>
  </si>
  <si>
    <t>='Charges d''exploitation'!$H$43</t>
  </si>
  <si>
    <t>CRBPPHCPTEG__641_____RECANN0</t>
  </si>
  <si>
    <t>='Charges d''exploitation'!$H$44</t>
  </si>
  <si>
    <t>CRBPPHCPTEG__642_____RECANN0</t>
  </si>
  <si>
    <t>='Charges d''exploitation'!$H$45</t>
  </si>
  <si>
    <t>CRBPPHCPTEG__643_____RECANN0</t>
  </si>
  <si>
    <t>='Charges d''exploitation'!$H$46</t>
  </si>
  <si>
    <t>CRBPPHCPTEG__645_____RECANN0</t>
  </si>
  <si>
    <t>='Charges d''exploitation'!$H$47</t>
  </si>
  <si>
    <t>CRBPPHCPTEG__646_____RECANN0</t>
  </si>
  <si>
    <t>='Charges d''exploitation'!$H$48</t>
  </si>
  <si>
    <t>CRBPPHCPTEG__647_____RECANN0</t>
  </si>
  <si>
    <t>='Charges d''exploitation'!$H$49</t>
  </si>
  <si>
    <t>CRBPPHCPTEG__648_____RECANN0</t>
  </si>
  <si>
    <t>='Charges d''exploitation'!$H$50</t>
  </si>
  <si>
    <t>CRBPPHCPTEG__612_____RECANN0</t>
  </si>
  <si>
    <t>='Charges d''exploitation'!$H$59</t>
  </si>
  <si>
    <t>CRBPPHCPTEG__6132____RECANN0</t>
  </si>
  <si>
    <t>='Charges d''exploitation'!$H$60</t>
  </si>
  <si>
    <t>CRBPPHCPTEG__6135____RECANN0</t>
  </si>
  <si>
    <t>='Charges d''exploitation'!$H$61</t>
  </si>
  <si>
    <t>CRBPPHCPTEG__614_____RECANN0</t>
  </si>
  <si>
    <t>='Charges d''exploitation'!$H$62</t>
  </si>
  <si>
    <t>CRBPPHCPTEG__6152____RECANN0</t>
  </si>
  <si>
    <t>='Charges d''exploitation'!$H$63</t>
  </si>
  <si>
    <t>CRBPPHCPTEG__6155____RECANN0</t>
  </si>
  <si>
    <t>='Charges d''exploitation'!$H$64</t>
  </si>
  <si>
    <t>CRBPPHCPTEG__6156____RECANN0</t>
  </si>
  <si>
    <t>='Charges d''exploitation'!$H$65</t>
  </si>
  <si>
    <t>CRBPPHCPTEG__616_____RECANN0</t>
  </si>
  <si>
    <t>='Charges d''exploitation'!$H$66</t>
  </si>
  <si>
    <t>CRBPPHCPTEG__617_____RECANN0</t>
  </si>
  <si>
    <t>='Charges d''exploitation'!$H$67</t>
  </si>
  <si>
    <t>CRBPPHCPTEG__618_____RECANN0</t>
  </si>
  <si>
    <t>='Charges d''exploitation'!$H$68</t>
  </si>
  <si>
    <t>CRBPPHCPTEG__623_____RECANN0</t>
  </si>
  <si>
    <t>='Charges d''exploitation'!$H$69</t>
  </si>
  <si>
    <t>CRBPPHCPTEG__627_____RECANN0</t>
  </si>
  <si>
    <t>='Charges d''exploitation'!$H$70</t>
  </si>
  <si>
    <t>CRBPPHCPTEG__635_____RECANN0</t>
  </si>
  <si>
    <t>='Charges d''exploitation'!$H$71</t>
  </si>
  <si>
    <t>CRBPPHCPTEG__637_____RECANN0</t>
  </si>
  <si>
    <t>='Charges d''exploitation'!$H$72</t>
  </si>
  <si>
    <t>CRBPPHCPTEG__651_____RECANN0</t>
  </si>
  <si>
    <t>='Charges d''exploitation'!$H$75</t>
  </si>
  <si>
    <t>CRBPPHCPTEG__653_____RECANN0</t>
  </si>
  <si>
    <t>='Charges d''exploitation'!$H$76</t>
  </si>
  <si>
    <t>CRBPPHCPTEG__654_____RECANN0</t>
  </si>
  <si>
    <t>='Charges d''exploitation'!$H$77</t>
  </si>
  <si>
    <t>CRBPPHCPTEG__655_____RECANN0</t>
  </si>
  <si>
    <t>='Charges d''exploitation'!$H$78</t>
  </si>
  <si>
    <t>CRBPPHCPTEG__657_____RECANN0</t>
  </si>
  <si>
    <t>='Charges d''exploitation'!$H$79</t>
  </si>
  <si>
    <t>CRBPPHCPTEG__658_____RECANN0</t>
  </si>
  <si>
    <t>='Charges d''exploitation'!$H$80</t>
  </si>
  <si>
    <t>CRBPPHCPTEG__66______RECANN0</t>
  </si>
  <si>
    <t>='Charges d''exploitation'!$H$87</t>
  </si>
  <si>
    <t>CRBPPHCPTEG__671_____RECANN0</t>
  </si>
  <si>
    <t>='Charges d''exploitation'!$H$90</t>
  </si>
  <si>
    <t>CRBPPHCPTEG__673_____RECANN0</t>
  </si>
  <si>
    <t>='Charges d''exploitation'!$H$91</t>
  </si>
  <si>
    <t>CRBPPHCPTEG__675_____RECANN0</t>
  </si>
  <si>
    <t>='Charges d''exploitation'!$H$92</t>
  </si>
  <si>
    <t>CRBPPHCPTEG__678_____RECANN0</t>
  </si>
  <si>
    <t>='Charges d''exploitation'!$H$93</t>
  </si>
  <si>
    <t>CRBPPHCPTEG__6811____RECANN0</t>
  </si>
  <si>
    <t>='Charges d''exploitation'!$H$96</t>
  </si>
  <si>
    <t>CRBPPHCPTEG__6812____RECANN0</t>
  </si>
  <si>
    <t>='Charges d''exploitation'!$H$97</t>
  </si>
  <si>
    <t>CRBPPHCPTEG__6815____RECANN0</t>
  </si>
  <si>
    <t>='Charges d''exploitation'!$H$98</t>
  </si>
  <si>
    <t>CRBPPHCPTEG__6816____RECANN0</t>
  </si>
  <si>
    <t>='Charges d''exploitation'!$H$99</t>
  </si>
  <si>
    <t>CRBPPHCPTEG__6817____RECANN0</t>
  </si>
  <si>
    <t>='Charges d''exploitation'!$H$100</t>
  </si>
  <si>
    <t>CRBPPHCPTEG__686_____RECANN0</t>
  </si>
  <si>
    <t>='Charges d''exploitation'!$H$101</t>
  </si>
  <si>
    <t>CRBPPHCPTEG__6871____RECANN0</t>
  </si>
  <si>
    <t>='Charges d''exploitation'!$H$102</t>
  </si>
  <si>
    <t>CRBPPHCPTEG__68725___RECANN0</t>
  </si>
  <si>
    <t>='Charges d''exploitation'!$H$103</t>
  </si>
  <si>
    <t>CRBPPHCPTEG__68741___RECANN0</t>
  </si>
  <si>
    <t>='Charges d''exploitation'!$H$104</t>
  </si>
  <si>
    <t>CRBPPHCPTEG__68742___RECANN0</t>
  </si>
  <si>
    <t>='Charges d''exploitation'!$H$105</t>
  </si>
  <si>
    <t>CRBPPHCPTEG__687461__RECANN0</t>
  </si>
  <si>
    <t>='Charges d''exploitation'!$H$106</t>
  </si>
  <si>
    <t>CRBPPHCPTEG__687462__RECANN0</t>
  </si>
  <si>
    <t>='Charges d''exploitation'!$H$107</t>
  </si>
  <si>
    <t>CRBPPHCPTEG__68748___RECANN0</t>
  </si>
  <si>
    <t>='Charges d''exploitation'!$H$108</t>
  </si>
  <si>
    <t>CRBPPHCPTEG__6876____RECANN0</t>
  </si>
  <si>
    <t>='Charges d''exploitation'!$H$109</t>
  </si>
  <si>
    <t>CRBPPHCPTEG__6891____RECANN0</t>
  </si>
  <si>
    <t>='Charges d''exploitation'!$H$110</t>
  </si>
  <si>
    <t>CRBPPHCPTEG__68921___RECANN0</t>
  </si>
  <si>
    <t>='Charges d''exploitation'!$H$111</t>
  </si>
  <si>
    <t>CRBPPHCPTEG__68922___RECANN0</t>
  </si>
  <si>
    <t>='Charges d''exploitation'!$H$112</t>
  </si>
  <si>
    <t>CRBPPHCPTEG__6894____RECANN0</t>
  </si>
  <si>
    <t>='Charges d''exploitation'!$H$113</t>
  </si>
  <si>
    <t>CRBPPHCPTEG__6895____RECANN0</t>
  </si>
  <si>
    <t>='Charges d''exploitation'!$H$114</t>
  </si>
  <si>
    <t>CRBPPHCPTEG__6896____RECANN0</t>
  </si>
  <si>
    <t>='Charges d''exploitation'!$H$115</t>
  </si>
  <si>
    <t>CRBPPHCPTEG__601_____MSNANN0</t>
  </si>
  <si>
    <t>='Charges d''exploitation'!$I$7</t>
  </si>
  <si>
    <t>CRBPPHCPTEG__602_____MSNANN0</t>
  </si>
  <si>
    <t>='Charges d''exploitation'!$I$8</t>
  </si>
  <si>
    <t>CRBPPHCPTEG__603D____MSNANN0</t>
  </si>
  <si>
    <t>='Charges d''exploitation'!$I$9</t>
  </si>
  <si>
    <t>CRBPPHCPTEG__606_____MSNANN0</t>
  </si>
  <si>
    <t>='Charges d''exploitation'!$I$10</t>
  </si>
  <si>
    <t>CRBPPHCPTEG__607_____MSNANN0</t>
  </si>
  <si>
    <t>='Charges d''exploitation'!$I$11</t>
  </si>
  <si>
    <t>CRBPPHCPTEG__709D____MSNANN0</t>
  </si>
  <si>
    <t>='Charges d''exploitation'!$I$12</t>
  </si>
  <si>
    <t>CRBPPHCPTEG__713D____MSNANN0</t>
  </si>
  <si>
    <t>='Charges d''exploitation'!$I$13</t>
  </si>
  <si>
    <t>CRBPPHCPTEG__6111____MSNANN0</t>
  </si>
  <si>
    <t>='Charges d''exploitation'!$I$16</t>
  </si>
  <si>
    <t>CRBPPHCPTEG__6112____MSNANN0</t>
  </si>
  <si>
    <t>='Charges d''exploitation'!$I$17</t>
  </si>
  <si>
    <t>CRBPPHCPTEG__6118____MSNANN0</t>
  </si>
  <si>
    <t>='Charges d''exploitation'!$I$18</t>
  </si>
  <si>
    <t>CRBPPHCPTEG__6241____MSNANN0</t>
  </si>
  <si>
    <t>='Charges d''exploitation'!$I$21</t>
  </si>
  <si>
    <t>CRBPPHCPTEG__6242____MSNANN0</t>
  </si>
  <si>
    <t>='Charges d''exploitation'!$I$22</t>
  </si>
  <si>
    <t>CRBPPHCPTEG__6247____MSNANN0</t>
  </si>
  <si>
    <t>='Charges d''exploitation'!$I$23</t>
  </si>
  <si>
    <t>CRBPPHCPTEG__6248____MSNANN0</t>
  </si>
  <si>
    <t>='Charges d''exploitation'!$I$24</t>
  </si>
  <si>
    <t>CRBPPHCPTEG__625_____MSNANN0</t>
  </si>
  <si>
    <t>='Charges d''exploitation'!$I$25</t>
  </si>
  <si>
    <t>CRBPPHCPTEG__626_____MSNANN0</t>
  </si>
  <si>
    <t>='Charges d''exploitation'!$I$26</t>
  </si>
  <si>
    <t>CRBPPHCPTEG__6281____MSNANN0</t>
  </si>
  <si>
    <t>='Charges d''exploitation'!$I$27</t>
  </si>
  <si>
    <t>CRBPPHCPTEG__6282____MSNANN0</t>
  </si>
  <si>
    <t>='Charges d''exploitation'!$I$28</t>
  </si>
  <si>
    <t>CRBPPHCPTEG__6283____MSNANN0</t>
  </si>
  <si>
    <t>='Charges d''exploitation'!$I$29</t>
  </si>
  <si>
    <t>CRBPPHCPTEG__6284____MSNANN0</t>
  </si>
  <si>
    <t>='Charges d''exploitation'!$I$30</t>
  </si>
  <si>
    <t>CRBPPHCPTEG__6287____MSNANN0</t>
  </si>
  <si>
    <t>='Charges d''exploitation'!$I$31</t>
  </si>
  <si>
    <t>CRBPPHCPTEG__6288____MSNANN0</t>
  </si>
  <si>
    <t>='Charges d''exploitation'!$I$32</t>
  </si>
  <si>
    <t>CRBPPHCPTEG__621_____MSNANN0</t>
  </si>
  <si>
    <t>='Charges d''exploitation'!$I$40</t>
  </si>
  <si>
    <t>CRBPPHCPTEG__622_____MSNANN0</t>
  </si>
  <si>
    <t>='Charges d''exploitation'!$I$41</t>
  </si>
  <si>
    <t>CRBPPHCPTEG__631_____MSNANN0</t>
  </si>
  <si>
    <t>='Charges d''exploitation'!$I$42</t>
  </si>
  <si>
    <t>CRBPPHCPTEG__633_____MSNANN0</t>
  </si>
  <si>
    <t>='Charges d''exploitation'!$I$43</t>
  </si>
  <si>
    <t>CRBPPHCPTEG__641_____MSNANN0</t>
  </si>
  <si>
    <t>='Charges d''exploitation'!$I$44</t>
  </si>
  <si>
    <t>CRBPPHCPTEG__642_____MSNANN0</t>
  </si>
  <si>
    <t>='Charges d''exploitation'!$I$45</t>
  </si>
  <si>
    <t>CRBPPHCPTEG__643_____MSNANN0</t>
  </si>
  <si>
    <t>='Charges d''exploitation'!$I$46</t>
  </si>
  <si>
    <t>CRBPPHCPTEG__645_____MSNANN0</t>
  </si>
  <si>
    <t>='Charges d''exploitation'!$I$47</t>
  </si>
  <si>
    <t>CRBPPHCPTEG__646_____MSNANN0</t>
  </si>
  <si>
    <t>='Charges d''exploitation'!$I$48</t>
  </si>
  <si>
    <t>CRBPPHCPTEG__647_____MSNANN0</t>
  </si>
  <si>
    <t>='Charges d''exploitation'!$I$49</t>
  </si>
  <si>
    <t>CRBPPHCPTEG__648_____MSNANN0</t>
  </si>
  <si>
    <t>='Charges d''exploitation'!$I$50</t>
  </si>
  <si>
    <t>CRBPPHCPTEG__612_____MSNANN0</t>
  </si>
  <si>
    <t>='Charges d''exploitation'!$I$59</t>
  </si>
  <si>
    <t>CRBPPHCPTEG__6132____MSNANN0</t>
  </si>
  <si>
    <t>='Charges d''exploitation'!$I$60</t>
  </si>
  <si>
    <t>CRBPPHCPTEG__6135____MSNANN0</t>
  </si>
  <si>
    <t>='Charges d''exploitation'!$I$61</t>
  </si>
  <si>
    <t>CRBPPHCPTEG__614_____MSNANN0</t>
  </si>
  <si>
    <t>='Charges d''exploitation'!$I$62</t>
  </si>
  <si>
    <t>CRBPPHCPTEG__6152____MSNANN0</t>
  </si>
  <si>
    <t>='Charges d''exploitation'!$I$63</t>
  </si>
  <si>
    <t>CRBPPHCPTEG__6155____MSNANN0</t>
  </si>
  <si>
    <t>='Charges d''exploitation'!$I$64</t>
  </si>
  <si>
    <t>CRBPPHCPTEG__6156____MSNANN0</t>
  </si>
  <si>
    <t>='Charges d''exploitation'!$I$65</t>
  </si>
  <si>
    <t>CRBPPHCPTEG__616_____MSNANN0</t>
  </si>
  <si>
    <t>='Charges d''exploitation'!$I$66</t>
  </si>
  <si>
    <t>CRBPPHCPTEG__617_____MSNANN0</t>
  </si>
  <si>
    <t>='Charges d''exploitation'!$I$67</t>
  </si>
  <si>
    <t>CRBPPHCPTEG__618_____MSNANN0</t>
  </si>
  <si>
    <t>='Charges d''exploitation'!$I$68</t>
  </si>
  <si>
    <t>CRBPPHCPTEG__623_____MSNANN0</t>
  </si>
  <si>
    <t>='Charges d''exploitation'!$I$69</t>
  </si>
  <si>
    <t>CRBPPHCPTEG__627_____MSNANN0</t>
  </si>
  <si>
    <t>='Charges d''exploitation'!$I$70</t>
  </si>
  <si>
    <t>CRBPPHCPTEG__635_____MSNANN0</t>
  </si>
  <si>
    <t>='Charges d''exploitation'!$I$71</t>
  </si>
  <si>
    <t>CRBPPHCPTEG__637_____MSNANN0</t>
  </si>
  <si>
    <t>='Charges d''exploitation'!$I$72</t>
  </si>
  <si>
    <t>CRBPPHCPTEG__651_____MSNANN0</t>
  </si>
  <si>
    <t>='Charges d''exploitation'!$I$75</t>
  </si>
  <si>
    <t>CRBPPHCPTEG__653_____MSNANN0</t>
  </si>
  <si>
    <t>='Charges d''exploitation'!$I$76</t>
  </si>
  <si>
    <t>CRBPPHCPTEG__654_____MSNANN0</t>
  </si>
  <si>
    <t>='Charges d''exploitation'!$I$77</t>
  </si>
  <si>
    <t>CRBPPHCPTEG__655_____MSNANN0</t>
  </si>
  <si>
    <t>='Charges d''exploitation'!$I$78</t>
  </si>
  <si>
    <t>CRBPPHCPTEG__657_____MSNANN0</t>
  </si>
  <si>
    <t>='Charges d''exploitation'!$I$79</t>
  </si>
  <si>
    <t>CRBPPHCPTEG__658_____MSNANN0</t>
  </si>
  <si>
    <t>='Charges d''exploitation'!$I$80</t>
  </si>
  <si>
    <t>CRBPPHCPTEG__66______MSNANN0</t>
  </si>
  <si>
    <t>='Charges d''exploitation'!$I$87</t>
  </si>
  <si>
    <t>CRBPPHCPTEG__671_____MSNANN0</t>
  </si>
  <si>
    <t>='Charges d''exploitation'!$I$90</t>
  </si>
  <si>
    <t>CRBPPHCPTEG__673_____MSNANN0</t>
  </si>
  <si>
    <t>='Charges d''exploitation'!$I$91</t>
  </si>
  <si>
    <t>CRBPPHCPTEG__675_____MSNANN0</t>
  </si>
  <si>
    <t>='Charges d''exploitation'!$I$92</t>
  </si>
  <si>
    <t>CRBPPHCPTEG__678_____MSNANN0</t>
  </si>
  <si>
    <t>='Charges d''exploitation'!$I$93</t>
  </si>
  <si>
    <t>CRBPPHCPTEG__6811____MSNANN0</t>
  </si>
  <si>
    <t>='Charges d''exploitation'!$I$96</t>
  </si>
  <si>
    <t>CRBPPHCPTEG__6812____MSNANN0</t>
  </si>
  <si>
    <t>='Charges d''exploitation'!$I$97</t>
  </si>
  <si>
    <t>CRBPPHCPTEG__6815____MSNANN0</t>
  </si>
  <si>
    <t>='Charges d''exploitation'!$I$98</t>
  </si>
  <si>
    <t>CRBPPHCPTEG__6816____MSNANN0</t>
  </si>
  <si>
    <t>='Charges d''exploitation'!$I$99</t>
  </si>
  <si>
    <t>CRBPPHCPTEG__6817____MSNANN0</t>
  </si>
  <si>
    <t>='Charges d''exploitation'!$I$100</t>
  </si>
  <si>
    <t>CRBPPHCPTEG__686_____MSNANN0</t>
  </si>
  <si>
    <t>='Charges d''exploitation'!$I$101</t>
  </si>
  <si>
    <t>CRBPPHCPTEG__6871____MSNANN0</t>
  </si>
  <si>
    <t>='Charges d''exploitation'!$I$102</t>
  </si>
  <si>
    <t>CRBPPHCPTEG__68725___MSNANN0</t>
  </si>
  <si>
    <t>='Charges d''exploitation'!$I$103</t>
  </si>
  <si>
    <t>CRBPPHCPTEG__68741___MSNANN0</t>
  </si>
  <si>
    <t>='Charges d''exploitation'!$I$104</t>
  </si>
  <si>
    <t>CRBPPHCPTEG__68742___MSNANN0</t>
  </si>
  <si>
    <t>='Charges d''exploitation'!$I$105</t>
  </si>
  <si>
    <t>CRBPPHCPTEG__687461__MSNANN0</t>
  </si>
  <si>
    <t>='Charges d''exploitation'!$I$106</t>
  </si>
  <si>
    <t>CRBPPHCPTEG__687462__MSNANN0</t>
  </si>
  <si>
    <t>='Charges d''exploitation'!$I$107</t>
  </si>
  <si>
    <t>CRBPPHCPTEG__68748___MSNANN0</t>
  </si>
  <si>
    <t>='Charges d''exploitation'!$I$108</t>
  </si>
  <si>
    <t>CRBPPHCPTEG__6876____MSNANN0</t>
  </si>
  <si>
    <t>='Charges d''exploitation'!$I$109</t>
  </si>
  <si>
    <t>CRBPPHCPTEG__6891____MSNANN0</t>
  </si>
  <si>
    <t>='Charges d''exploitation'!$I$110</t>
  </si>
  <si>
    <t>CRBPPHCPTEG__68921___MSNANN0</t>
  </si>
  <si>
    <t>='Charges d''exploitation'!$I$111</t>
  </si>
  <si>
    <t>CRBPPHCPTEG__68922___MSNANN0</t>
  </si>
  <si>
    <t>='Charges d''exploitation'!$I$112</t>
  </si>
  <si>
    <t>CRBPPHCPTEG__6894____MSNANN0</t>
  </si>
  <si>
    <t>='Charges d''exploitation'!$I$113</t>
  </si>
  <si>
    <t>CRBPPHCPTEG__6895____MSNANN0</t>
  </si>
  <si>
    <t>='Charges d''exploitation'!$I$114</t>
  </si>
  <si>
    <t>CRBPPHCPTEG__6896____MSNANN0</t>
  </si>
  <si>
    <t>='Charges d''exploitation'!$I$115</t>
  </si>
  <si>
    <t>CRBPPHCPTEG__DEFICEXPBPPANN0</t>
  </si>
  <si>
    <t>='Charges d''exploitation'!$J$122</t>
  </si>
  <si>
    <t>CRBPPHCPTEG__AMTEXCEDBPPANN0</t>
  </si>
  <si>
    <t>='Charges d''exploitation'!$J$123</t>
  </si>
  <si>
    <t>CRBPPHCPTEG__GROUPE1_BPRANN0</t>
  </si>
  <si>
    <t>='Charges d''exploitation'!$K$34</t>
  </si>
  <si>
    <t>CRBPPHCPTEG__GROUPE2_BPRANN0</t>
  </si>
  <si>
    <t>='Charges d''exploitation'!$K$53</t>
  </si>
  <si>
    <t>CRBPPHCPTEG__GROUPE3_BPRANN0</t>
  </si>
  <si>
    <t>='Charges d''exploitation'!$K$117</t>
  </si>
  <si>
    <t>CRBPPHCPTEG__DEFICEXPBPRANN0</t>
  </si>
  <si>
    <t>='Charges d''exploitation'!$K$122</t>
  </si>
  <si>
    <t>CRBPPHCPTEG__AMTEXCEDBPRANN0</t>
  </si>
  <si>
    <t>='Charges d''exploitation'!$K$123</t>
  </si>
  <si>
    <t>CRBPPHCPTEG__601_____BEXANN0</t>
  </si>
  <si>
    <t>='Charges d''exploitation'!$L$7</t>
  </si>
  <si>
    <t>CRBPPHCPTEG__602_____BEXANN0</t>
  </si>
  <si>
    <t>='Charges d''exploitation'!$L$8</t>
  </si>
  <si>
    <t>CRBPPHCPTEG__603D____BEXANN0</t>
  </si>
  <si>
    <t>='Charges d''exploitation'!$L$9</t>
  </si>
  <si>
    <t>CRBPPHCPTEG__606_____BEXANN0</t>
  </si>
  <si>
    <t>='Charges d''exploitation'!$L$10</t>
  </si>
  <si>
    <t>CRBPPHCPTEG__607_____BEXANN0</t>
  </si>
  <si>
    <t>='Charges d''exploitation'!$L$11</t>
  </si>
  <si>
    <t>CRBPPHCPTEG__709D____BEXANN0</t>
  </si>
  <si>
    <t>='Charges d''exploitation'!$L$12</t>
  </si>
  <si>
    <t>CRBPPHCPTEG__713D____BEXANN0</t>
  </si>
  <si>
    <t>='Charges d''exploitation'!$L$13</t>
  </si>
  <si>
    <t>CRBPPHCPTEG__6111____BEXANN0</t>
  </si>
  <si>
    <t>='Charges d''exploitation'!$L$16</t>
  </si>
  <si>
    <t>CRBPPHCPTEG__6112____BEXANN0</t>
  </si>
  <si>
    <t>='Charges d''exploitation'!$L$17</t>
  </si>
  <si>
    <t>CRBPPHCPTEG__6118____BEXANN0</t>
  </si>
  <si>
    <t>='Charges d''exploitation'!$L$18</t>
  </si>
  <si>
    <t>CRBPPHCPTEG__6241____BEXANN0</t>
  </si>
  <si>
    <t>='Charges d''exploitation'!$L$21</t>
  </si>
  <si>
    <t>CRBPPHCPTEG__6242____BEXANN0</t>
  </si>
  <si>
    <t>='Charges d''exploitation'!$L$22</t>
  </si>
  <si>
    <t>CRBPPHCPTEG__6247____BEXANN0</t>
  </si>
  <si>
    <t>='Charges d''exploitation'!$L$23</t>
  </si>
  <si>
    <t>CRBPPHCPTEG__6248____BEXANN0</t>
  </si>
  <si>
    <t>='Charges d''exploitation'!$L$24</t>
  </si>
  <si>
    <t>CRBPPHCPTEG__625_____BEXANN0</t>
  </si>
  <si>
    <t>='Charges d''exploitation'!$L$25</t>
  </si>
  <si>
    <t>CRBPPHCPTEG__626_____BEXANN0</t>
  </si>
  <si>
    <t>='Charges d''exploitation'!$L$26</t>
  </si>
  <si>
    <t>CRBPPHCPTEG__6281____BEXANN0</t>
  </si>
  <si>
    <t>='Charges d''exploitation'!$L$27</t>
  </si>
  <si>
    <t>CRBPPHCPTEG__6282____BEXANN0</t>
  </si>
  <si>
    <t>='Charges d''exploitation'!$L$28</t>
  </si>
  <si>
    <t>CRBPPHCPTEG__6283____BEXANN0</t>
  </si>
  <si>
    <t>='Charges d''exploitation'!$L$29</t>
  </si>
  <si>
    <t>CRBPPHCPTEG__6284____BEXANN0</t>
  </si>
  <si>
    <t>='Charges d''exploitation'!$L$30</t>
  </si>
  <si>
    <t>CRBPPHCPTEG__6287____BEXANN0</t>
  </si>
  <si>
    <t>='Charges d''exploitation'!$L$31</t>
  </si>
  <si>
    <t>CRBPPHCPTEG__6288____BEXANN0</t>
  </si>
  <si>
    <t>='Charges d''exploitation'!$L$32</t>
  </si>
  <si>
    <t>CRBPPHCPTEG__621_____BEXANN0</t>
  </si>
  <si>
    <t>='Charges d''exploitation'!$L$40</t>
  </si>
  <si>
    <t>CRBPPHCPTEG__622_____BEXANN0</t>
  </si>
  <si>
    <t>='Charges d''exploitation'!$L$41</t>
  </si>
  <si>
    <t>CRBPPHCPTEG__631_____BEXANN0</t>
  </si>
  <si>
    <t>='Charges d''exploitation'!$L$42</t>
  </si>
  <si>
    <t>CRBPPHCPTEG__633_____BEXANN0</t>
  </si>
  <si>
    <t>='Charges d''exploitation'!$L$43</t>
  </si>
  <si>
    <t>CRBPPHCPTEG__641_____BEXANN0</t>
  </si>
  <si>
    <t>='Charges d''exploitation'!$L$44</t>
  </si>
  <si>
    <t>CRBPPHCPTEG__642_____BEXANN0</t>
  </si>
  <si>
    <t>='Charges d''exploitation'!$L$45</t>
  </si>
  <si>
    <t>CRBPPHCPTEG__643_____BEXANN0</t>
  </si>
  <si>
    <t>='Charges d''exploitation'!$L$46</t>
  </si>
  <si>
    <t>CRBPPHCPTEG__645_____BEXANN0</t>
  </si>
  <si>
    <t>='Charges d''exploitation'!$L$47</t>
  </si>
  <si>
    <t>CRBPPHCPTEG__646_____BEXANN0</t>
  </si>
  <si>
    <t>='Charges d''exploitation'!$L$48</t>
  </si>
  <si>
    <t>CRBPPHCPTEG__647_____BEXANN0</t>
  </si>
  <si>
    <t>='Charges d''exploitation'!$L$49</t>
  </si>
  <si>
    <t>CRBPPHCPTEG__648_____BEXANN0</t>
  </si>
  <si>
    <t>='Charges d''exploitation'!$L$50</t>
  </si>
  <si>
    <t>CRBPPHCPTEG__612_____BEXANN0</t>
  </si>
  <si>
    <t>='Charges d''exploitation'!$L$59</t>
  </si>
  <si>
    <t>CRBPPHCPTEG__6132____BEXANN0</t>
  </si>
  <si>
    <t>='Charges d''exploitation'!$L$60</t>
  </si>
  <si>
    <t>CRBPPHCPTEG__6135____BEXANN0</t>
  </si>
  <si>
    <t>='Charges d''exploitation'!$L$61</t>
  </si>
  <si>
    <t>CRBPPHCPTEG__614_____BEXANN0</t>
  </si>
  <si>
    <t>='Charges d''exploitation'!$L$62</t>
  </si>
  <si>
    <t>CRBPPHCPTEG__6152____BEXANN0</t>
  </si>
  <si>
    <t>='Charges d''exploitation'!$L$63</t>
  </si>
  <si>
    <t>CRBPPHCPTEG__6155____BEXANN0</t>
  </si>
  <si>
    <t>='Charges d''exploitation'!$L$64</t>
  </si>
  <si>
    <t>CRBPPHCPTEG__6156____BEXANN0</t>
  </si>
  <si>
    <t>='Charges d''exploitation'!$L$65</t>
  </si>
  <si>
    <t>CRBPPHCPTEG__616_____BEXANN0</t>
  </si>
  <si>
    <t>='Charges d''exploitation'!$L$66</t>
  </si>
  <si>
    <t>CRBPPHCPTEG__617_____BEXANN0</t>
  </si>
  <si>
    <t>='Charges d''exploitation'!$L$67</t>
  </si>
  <si>
    <t>CRBPPHCPTEG__618_____BEXANN0</t>
  </si>
  <si>
    <t>='Charges d''exploitation'!$L$68</t>
  </si>
  <si>
    <t>CRBPPHCPTEG__623_____BEXANN0</t>
  </si>
  <si>
    <t>='Charges d''exploitation'!$L$69</t>
  </si>
  <si>
    <t>CRBPPHCPTEG__627_____BEXANN0</t>
  </si>
  <si>
    <t>='Charges d''exploitation'!$L$70</t>
  </si>
  <si>
    <t>CRBPPHCPTEG__635_____BEXANN0</t>
  </si>
  <si>
    <t>='Charges d''exploitation'!$L$71</t>
  </si>
  <si>
    <t>CRBPPHCPTEG__637_____BEXANN0</t>
  </si>
  <si>
    <t>='Charges d''exploitation'!$L$72</t>
  </si>
  <si>
    <t>CRBPPHCPTEG__651_____BEXANN0</t>
  </si>
  <si>
    <t>='Charges d''exploitation'!$L$75</t>
  </si>
  <si>
    <t>CRBPPHCPTEG__653_____BEXANN0</t>
  </si>
  <si>
    <t>='Charges d''exploitation'!$L$76</t>
  </si>
  <si>
    <t>CRBPPHCPTEG__654_____BEXANN0</t>
  </si>
  <si>
    <t>='Charges d''exploitation'!$L$77</t>
  </si>
  <si>
    <t>CRBPPHCPTEG__655_____BEXANN0</t>
  </si>
  <si>
    <t>='Charges d''exploitation'!$L$78</t>
  </si>
  <si>
    <t>CRBPPHCPTEG__657_____BEXANN0</t>
  </si>
  <si>
    <t>='Charges d''exploitation'!$L$79</t>
  </si>
  <si>
    <t>CRBPPHCPTEG__658_____BEXANN0</t>
  </si>
  <si>
    <t>='Charges d''exploitation'!$L$80</t>
  </si>
  <si>
    <t>CRBPPHCPTEG__66______BEXANN0</t>
  </si>
  <si>
    <t>='Charges d''exploitation'!$L$87</t>
  </si>
  <si>
    <t>CRBPPHCPTEG__671_____BEXANN0</t>
  </si>
  <si>
    <t>='Charges d''exploitation'!$L$90</t>
  </si>
  <si>
    <t>CRBPPHCPTEG__673_____BEXANN0</t>
  </si>
  <si>
    <t>='Charges d''exploitation'!$L$91</t>
  </si>
  <si>
    <t>CRBPPHCPTEG__675_____BEXANN0</t>
  </si>
  <si>
    <t>='Charges d''exploitation'!$L$92</t>
  </si>
  <si>
    <t>CRBPPHCPTEG__678_____BEXANN0</t>
  </si>
  <si>
    <t>='Charges d''exploitation'!$L$93</t>
  </si>
  <si>
    <t>CRBPPHCPTEG__6811____BEXANN0</t>
  </si>
  <si>
    <t>='Charges d''exploitation'!$L$96</t>
  </si>
  <si>
    <t>CRBPPHCPTEG__6812____BEXANN0</t>
  </si>
  <si>
    <t>='Charges d''exploitation'!$L$97</t>
  </si>
  <si>
    <t>CRBPPHCPTEG__6815____BEXANN0</t>
  </si>
  <si>
    <t>='Charges d''exploitation'!$L$98</t>
  </si>
  <si>
    <t>CRBPPHCPTEG__6816____BEXANN0</t>
  </si>
  <si>
    <t>='Charges d''exploitation'!$L$99</t>
  </si>
  <si>
    <t>CRBPPHCPTEG__6817____BEXANN0</t>
  </si>
  <si>
    <t>='Charges d''exploitation'!$L$100</t>
  </si>
  <si>
    <t>CRBPPHCPTEG__686_____BEXANN0</t>
  </si>
  <si>
    <t>='Charges d''exploitation'!$L$101</t>
  </si>
  <si>
    <t>CRBPPHCPTEG__6871____BEXANN0</t>
  </si>
  <si>
    <t>='Charges d''exploitation'!$L$102</t>
  </si>
  <si>
    <t>CRBPPHCPTEG__68725___BEXANN0</t>
  </si>
  <si>
    <t>='Charges d''exploitation'!$L$103</t>
  </si>
  <si>
    <t>CRBPPHCPTEG__68741___BEXANN0</t>
  </si>
  <si>
    <t>='Charges d''exploitation'!$L$104</t>
  </si>
  <si>
    <t>CRBPPHCPTEG__68742___BEXANN0</t>
  </si>
  <si>
    <t>='Charges d''exploitation'!$L$105</t>
  </si>
  <si>
    <t>CRBPPHCPTEG__687461__BEXANN0</t>
  </si>
  <si>
    <t>='Charges d''exploitation'!$L$106</t>
  </si>
  <si>
    <t>CRBPPHCPTEG__687462__BEXANN0</t>
  </si>
  <si>
    <t>='Charges d''exploitation'!$L$107</t>
  </si>
  <si>
    <t>CRBPPHCPTEG__68748___BEXANN0</t>
  </si>
  <si>
    <t>='Charges d''exploitation'!$L$108</t>
  </si>
  <si>
    <t>CRBPPHCPTEG__6876____BEXANN0</t>
  </si>
  <si>
    <t>='Charges d''exploitation'!$L$109</t>
  </si>
  <si>
    <t>CRBPPHCPTEG__6891____BEXANN0</t>
  </si>
  <si>
    <t>='Charges d''exploitation'!$L$110</t>
  </si>
  <si>
    <t>CRBPPHCPTEG__68921___BEXANN0</t>
  </si>
  <si>
    <t>='Charges d''exploitation'!$L$111</t>
  </si>
  <si>
    <t>CRBPPHCPTEG__68922___BEXANN0</t>
  </si>
  <si>
    <t>='Charges d''exploitation'!$L$112</t>
  </si>
  <si>
    <t>CRBPPHCPTEG__6894____BEXANN0</t>
  </si>
  <si>
    <t>='Charges d''exploitation'!$L$113</t>
  </si>
  <si>
    <t>CRBPPHCPTEG__6895____BEXANN0</t>
  </si>
  <si>
    <t>='Charges d''exploitation'!$L$114</t>
  </si>
  <si>
    <t>CRBPPHCPTEG__6896____BEXANN0</t>
  </si>
  <si>
    <t>='Charges d''exploitation'!$L$115</t>
  </si>
  <si>
    <t>CRBPPHCPTEG__DEFICEXPBEXANN0</t>
  </si>
  <si>
    <t>='Charges d''exploitation'!$L$122</t>
  </si>
  <si>
    <t>CRBPPHCPTEG__AMTEXCEDBEXANN0</t>
  </si>
  <si>
    <t>='Charges d''exploitation'!$L$123</t>
  </si>
  <si>
    <t>CRBPPHCPTEG__731_____CARANM2</t>
  </si>
  <si>
    <t>=produits!$F$7</t>
  </si>
  <si>
    <t>Produits d'exploitation</t>
  </si>
  <si>
    <t>CRBPPHCPTEG__731224__CARANM2</t>
  </si>
  <si>
    <t>=produits!$F$8</t>
  </si>
  <si>
    <t>CRBPPHCPTEG__732_____CARANM2</t>
  </si>
  <si>
    <t>=produits!$F$9</t>
  </si>
  <si>
    <t>CRBPPHCPTEG__733_____CARANM2</t>
  </si>
  <si>
    <t>=produits!$F$10</t>
  </si>
  <si>
    <t>CRBPPHCPTEG__733222__CARANM2</t>
  </si>
  <si>
    <t>=produits!$F$11</t>
  </si>
  <si>
    <t>CRBPPHCPTEG__734_____CARANM2</t>
  </si>
  <si>
    <t>=produits!$F$12</t>
  </si>
  <si>
    <t>CRBPPHCPTEG__738_____CARANM2</t>
  </si>
  <si>
    <t>=produits!$F$13</t>
  </si>
  <si>
    <t>CRBPPHCPTEG__70______CARANM2</t>
  </si>
  <si>
    <t>=produits!$F$20</t>
  </si>
  <si>
    <t>CRBPPHCPTEG__70821___CARANM2</t>
  </si>
  <si>
    <t>=produits!$F$21</t>
  </si>
  <si>
    <t>CRBPPHCPTEG__70822___CARANM2</t>
  </si>
  <si>
    <t>=produits!$F$22</t>
  </si>
  <si>
    <t>CRBPPHCPTEG__70823___CARANM2</t>
  </si>
  <si>
    <t>=produits!$F$23</t>
  </si>
  <si>
    <t>CRBPPHCPTEG__70828___CARANM2</t>
  </si>
  <si>
    <t>=produits!$F$24</t>
  </si>
  <si>
    <t>CRBPPHCPTEG__71______CARANM2</t>
  </si>
  <si>
    <t>=produits!$F$25</t>
  </si>
  <si>
    <t>CRBPPHCPTEG__72______CARANM2</t>
  </si>
  <si>
    <t>=produits!$F$26</t>
  </si>
  <si>
    <t>CRBPPHCPTEG__74______CARANM2</t>
  </si>
  <si>
    <t>=produits!$F$27</t>
  </si>
  <si>
    <t>CRBPPHCPTEG__75______CARANM2</t>
  </si>
  <si>
    <t>=produits!$F$28</t>
  </si>
  <si>
    <t>CRBPPHCPTEG__603P____CARANM2</t>
  </si>
  <si>
    <t>=produits!$F$29</t>
  </si>
  <si>
    <t>CRBPPHCPTEG__609P____CARANM2</t>
  </si>
  <si>
    <t>=produits!$F$30</t>
  </si>
  <si>
    <t>CRBPPHCPTEG__619P____CARANM2</t>
  </si>
  <si>
    <t>=produits!$F$31</t>
  </si>
  <si>
    <t>CRBPPHCPTEG__629P____CARANM2</t>
  </si>
  <si>
    <t>=produits!$F$32</t>
  </si>
  <si>
    <t>CRBPPHCPTEG__6419P___CARANM2</t>
  </si>
  <si>
    <t>=produits!$F$33</t>
  </si>
  <si>
    <t>CRBPPHCPTEG__6429P___CARANM2</t>
  </si>
  <si>
    <t>=produits!$F$34</t>
  </si>
  <si>
    <t>CRBPPHCPTEG__6439P___CARANM2</t>
  </si>
  <si>
    <t>=produits!$F$35</t>
  </si>
  <si>
    <t>CRBPPHCPTEG__6459P___CARANM2</t>
  </si>
  <si>
    <t>=produits!$F$36</t>
  </si>
  <si>
    <t>CRBPPHCPTEG__6489P___CARANM2</t>
  </si>
  <si>
    <t>=produits!$F$37</t>
  </si>
  <si>
    <t>CRBPPHCPTEG__6611P___CARANM2</t>
  </si>
  <si>
    <t>=produits!$F$38</t>
  </si>
  <si>
    <t>CRBPPHCPTEG__76______CARANM2</t>
  </si>
  <si>
    <t>=produits!$F$46</t>
  </si>
  <si>
    <t>CRBPPHCPTEG__771_____CARANM2</t>
  </si>
  <si>
    <t>=produits!$F$48</t>
  </si>
  <si>
    <t>CRBPPHCPTEG__773_____CARANM2</t>
  </si>
  <si>
    <t>=produits!$F$49</t>
  </si>
  <si>
    <t>CRBPPHCPTEG__775_____CARANM2</t>
  </si>
  <si>
    <t>=produits!$F$50</t>
  </si>
  <si>
    <t>CRBPPHCPTEG__777_____CARANM2</t>
  </si>
  <si>
    <t>=produits!$F$51</t>
  </si>
  <si>
    <t>CRBPPHCPTEG__778_____CARANM2</t>
  </si>
  <si>
    <t>=produits!$F$52</t>
  </si>
  <si>
    <t>CRBPPHCPTEG__7781____CARANM2</t>
  </si>
  <si>
    <t>=produits!$F$53</t>
  </si>
  <si>
    <t>CRBPPHCPTEG__7811____CARANM2</t>
  </si>
  <si>
    <t>=produits!$F$56</t>
  </si>
  <si>
    <t>CRBPPHCPTEG__7815____CARANM2</t>
  </si>
  <si>
    <t>=produits!$F$57</t>
  </si>
  <si>
    <t>CRBPPHCPTEG__7816____CARANM2</t>
  </si>
  <si>
    <t>=produits!$F$58</t>
  </si>
  <si>
    <t>CRBPPHCPTEG__7817____CARANM2</t>
  </si>
  <si>
    <t>=produits!$F$59</t>
  </si>
  <si>
    <t>CRBPPHCPTEG__786_____CARANM2</t>
  </si>
  <si>
    <t>=produits!$F$60</t>
  </si>
  <si>
    <t>CRBPPHCPTEG__78725___CARANM2</t>
  </si>
  <si>
    <t>=produits!$F$61</t>
  </si>
  <si>
    <t>CRBPPHCPTEG__78741___CARANM2</t>
  </si>
  <si>
    <t>=produits!$F$62</t>
  </si>
  <si>
    <t>CRBPPHCPTEG__78742___CARANM2</t>
  </si>
  <si>
    <t>=produits!$F$63</t>
  </si>
  <si>
    <t>CRBPPHCPTEG__787461__CARANM2</t>
  </si>
  <si>
    <t>=produits!$F$64</t>
  </si>
  <si>
    <t>CRBPPHCPTEG__787462__CARANM2</t>
  </si>
  <si>
    <t>=produits!$F$65</t>
  </si>
  <si>
    <t>CRBPPHCPTEG__78748___CARANM2</t>
  </si>
  <si>
    <t>=produits!$F$66</t>
  </si>
  <si>
    <t>CRBPPHCPTEG__7876____CARANM2</t>
  </si>
  <si>
    <t>=produits!$F$67</t>
  </si>
  <si>
    <t>CRBPPHCPTEG__7891____CARANM2</t>
  </si>
  <si>
    <t>=produits!$F$68</t>
  </si>
  <si>
    <t>CRBPPHCPTEG__78921___CARANM2</t>
  </si>
  <si>
    <t>=produits!$F$69</t>
  </si>
  <si>
    <t>CRBPPHCPTEG__78922___CARANM2</t>
  </si>
  <si>
    <t>=produits!$F$70</t>
  </si>
  <si>
    <t>CRBPPHCPTEG__7894____CARANM2</t>
  </si>
  <si>
    <t>=produits!$F$71</t>
  </si>
  <si>
    <t>CRBPPHCPTEG__7895____CARANM2</t>
  </si>
  <si>
    <t>=produits!$F$72</t>
  </si>
  <si>
    <t>CRBPPHCPTEG__7896____CARANM2</t>
  </si>
  <si>
    <t>=produits!$F$73</t>
  </si>
  <si>
    <t>CRBPPHCPTEG__79______CARANM2</t>
  </si>
  <si>
    <t>=produits!$F$74</t>
  </si>
  <si>
    <t>CRBPPHCPTEG__EXCEDEXPCARANM2</t>
  </si>
  <si>
    <t>=produits!$F$81</t>
  </si>
  <si>
    <t>CRBPPHCPTEG__AMTEXCEPCARANM2</t>
  </si>
  <si>
    <t>=produits!$F$82</t>
  </si>
  <si>
    <t>CRBPPHCPTEG__731_____BEXANM1</t>
  </si>
  <si>
    <t>=produits!$G$7</t>
  </si>
  <si>
    <t>CRBPPHCPTEG__731224__BEXANM1</t>
  </si>
  <si>
    <t>=produits!$G$8</t>
  </si>
  <si>
    <t>CRBPPHCPTEG__732_____BEXANM1</t>
  </si>
  <si>
    <t>=produits!$G$9</t>
  </si>
  <si>
    <t>CRBPPHCPTEG__733_____BEXANM1</t>
  </si>
  <si>
    <t>=produits!$G$10</t>
  </si>
  <si>
    <t>CRBPPHCPTEG__733222__BEXANM1</t>
  </si>
  <si>
    <t>=produits!$G$11</t>
  </si>
  <si>
    <t>CRBPPHCPTEG__734_____BEXANM1</t>
  </si>
  <si>
    <t>=produits!$G$12</t>
  </si>
  <si>
    <t>CRBPPHCPTEG__738_____BEXANM1</t>
  </si>
  <si>
    <t>=produits!$G$13</t>
  </si>
  <si>
    <t>CRBPPHCPTEG__70______BEXANM1</t>
  </si>
  <si>
    <t>=produits!$G$20</t>
  </si>
  <si>
    <t>CRBPPHCPTEG__70821___BEXANM1</t>
  </si>
  <si>
    <t>=produits!$G$21</t>
  </si>
  <si>
    <t>CRBPPHCPTEG__70822___BEXANM1</t>
  </si>
  <si>
    <t>=produits!$G$22</t>
  </si>
  <si>
    <t>CRBPPHCPTEG__70823___BEXANM1</t>
  </si>
  <si>
    <t>=produits!$G$23</t>
  </si>
  <si>
    <t>CRBPPHCPTEG__70828___BEXANM1</t>
  </si>
  <si>
    <t>=produits!$G$24</t>
  </si>
  <si>
    <t>CRBPPHCPTEG__71______BEXANM1</t>
  </si>
  <si>
    <t>=produits!$G$25</t>
  </si>
  <si>
    <t>CRBPPHCPTEG__72______BEXANM1</t>
  </si>
  <si>
    <t>=produits!$G$26</t>
  </si>
  <si>
    <t>CRBPPHCPTEG__74______BEXANM1</t>
  </si>
  <si>
    <t>=produits!$G$27</t>
  </si>
  <si>
    <t>CRBPPHCPTEG__75______BEXANM1</t>
  </si>
  <si>
    <t>=produits!$G$28</t>
  </si>
  <si>
    <t>CRBPPHCPTEG__603P____BEXANM1</t>
  </si>
  <si>
    <t>=produits!$G$29</t>
  </si>
  <si>
    <t>CRBPPHCPTEG__609P____BEXANM1</t>
  </si>
  <si>
    <t>=produits!$G$30</t>
  </si>
  <si>
    <t>CRBPPHCPTEG__619P____BEXANM1</t>
  </si>
  <si>
    <t>=produits!$G$31</t>
  </si>
  <si>
    <t>CRBPPHCPTEG__629P____BEXANM1</t>
  </si>
  <si>
    <t>=produits!$G$32</t>
  </si>
  <si>
    <t>CRBPPHCPTEG__6419P___BEXANM1</t>
  </si>
  <si>
    <t>=produits!$G$33</t>
  </si>
  <si>
    <t>CRBPPHCPTEG__6429P___BEXANM1</t>
  </si>
  <si>
    <t>=produits!$G$34</t>
  </si>
  <si>
    <t>CRBPPHCPTEG__6439P___BEXANM1</t>
  </si>
  <si>
    <t>=produits!$G$35</t>
  </si>
  <si>
    <t>CRBPPHCPTEG__6459P___BEXANM1</t>
  </si>
  <si>
    <t>=produits!$G$36</t>
  </si>
  <si>
    <t>CRBPPHCPTEG__6489P___BEXANM1</t>
  </si>
  <si>
    <t>=produits!$G$37</t>
  </si>
  <si>
    <t>CRBPPHCPTEG__6611P___BEXANM1</t>
  </si>
  <si>
    <t>=produits!$G$38</t>
  </si>
  <si>
    <t>CRBPPHCPTEG__76______BEXANM1</t>
  </si>
  <si>
    <t>=produits!$G$46</t>
  </si>
  <si>
    <t>CRBPPHCPTEG__771_____BEXANM1</t>
  </si>
  <si>
    <t>=produits!$G$48</t>
  </si>
  <si>
    <t>CRBPPHCPTEG__773_____BEXANM1</t>
  </si>
  <si>
    <t>=produits!$G$49</t>
  </si>
  <si>
    <t>CRBPPHCPTEG__775_____BEXANM1</t>
  </si>
  <si>
    <t>=produits!$G$50</t>
  </si>
  <si>
    <t>CRBPPHCPTEG__777_____BEXANM1</t>
  </si>
  <si>
    <t>=produits!$G$51</t>
  </si>
  <si>
    <t>CRBPPHCPTEG__778_____BEXANM1</t>
  </si>
  <si>
    <t>=produits!$G$52</t>
  </si>
  <si>
    <t>CRBPPHCPTEG__7781____BEXANM1</t>
  </si>
  <si>
    <t>=produits!$G$53</t>
  </si>
  <si>
    <t>CRBPPHCPTEG__7811____BEXANM1</t>
  </si>
  <si>
    <t>=produits!$G$56</t>
  </si>
  <si>
    <t>CRBPPHCPTEG__7815____BEXANM1</t>
  </si>
  <si>
    <t>=produits!$G$57</t>
  </si>
  <si>
    <t>CRBPPHCPTEG__7816____BEXANM1</t>
  </si>
  <si>
    <t>=produits!$G$58</t>
  </si>
  <si>
    <t>CRBPPHCPTEG__7817____BEXANM1</t>
  </si>
  <si>
    <t>=produits!$G$59</t>
  </si>
  <si>
    <t>CRBPPHCPTEG__786_____BEXANM1</t>
  </si>
  <si>
    <t>=produits!$G$60</t>
  </si>
  <si>
    <t>CRBPPHCPTEG__78725___BEXANM1</t>
  </si>
  <si>
    <t>=produits!$G$61</t>
  </si>
  <si>
    <t>CRBPPHCPTEG__78741___BEXANM1</t>
  </si>
  <si>
    <t>=produits!$G$62</t>
  </si>
  <si>
    <t>CRBPPHCPTEG__78742___BEXANM1</t>
  </si>
  <si>
    <t>=produits!$G$63</t>
  </si>
  <si>
    <t>CRBPPHCPTEG__787461__BEXANM1</t>
  </si>
  <si>
    <t>=produits!$G$64</t>
  </si>
  <si>
    <t>CRBPPHCPTEG__787462__BEXANM1</t>
  </si>
  <si>
    <t>=produits!$G$65</t>
  </si>
  <si>
    <t>CRBPPHCPTEG__78748___BEXANM1</t>
  </si>
  <si>
    <t>=produits!$G$66</t>
  </si>
  <si>
    <t>CRBPPHCPTEG__7876____BEXANM1</t>
  </si>
  <si>
    <t>=produits!$G$67</t>
  </si>
  <si>
    <t>CRBPPHCPTEG__7891____BEXANM1</t>
  </si>
  <si>
    <t>=produits!$G$68</t>
  </si>
  <si>
    <t>CRBPPHCPTEG__78921___BEXANM1</t>
  </si>
  <si>
    <t>=produits!$G$69</t>
  </si>
  <si>
    <t>CRBPPHCPTEG__78922___BEXANM1</t>
  </si>
  <si>
    <t>=produits!$G$70</t>
  </si>
  <si>
    <t>CRBPPHCPTEG__7894____BEXANM1</t>
  </si>
  <si>
    <t>=produits!$G$71</t>
  </si>
  <si>
    <t>CRBPPHCPTEG__7895____BEXANM1</t>
  </si>
  <si>
    <t>=produits!$G$72</t>
  </si>
  <si>
    <t>CRBPPHCPTEG__7896____BEXANM1</t>
  </si>
  <si>
    <t>=produits!$G$73</t>
  </si>
  <si>
    <t>CRBPPHCPTEG__79______BEXANM1</t>
  </si>
  <si>
    <t>=produits!$G$74</t>
  </si>
  <si>
    <t>CRBPPHCPTEG__EXCEDEXPBEXANM1</t>
  </si>
  <si>
    <t>=produits!$G$81</t>
  </si>
  <si>
    <t>CRBPPHCPTEG__AMTEXCEPBEXANM1</t>
  </si>
  <si>
    <t>=produits!$G$82</t>
  </si>
  <si>
    <t>CRBPPHCPTEG__731_____RECANN0</t>
  </si>
  <si>
    <t>=produits!$H$7</t>
  </si>
  <si>
    <t>CRBPPHCPTEG__731224__RECANN0</t>
  </si>
  <si>
    <t>=produits!$H$8</t>
  </si>
  <si>
    <t>CRBPPHCPTEG__732_____RECANN0</t>
  </si>
  <si>
    <t>=produits!$H$9</t>
  </si>
  <si>
    <t>CRBPPHCPTEG__733_____RECANN0</t>
  </si>
  <si>
    <t>=produits!$H$10</t>
  </si>
  <si>
    <t>CRBPPHCPTEG__733222__RECANN0</t>
  </si>
  <si>
    <t>=produits!$H$11</t>
  </si>
  <si>
    <t>CRBPPHCPTEG__734_____RECANN0</t>
  </si>
  <si>
    <t>=produits!$H$12</t>
  </si>
  <si>
    <t>CRBPPHCPTEG__738_____RECANN0</t>
  </si>
  <si>
    <t>=produits!$H$13</t>
  </si>
  <si>
    <t>CRBPPHCPTEG__70______RECANN0</t>
  </si>
  <si>
    <t>=produits!$H$20</t>
  </si>
  <si>
    <t>CRBPPHCPTEG__70821___RECANN0</t>
  </si>
  <si>
    <t>=produits!$H$21</t>
  </si>
  <si>
    <t>CRBPPHCPTEG__70822___RECANN0</t>
  </si>
  <si>
    <t>=produits!$H$22</t>
  </si>
  <si>
    <t>CRBPPHCPTEG__70823___RECANN0</t>
  </si>
  <si>
    <t>=produits!$H$23</t>
  </si>
  <si>
    <t>CRBPPHCPTEG__70828___RECANN0</t>
  </si>
  <si>
    <t>=produits!$H$24</t>
  </si>
  <si>
    <t>CRBPPHCPTEG__71______RECANN0</t>
  </si>
  <si>
    <t>=produits!$H$25</t>
  </si>
  <si>
    <t>CRBPPHCPTEG__72______RECANN0</t>
  </si>
  <si>
    <t>=produits!$H$26</t>
  </si>
  <si>
    <t>CRBPPHCPTEG__74______RECANN0</t>
  </si>
  <si>
    <t>=produits!$H$27</t>
  </si>
  <si>
    <t>CRBPPHCPTEG__75______RECANN0</t>
  </si>
  <si>
    <t>=produits!$H$28</t>
  </si>
  <si>
    <t>CRBPPHCPTEG__603P____RECANN0</t>
  </si>
  <si>
    <t>=produits!$H$29</t>
  </si>
  <si>
    <t>CRBPPHCPTEG__609P____RECANN0</t>
  </si>
  <si>
    <t>=produits!$H$30</t>
  </si>
  <si>
    <t>CRBPPHCPTEG__619P____RECANN0</t>
  </si>
  <si>
    <t>=produits!$H$31</t>
  </si>
  <si>
    <t>CRBPPHCPTEG__629P____RECANN0</t>
  </si>
  <si>
    <t>=produits!$H$32</t>
  </si>
  <si>
    <t>CRBPPHCPTEG__6419P___RECANN0</t>
  </si>
  <si>
    <t>=produits!$H$33</t>
  </si>
  <si>
    <t>CRBPPHCPTEG__6429P___RECANN0</t>
  </si>
  <si>
    <t>=produits!$H$34</t>
  </si>
  <si>
    <t>CRBPPHCPTEG__6439P___RECANN0</t>
  </si>
  <si>
    <t>=produits!$H$35</t>
  </si>
  <si>
    <t>CRBPPHCPTEG__6459P___RECANN0</t>
  </si>
  <si>
    <t>=produits!$H$36</t>
  </si>
  <si>
    <t>CRBPPHCPTEG__6489P___RECANN0</t>
  </si>
  <si>
    <t>=produits!$H$37</t>
  </si>
  <si>
    <t>CRBPPHCPTEG__6611P___RECANN0</t>
  </si>
  <si>
    <t>=produits!$H$38</t>
  </si>
  <si>
    <t>CRBPPHCPTEG__76______RECANN0</t>
  </si>
  <si>
    <t>=produits!$H$46</t>
  </si>
  <si>
    <t>CRBPPHCPTEG__771_____RECANN0</t>
  </si>
  <si>
    <t>=produits!$H$48</t>
  </si>
  <si>
    <t>CRBPPHCPTEG__773_____RECANN0</t>
  </si>
  <si>
    <t>=produits!$H$49</t>
  </si>
  <si>
    <t>CRBPPHCPTEG__775_____RECANN0</t>
  </si>
  <si>
    <t>=produits!$H$50</t>
  </si>
  <si>
    <t>CRBPPHCPTEG__777_____RECANN0</t>
  </si>
  <si>
    <t>=produits!$H$51</t>
  </si>
  <si>
    <t>CRBPPHCPTEG__778_____RECANN0</t>
  </si>
  <si>
    <t>=produits!$H$52</t>
  </si>
  <si>
    <t>CRBPPHCPTEG__7781____RECANN0</t>
  </si>
  <si>
    <t>=produits!$H$53</t>
  </si>
  <si>
    <t>CRBPPHCPTEG__7811____RECANN0</t>
  </si>
  <si>
    <t>=produits!$H$56</t>
  </si>
  <si>
    <t>CRBPPHCPTEG__7815____RECANN0</t>
  </si>
  <si>
    <t>=produits!$H$57</t>
  </si>
  <si>
    <t>CRBPPHCPTEG__7816____RECANN0</t>
  </si>
  <si>
    <t>=produits!$H$58</t>
  </si>
  <si>
    <t>CRBPPHCPTEG__7817____RECANN0</t>
  </si>
  <si>
    <t>=produits!$H$59</t>
  </si>
  <si>
    <t>CRBPPHCPTEG__786_____RECANN0</t>
  </si>
  <si>
    <t>=produits!$H$60</t>
  </si>
  <si>
    <t>CRBPPHCPTEG__78725___RECANN0</t>
  </si>
  <si>
    <t>=produits!$H$61</t>
  </si>
  <si>
    <t>CRBPPHCPTEG__78741___RECANN0</t>
  </si>
  <si>
    <t>=produits!$H$62</t>
  </si>
  <si>
    <t>CRBPPHCPTEG__78742___RECANN0</t>
  </si>
  <si>
    <t>=produits!$H$63</t>
  </si>
  <si>
    <t>CRBPPHCPTEG__787461__RECANN0</t>
  </si>
  <si>
    <t>=produits!$H$64</t>
  </si>
  <si>
    <t>CRBPPHCPTEG__787462__RECANN0</t>
  </si>
  <si>
    <t>=produits!$H$65</t>
  </si>
  <si>
    <t>CRBPPHCPTEG__78748___RECANN0</t>
  </si>
  <si>
    <t>=produits!$H$66</t>
  </si>
  <si>
    <t>CRBPPHCPTEG__7876____RECANN0</t>
  </si>
  <si>
    <t>=produits!$H$67</t>
  </si>
  <si>
    <t>CRBPPHCPTEG__7891____RECANN0</t>
  </si>
  <si>
    <t>=produits!$H$68</t>
  </si>
  <si>
    <t>CRBPPHCPTEG__78921___RECANN0</t>
  </si>
  <si>
    <t>=produits!$H$69</t>
  </si>
  <si>
    <t>CRBPPHCPTEG__78922___RECANN0</t>
  </si>
  <si>
    <t>=produits!$H$70</t>
  </si>
  <si>
    <t>CRBPPHCPTEG__7894____RECANN0</t>
  </si>
  <si>
    <t>=produits!$H$71</t>
  </si>
  <si>
    <t>CRBPPHCPTEG__7895____RECANN0</t>
  </si>
  <si>
    <t>=produits!$H$72</t>
  </si>
  <si>
    <t>CRBPPHCPTEG__7896____RECANN0</t>
  </si>
  <si>
    <t>=produits!$H$73</t>
  </si>
  <si>
    <t>CRBPPHCPTEG__79______RECANN0</t>
  </si>
  <si>
    <t>=produits!$H$74</t>
  </si>
  <si>
    <t>CRBPPHCPTEG__731_____MSNANN0</t>
  </si>
  <si>
    <t>=produits!$I$7</t>
  </si>
  <si>
    <t>CRBPPHCPTEG__731224__MSNANN0</t>
  </si>
  <si>
    <t>=produits!$I$8</t>
  </si>
  <si>
    <t>CRBPPHCPTEG__732_____MSNANN0</t>
  </si>
  <si>
    <t>=produits!$I$9</t>
  </si>
  <si>
    <t>CRBPPHCPTEG__733_____MSNANN0</t>
  </si>
  <si>
    <t>=produits!$I$10</t>
  </si>
  <si>
    <t>CRBPPHCPTEG__733222__MSNANN0</t>
  </si>
  <si>
    <t>=produits!$I$11</t>
  </si>
  <si>
    <t>CRBPPHCPTEG__734_____MSNANN0</t>
  </si>
  <si>
    <t>=produits!$I$12</t>
  </si>
  <si>
    <t>CRBPPHCPTEG__738_____MSNANN0</t>
  </si>
  <si>
    <t>=produits!$I$13</t>
  </si>
  <si>
    <t>CRBPPHCPTEG__70______MSNANN0</t>
  </si>
  <si>
    <t>=produits!$I$20</t>
  </si>
  <si>
    <t>CRBPPHCPTEG__70821___MSNANN0</t>
  </si>
  <si>
    <t>=produits!$I$21</t>
  </si>
  <si>
    <t>CRBPPHCPTEG__70822___MSNANN0</t>
  </si>
  <si>
    <t>=produits!$I$22</t>
  </si>
  <si>
    <t>CRBPPHCPTEG__70823___MSNANN0</t>
  </si>
  <si>
    <t>=produits!$I$23</t>
  </si>
  <si>
    <t>CRBPPHCPTEG__70828___MSNANN0</t>
  </si>
  <si>
    <t>=produits!$I$24</t>
  </si>
  <si>
    <t>CRBPPHCPTEG__71______MSNANN0</t>
  </si>
  <si>
    <t>=produits!$I$25</t>
  </si>
  <si>
    <t>CRBPPHCPTEG__72______MSNANN0</t>
  </si>
  <si>
    <t>=produits!$I$26</t>
  </si>
  <si>
    <t>CRBPPHCPTEG__74______MSNANN0</t>
  </si>
  <si>
    <t>=produits!$I$27</t>
  </si>
  <si>
    <t>CRBPPHCPTEG__75______MSNANN0</t>
  </si>
  <si>
    <t>=produits!$I$28</t>
  </si>
  <si>
    <t>CRBPPHCPTEG__603P____MSNANN0</t>
  </si>
  <si>
    <t>=produits!$I$29</t>
  </si>
  <si>
    <t>CRBPPHCPTEG__609P____MSNANN0</t>
  </si>
  <si>
    <t>=produits!$I$30</t>
  </si>
  <si>
    <t>CRBPPHCPTEG__619P____MSNANN0</t>
  </si>
  <si>
    <t>=produits!$I$31</t>
  </si>
  <si>
    <t>CRBPPHCPTEG__629P____MSNANN0</t>
  </si>
  <si>
    <t>=produits!$I$32</t>
  </si>
  <si>
    <t>CRBPPHCPTEG__6419P___MSNANN0</t>
  </si>
  <si>
    <t>=produits!$I$33</t>
  </si>
  <si>
    <t>CRBPPHCPTEG__6429P___MSNANN0</t>
  </si>
  <si>
    <t>=produits!$I$34</t>
  </si>
  <si>
    <t>CRBPPHCPTEG__6439P___MSNANN0</t>
  </si>
  <si>
    <t>=produits!$I$35</t>
  </si>
  <si>
    <t>CRBPPHCPTEG__6459P___MSNANN0</t>
  </si>
  <si>
    <t>=produits!$I$36</t>
  </si>
  <si>
    <t>CRBPPHCPTEG__6489P___MSNANN0</t>
  </si>
  <si>
    <t>=produits!$I$37</t>
  </si>
  <si>
    <t>CRBPPHCPTEG__6611P___MSNANN0</t>
  </si>
  <si>
    <t>=produits!$I$38</t>
  </si>
  <si>
    <t>CRBPPHCPTEG__76______MSNANN0</t>
  </si>
  <si>
    <t>=produits!$I$46</t>
  </si>
  <si>
    <t>CRBPPHCPTEG__771_____MSNANN0</t>
  </si>
  <si>
    <t>=produits!$I$48</t>
  </si>
  <si>
    <t>CRBPPHCPTEG__773_____MSNANN0</t>
  </si>
  <si>
    <t>=produits!$I$49</t>
  </si>
  <si>
    <t>CRBPPHCPTEG__775_____MSNANN0</t>
  </si>
  <si>
    <t>=produits!$I$50</t>
  </si>
  <si>
    <t>CRBPPHCPTEG__777_____MSNANN0</t>
  </si>
  <si>
    <t>=produits!$I$51</t>
  </si>
  <si>
    <t>CRBPPHCPTEG__778_____MSNANN0</t>
  </si>
  <si>
    <t>=produits!$I$52</t>
  </si>
  <si>
    <t>CRBPPHCPTEG__7781____MSNANN0</t>
  </si>
  <si>
    <t>=produits!$I$53</t>
  </si>
  <si>
    <t>CRBPPHCPTEG__7811____MSNANN0</t>
  </si>
  <si>
    <t>=produits!$I$56</t>
  </si>
  <si>
    <t>CRBPPHCPTEG__7815____MSNANN0</t>
  </si>
  <si>
    <t>=produits!$I$57</t>
  </si>
  <si>
    <t>CRBPPHCPTEG__7816____MSNANN0</t>
  </si>
  <si>
    <t>=produits!$I$58</t>
  </si>
  <si>
    <t>CRBPPHCPTEG__7817____MSNANN0</t>
  </si>
  <si>
    <t>=produits!$I$59</t>
  </si>
  <si>
    <t>CRBPPHCPTEG__786_____MSNANN0</t>
  </si>
  <si>
    <t>=produits!$I$60</t>
  </si>
  <si>
    <t>CRBPPHCPTEG__78725___MSNANN0</t>
  </si>
  <si>
    <t>=produits!$I$61</t>
  </si>
  <si>
    <t>CRBPPHCPTEG__78741___MSNANN0</t>
  </si>
  <si>
    <t>=produits!$I$62</t>
  </si>
  <si>
    <t>CRBPPHCPTEG__78742___MSNANN0</t>
  </si>
  <si>
    <t>=produits!$I$63</t>
  </si>
  <si>
    <t>CRBPPHCPTEG__787461__MSNANN0</t>
  </si>
  <si>
    <t>=produits!$I$64</t>
  </si>
  <si>
    <t>CRBPPHCPTEG__787462__MSNANN0</t>
  </si>
  <si>
    <t>=produits!$I$65</t>
  </si>
  <si>
    <t>CRBPPHCPTEG__78748___MSNANN0</t>
  </si>
  <si>
    <t>=produits!$I$66</t>
  </si>
  <si>
    <t>CRBPPHCPTEG__7876____MSNANN0</t>
  </si>
  <si>
    <t>=produits!$I$67</t>
  </si>
  <si>
    <t>CRBPPHCPTEG__7891____MSNANN0</t>
  </si>
  <si>
    <t>=produits!$I$68</t>
  </si>
  <si>
    <t>CRBPPHCPTEG__78921___MSNANN0</t>
  </si>
  <si>
    <t>=produits!$I$69</t>
  </si>
  <si>
    <t>CRBPPHCPTEG__78922___MSNANN0</t>
  </si>
  <si>
    <t>=produits!$I$70</t>
  </si>
  <si>
    <t>CRBPPHCPTEG__7894____MSNANN0</t>
  </si>
  <si>
    <t>=produits!$I$71</t>
  </si>
  <si>
    <t>CRBPPHCPTEG__7895____MSNANN0</t>
  </si>
  <si>
    <t>=produits!$I$72</t>
  </si>
  <si>
    <t>CRBPPHCPTEG__7896____MSNANN0</t>
  </si>
  <si>
    <t>=produits!$I$73</t>
  </si>
  <si>
    <t>CRBPPHCPTEG__79______MSNANN0</t>
  </si>
  <si>
    <t>=produits!$I$74</t>
  </si>
  <si>
    <t>CRBPPHCPTEG__EXCEDEXPBPPANN0</t>
  </si>
  <si>
    <t>=produits!$J$81</t>
  </si>
  <si>
    <t>CRBPPHCPTEG__AMTEXCEPBPPANN0</t>
  </si>
  <si>
    <t>=produits!$J$82</t>
  </si>
  <si>
    <t>CRBPPHCPTEG__GROUPE1PBPRANN0</t>
  </si>
  <si>
    <t>=produits!$K$15</t>
  </si>
  <si>
    <t>CRBPPHCPTEG__GROUPE2PBPRANN0</t>
  </si>
  <si>
    <t>=produits!$K$40</t>
  </si>
  <si>
    <t>CRBPPHCPTEG__GROUPE3PBPRANN0</t>
  </si>
  <si>
    <t>=produits!$K$76</t>
  </si>
  <si>
    <t>CRBPPHCPTEG__EXCEDEXPBPRANN0</t>
  </si>
  <si>
    <t>=produits!$K$81</t>
  </si>
  <si>
    <t>CRBPPHCPTEG__AMTEXCEPBPRANN0</t>
  </si>
  <si>
    <t>=produits!$K$82</t>
  </si>
  <si>
    <t>CRBPPHCPTEG__731_____BEXANN0</t>
  </si>
  <si>
    <t>=produits!$L$7</t>
  </si>
  <si>
    <t>CRBPPHCPTEG__731224__BEXANN0</t>
  </si>
  <si>
    <t>=produits!$L$8</t>
  </si>
  <si>
    <t>CRBPPHCPTEG__732_____BEXANN0</t>
  </si>
  <si>
    <t>=produits!$L$9</t>
  </si>
  <si>
    <t>CRBPPHCPTEG__733_____BEXANN0</t>
  </si>
  <si>
    <t>=produits!$L$10</t>
  </si>
  <si>
    <t>CRBPPHCPTEG__733222__BEXANN0</t>
  </si>
  <si>
    <t>=produits!$L$11</t>
  </si>
  <si>
    <t>CRBPPHCPTEG__734_____BEXANN0</t>
  </si>
  <si>
    <t>=produits!$L$12</t>
  </si>
  <si>
    <t>CRBPPHCPTEG__738_____BEXANN0</t>
  </si>
  <si>
    <t>=produits!$L$13</t>
  </si>
  <si>
    <t>CRBPPHCPTEG__70______BEXANN0</t>
  </si>
  <si>
    <t>=produits!$L$20</t>
  </si>
  <si>
    <t>CRBPPHCPTEG__70821___BEXANN0</t>
  </si>
  <si>
    <t>=produits!$L$21</t>
  </si>
  <si>
    <t>CRBPPHCPTEG__70822___BEXANN0</t>
  </si>
  <si>
    <t>=produits!$L$22</t>
  </si>
  <si>
    <t>CRBPPHCPTEG__70823___BEXANN0</t>
  </si>
  <si>
    <t>=produits!$L$23</t>
  </si>
  <si>
    <t>CRBPPHCPTEG__70828___BEXANN0</t>
  </si>
  <si>
    <t>=produits!$L$24</t>
  </si>
  <si>
    <t>CRBPPHCPTEG__71______BEXANN0</t>
  </si>
  <si>
    <t>=produits!$L$25</t>
  </si>
  <si>
    <t>CRBPPHCPTEG__72______BEXANN0</t>
  </si>
  <si>
    <t>=produits!$L$26</t>
  </si>
  <si>
    <t>CRBPPHCPTEG__74______BEXANN0</t>
  </si>
  <si>
    <t>=produits!$L$27</t>
  </si>
  <si>
    <t>CRBPPHCPTEG__75______BEXANN0</t>
  </si>
  <si>
    <t>=produits!$L$28</t>
  </si>
  <si>
    <t>CRBPPHCPTEG__603P____BEXANN0</t>
  </si>
  <si>
    <t>=produits!$L$29</t>
  </si>
  <si>
    <t>CRBPPHCPTEG__609P____BEXANN0</t>
  </si>
  <si>
    <t>=produits!$L$30</t>
  </si>
  <si>
    <t>CRBPPHCPTEG__619P____BEXANN0</t>
  </si>
  <si>
    <t>=produits!$L$31</t>
  </si>
  <si>
    <t>CRBPPHCPTEG__629P____BEXANN0</t>
  </si>
  <si>
    <t>=produits!$L$32</t>
  </si>
  <si>
    <t>CRBPPHCPTEG__6419P___BEXANN0</t>
  </si>
  <si>
    <t>=produits!$L$33</t>
  </si>
  <si>
    <t>CRBPPHCPTEG__6429P___BEXANN0</t>
  </si>
  <si>
    <t>=produits!$L$34</t>
  </si>
  <si>
    <t>CRBPPHCPTEG__6439P___BEXANN0</t>
  </si>
  <si>
    <t>=produits!$L$35</t>
  </si>
  <si>
    <t>CRBPPHCPTEG__6459P___BEXANN0</t>
  </si>
  <si>
    <t>=produits!$L$36</t>
  </si>
  <si>
    <t>CRBPPHCPTEG__6489P___BEXANN0</t>
  </si>
  <si>
    <t>=produits!$L$37</t>
  </si>
  <si>
    <t>CRBPPHCPTEG__6611P___BEXANN0</t>
  </si>
  <si>
    <t>=produits!$L$38</t>
  </si>
  <si>
    <t>CRBPPHCPTEG__76______BEXANN0</t>
  </si>
  <si>
    <t>=produits!$L$46</t>
  </si>
  <si>
    <t>CRBPPHCPTEG__771_____BEXANN0</t>
  </si>
  <si>
    <t>=produits!$L$48</t>
  </si>
  <si>
    <t>CRBPPHCPTEG__773_____BEXANN0</t>
  </si>
  <si>
    <t>=produits!$L$49</t>
  </si>
  <si>
    <t>CRBPPHCPTEG__775_____BEXANN0</t>
  </si>
  <si>
    <t>=produits!$L$50</t>
  </si>
  <si>
    <t>CRBPPHCPTEG__777_____BEXANN0</t>
  </si>
  <si>
    <t>=produits!$L$51</t>
  </si>
  <si>
    <t>CRBPPHCPTEG__778_____BEXANN0</t>
  </si>
  <si>
    <t>=produits!$L$52</t>
  </si>
  <si>
    <t>CRBPPHCPTEG__7781____BEXANN0</t>
  </si>
  <si>
    <t>=produits!$L$53</t>
  </si>
  <si>
    <t>CRBPPHCPTEG__7811____BEXANN0</t>
  </si>
  <si>
    <t>=produits!$L$56</t>
  </si>
  <si>
    <t>CRBPPHCPTEG__7815____BEXANN0</t>
  </si>
  <si>
    <t>=produits!$L$57</t>
  </si>
  <si>
    <t>CRBPPHCPTEG__7816____BEXANN0</t>
  </si>
  <si>
    <t>=produits!$L$58</t>
  </si>
  <si>
    <t>CRBPPHCPTEG__7817____BEXANN0</t>
  </si>
  <si>
    <t>=produits!$L$59</t>
  </si>
  <si>
    <t>CRBPPHCPTEG__786_____BEXANN0</t>
  </si>
  <si>
    <t>=produits!$L$60</t>
  </si>
  <si>
    <t>CRBPPHCPTEG__78725___BEXANN0</t>
  </si>
  <si>
    <t>=produits!$L$61</t>
  </si>
  <si>
    <t>CRBPPHCPTEG__78741___BEXANN0</t>
  </si>
  <si>
    <t>=produits!$L$62</t>
  </si>
  <si>
    <t>CRBPPHCPTEG__78742___BEXANN0</t>
  </si>
  <si>
    <t>=produits!$L$63</t>
  </si>
  <si>
    <t>CRBPPHCPTEG__787461__BEXANN0</t>
  </si>
  <si>
    <t>=produits!$L$64</t>
  </si>
  <si>
    <t>CRBPPHCPTEG__787462__BEXANN0</t>
  </si>
  <si>
    <t>=produits!$L$65</t>
  </si>
  <si>
    <t>CRBPPHCPTEG__78748___BEXANN0</t>
  </si>
  <si>
    <t>=produits!$L$66</t>
  </si>
  <si>
    <t>CRBPPHCPTEG__7876____BEXANN0</t>
  </si>
  <si>
    <t>=produits!$L$67</t>
  </si>
  <si>
    <t>CRBPPHCPTEG__7891____BEXANN0</t>
  </si>
  <si>
    <t>=produits!$L$68</t>
  </si>
  <si>
    <t>CRBPPHCPTEG__78921___BEXANN0</t>
  </si>
  <si>
    <t>=produits!$L$69</t>
  </si>
  <si>
    <t>CRBPPHCPTEG__78922___BEXANN0</t>
  </si>
  <si>
    <t>=produits!$L$70</t>
  </si>
  <si>
    <t>CRBPPHCPTEG__7894____BEXANN0</t>
  </si>
  <si>
    <t>=produits!$L$71</t>
  </si>
  <si>
    <t>CRBPPHCPTEG__7895____BEXANN0</t>
  </si>
  <si>
    <t>=produits!$L$72</t>
  </si>
  <si>
    <t>CRBPPHCPTEG__7896____BEXANN0</t>
  </si>
  <si>
    <t>=produits!$L$73</t>
  </si>
  <si>
    <t>CRBPPHCPTEG__79______BEXANN0</t>
  </si>
  <si>
    <t>=produits!$L$74</t>
  </si>
  <si>
    <t>CRBPPHCPTEG__EXCEDEXPBEXANN0</t>
  </si>
  <si>
    <t>=produits!$L$81</t>
  </si>
  <si>
    <t>CRBPPHCPTEG__AMTEXCEPBEXANN0</t>
  </si>
  <si>
    <t>=produits!$L$82</t>
  </si>
  <si>
    <t>CRBPPHCPTEG__E10_____CARANM2</t>
  </si>
  <si>
    <t>='section invest emplois'!$F$6</t>
  </si>
  <si>
    <t>Section d'investissement : emplois</t>
  </si>
  <si>
    <t>CRBPPHCPTEG__E1161___CARANM2</t>
  </si>
  <si>
    <t>='section invest emplois'!$F$7</t>
  </si>
  <si>
    <t>CRBPPHCPTEG__E13_____CARANM2</t>
  </si>
  <si>
    <t>='section invest emplois'!$F$8</t>
  </si>
  <si>
    <t>CRBPPHCPTEG__E14_____CARANM2</t>
  </si>
  <si>
    <t>='section invest emplois'!$F$11</t>
  </si>
  <si>
    <t>CRBPPHCPTEG__E15_____CARANM2</t>
  </si>
  <si>
    <t>='section invest emplois'!$F$12</t>
  </si>
  <si>
    <t>CRBPPHCPTEG__E16_____CARANM2</t>
  </si>
  <si>
    <t>='section invest emplois'!$F$15</t>
  </si>
  <si>
    <t>CRBPPHCPTEG__E17_____CARANM2</t>
  </si>
  <si>
    <t>='section invest emplois'!$F$16</t>
  </si>
  <si>
    <t>CRBPPHCPTEG__E18_____CARANM2</t>
  </si>
  <si>
    <t>='section invest emplois'!$F$19</t>
  </si>
  <si>
    <t>CRBPPHCPTEG__E19_____CARANM2</t>
  </si>
  <si>
    <t>='section invest emplois'!$F$22</t>
  </si>
  <si>
    <t>CRBPPHCPTEG__E20_____CARANM2</t>
  </si>
  <si>
    <t>='section invest emplois'!$F$25</t>
  </si>
  <si>
    <t>CRBPPHCPTEG__E21_____CARANM2</t>
  </si>
  <si>
    <t>='section invest emplois'!$F$26</t>
  </si>
  <si>
    <t>CRBPPHCPTEG__E22_____CARANM2</t>
  </si>
  <si>
    <t>='section invest emplois'!$F$27</t>
  </si>
  <si>
    <t>CRBPPHCPTEG__E23_____CARANM2</t>
  </si>
  <si>
    <t>='section invest emplois'!$F$28</t>
  </si>
  <si>
    <t>CRBPPHCPTEG__E26_____CARANM2</t>
  </si>
  <si>
    <t>='section invest emplois'!$F$29</t>
  </si>
  <si>
    <t>CRBPPHCPTEG__E27_____CARANM2</t>
  </si>
  <si>
    <t>='section invest emplois'!$F$30</t>
  </si>
  <si>
    <t>CRBPPHCPTEG__E28_____CARANM2</t>
  </si>
  <si>
    <t>='section invest emplois'!$F$33</t>
  </si>
  <si>
    <t>CRBPPHCPTEG__E29_____CARANM2</t>
  </si>
  <si>
    <t>='section invest emplois'!$F$35</t>
  </si>
  <si>
    <t>CRBPPHCPTEG__E39_____CARANM2</t>
  </si>
  <si>
    <t>='section invest emplois'!$F$37</t>
  </si>
  <si>
    <t>CRBPPHCPTEG__E481____CARANM2</t>
  </si>
  <si>
    <t>='section invest emplois'!$F$39</t>
  </si>
  <si>
    <t>CRBPPHCPTEG__E49_____CARANM2</t>
  </si>
  <si>
    <t>='section invest emplois'!$F$41</t>
  </si>
  <si>
    <t>CRBPPHCPTEG__E59_____CARANM2</t>
  </si>
  <si>
    <t>='section invest emplois'!$F$43</t>
  </si>
  <si>
    <t>CRBPPHCPTEG__E001____CARANM2</t>
  </si>
  <si>
    <t>='section invest emplois'!$F$48</t>
  </si>
  <si>
    <t>CRBPPHCPTEG__E004____CARANM2</t>
  </si>
  <si>
    <t>='section invest emplois'!$F$49</t>
  </si>
  <si>
    <t>CRBPPHCPTEG__E10_____BEXANM1</t>
  </si>
  <si>
    <t>='section invest emplois'!$G$6</t>
  </si>
  <si>
    <t>CRBPPHCPTEG__E1161___BEXANM1</t>
  </si>
  <si>
    <t>='section invest emplois'!$G$7</t>
  </si>
  <si>
    <t>CRBPPHCPTEG__E13_____BEXANM1</t>
  </si>
  <si>
    <t>='section invest emplois'!$G$8</t>
  </si>
  <si>
    <t>CRBPPHCPTEG__E14_____BEXANM1</t>
  </si>
  <si>
    <t>='section invest emplois'!$G$11</t>
  </si>
  <si>
    <t>CRBPPHCPTEG__E15_____BEXANM1</t>
  </si>
  <si>
    <t>='section invest emplois'!$G$12</t>
  </si>
  <si>
    <t>CRBPPHCPTEG__E16_____BEXANM1</t>
  </si>
  <si>
    <t>='section invest emplois'!$G$15</t>
  </si>
  <si>
    <t>CRBPPHCPTEG__E17_____BEXANM1</t>
  </si>
  <si>
    <t>='section invest emplois'!$G$16</t>
  </si>
  <si>
    <t>CRBPPHCPTEG__E18_____BEXANM1</t>
  </si>
  <si>
    <t>='section invest emplois'!$G$19</t>
  </si>
  <si>
    <t>CRBPPHCPTEG__E19_____BEXANM1</t>
  </si>
  <si>
    <t>='section invest emplois'!$G$22</t>
  </si>
  <si>
    <t>CRBPPHCPTEG__E20_____BEXANM1</t>
  </si>
  <si>
    <t>='section invest emplois'!$G$25</t>
  </si>
  <si>
    <t>CRBPPHCPTEG__E21_____BEXANM1</t>
  </si>
  <si>
    <t>='section invest emplois'!$G$26</t>
  </si>
  <si>
    <t>CRBPPHCPTEG__E22_____BEXANM1</t>
  </si>
  <si>
    <t>='section invest emplois'!$G$27</t>
  </si>
  <si>
    <t>CRBPPHCPTEG__E23_____BEXANM1</t>
  </si>
  <si>
    <t>='section invest emplois'!$G$28</t>
  </si>
  <si>
    <t>CRBPPHCPTEG__E26_____BEXANM1</t>
  </si>
  <si>
    <t>='section invest emplois'!$G$29</t>
  </si>
  <si>
    <t>CRBPPHCPTEG__E27_____BEXANM1</t>
  </si>
  <si>
    <t>='section invest emplois'!$G$30</t>
  </si>
  <si>
    <t>CRBPPHCPTEG__E28_____BEXANM1</t>
  </si>
  <si>
    <t>='section invest emplois'!$G$33</t>
  </si>
  <si>
    <t>CRBPPHCPTEG__E29_____BEXANM1</t>
  </si>
  <si>
    <t>='section invest emplois'!$G$35</t>
  </si>
  <si>
    <t>CRBPPHCPTEG__E39_____BEXANM1</t>
  </si>
  <si>
    <t>='section invest emplois'!$G$37</t>
  </si>
  <si>
    <t>CRBPPHCPTEG__E481____BEXANM1</t>
  </si>
  <si>
    <t>='section invest emplois'!$G$39</t>
  </si>
  <si>
    <t>CRBPPHCPTEG__E49_____BEXANM1</t>
  </si>
  <si>
    <t>='section invest emplois'!$G$41</t>
  </si>
  <si>
    <t>CRBPPHCPTEG__E59_____BEXANM1</t>
  </si>
  <si>
    <t>='section invest emplois'!$G$43</t>
  </si>
  <si>
    <t>CRBPPHCPTEG__E001____BEXANM1</t>
  </si>
  <si>
    <t>='section invest emplois'!$G$48</t>
  </si>
  <si>
    <t>CRBPPHCPTEG__E004____BEXANM1</t>
  </si>
  <si>
    <t>='section invest emplois'!$G$49</t>
  </si>
  <si>
    <t>CRBPPHCPTEG__E10_____BPPANN0</t>
  </si>
  <si>
    <t>='section invest emplois'!$H$6</t>
  </si>
  <si>
    <t>CRBPPHCPTEG__E1161___BPPANN0</t>
  </si>
  <si>
    <t>='section invest emplois'!$H$7</t>
  </si>
  <si>
    <t>CRBPPHCPTEG__E13_____BPPANN0</t>
  </si>
  <si>
    <t>='section invest emplois'!$H$8</t>
  </si>
  <si>
    <t>CRBPPHCPTEG__E14_____BPPANN0</t>
  </si>
  <si>
    <t>='section invest emplois'!$H$11</t>
  </si>
  <si>
    <t>CRBPPHCPTEG__E15_____BPPANN0</t>
  </si>
  <si>
    <t>='section invest emplois'!$H$12</t>
  </si>
  <si>
    <t>CRBPPHCPTEG__E16_____BPPANN0</t>
  </si>
  <si>
    <t>='section invest emplois'!$H$15</t>
  </si>
  <si>
    <t>CRBPPHCPTEG__E17_____BPPANN0</t>
  </si>
  <si>
    <t>='section invest emplois'!$H$16</t>
  </si>
  <si>
    <t>CRBPPHCPTEG__E18_____BPPANN0</t>
  </si>
  <si>
    <t>='section invest emplois'!$H$19</t>
  </si>
  <si>
    <t>CRBPPHCPTEG__E19_____BPPANN0</t>
  </si>
  <si>
    <t>='section invest emplois'!$H$22</t>
  </si>
  <si>
    <t>CRBPPHCPTEG__E20_____BPPANN0</t>
  </si>
  <si>
    <t>='section invest emplois'!$H$25</t>
  </si>
  <si>
    <t>CRBPPHCPTEG__E21_____BPPANN0</t>
  </si>
  <si>
    <t>='section invest emplois'!$H$26</t>
  </si>
  <si>
    <t>CRBPPHCPTEG__E22_____BPPANN0</t>
  </si>
  <si>
    <t>='section invest emplois'!$H$27</t>
  </si>
  <si>
    <t>CRBPPHCPTEG__E23_____BPPANN0</t>
  </si>
  <si>
    <t>='section invest emplois'!$H$28</t>
  </si>
  <si>
    <t>CRBPPHCPTEG__E26_____BPPANN0</t>
  </si>
  <si>
    <t>='section invest emplois'!$H$29</t>
  </si>
  <si>
    <t>CRBPPHCPTEG__E27_____BPPANN0</t>
  </si>
  <si>
    <t>='section invest emplois'!$H$30</t>
  </si>
  <si>
    <t>CRBPPHCPTEG__E28_____BPPANN0</t>
  </si>
  <si>
    <t>='section invest emplois'!$H$33</t>
  </si>
  <si>
    <t>CRBPPHCPTEG__E29_____BPPANN0</t>
  </si>
  <si>
    <t>='section invest emplois'!$H$35</t>
  </si>
  <si>
    <t>CRBPPHCPTEG__E39_____BPPANN0</t>
  </si>
  <si>
    <t>='section invest emplois'!$H$37</t>
  </si>
  <si>
    <t>CRBPPHCPTEG__E481____BPPANN0</t>
  </si>
  <si>
    <t>='section invest emplois'!$H$39</t>
  </si>
  <si>
    <t>CRBPPHCPTEG__E49_____BPPANN0</t>
  </si>
  <si>
    <t>='section invest emplois'!$H$41</t>
  </si>
  <si>
    <t>CRBPPHCPTEG__E59_____BPPANN0</t>
  </si>
  <si>
    <t>='section invest emplois'!$H$43</t>
  </si>
  <si>
    <t>CRBPPHCPTEG__E001____BPPANN0</t>
  </si>
  <si>
    <t>='section invest emplois'!$H$48</t>
  </si>
  <si>
    <t>CRBPPHCPTEG__E004____BPPANN0</t>
  </si>
  <si>
    <t>='section invest emplois'!$H$49</t>
  </si>
  <si>
    <t>CRBPPHCPTEG__R10_____CARANM2</t>
  </si>
  <si>
    <t>='section invest ressources'!$F$6</t>
  </si>
  <si>
    <t>Section d'investissement : ressources</t>
  </si>
  <si>
    <t>CRBPPHCPTEG__R1161___CARANM2</t>
  </si>
  <si>
    <t>='section invest ressources'!$F$7</t>
  </si>
  <si>
    <t>CRBPPHCPTEG__R13_____CARANM2</t>
  </si>
  <si>
    <t>='section invest ressources'!$F$8</t>
  </si>
  <si>
    <t>CRBPPHCPTEG__R14_____CARANM2</t>
  </si>
  <si>
    <t>='section invest ressources'!$F$11</t>
  </si>
  <si>
    <t>CRBPPHCPTEG__R15_____CARANM2</t>
  </si>
  <si>
    <t>='section invest ressources'!$F$12</t>
  </si>
  <si>
    <t>CRBPPHCPTEG__R16_____CARANM2</t>
  </si>
  <si>
    <t>='section invest ressources'!$F$15</t>
  </si>
  <si>
    <t>CRBPPHCPTEG__R17_____CARANM2</t>
  </si>
  <si>
    <t>='section invest ressources'!$F$16</t>
  </si>
  <si>
    <t>CRBPPHCPTEG__R18_____CARANM2</t>
  </si>
  <si>
    <t>='section invest ressources'!$F$19</t>
  </si>
  <si>
    <t>CRBPPHCPTEG__R19_____CARANM2</t>
  </si>
  <si>
    <t>='section invest ressources'!$F$22</t>
  </si>
  <si>
    <t>CRBPPHCPTEG__R20_____CARANM2</t>
  </si>
  <si>
    <t>='section invest ressources'!$F$25</t>
  </si>
  <si>
    <t>CRBPPHCPTEG__R21_____CARANM2</t>
  </si>
  <si>
    <t>='section invest ressources'!$F$26</t>
  </si>
  <si>
    <t>CRBPPHCPTEG__R22_____CARANM2</t>
  </si>
  <si>
    <t>='section invest ressources'!$F$27</t>
  </si>
  <si>
    <t>CRBPPHCPTEG__R23_____CARANM2</t>
  </si>
  <si>
    <t>='section invest ressources'!$F$28</t>
  </si>
  <si>
    <t>CRBPPHCPTEG__R26_____CARANM2</t>
  </si>
  <si>
    <t>='section invest ressources'!$F$29</t>
  </si>
  <si>
    <t>CRBPPHCPTEG__R27_____CARANM2</t>
  </si>
  <si>
    <t>='section invest ressources'!$F$30</t>
  </si>
  <si>
    <t>CRBPPHCPTEG__R28_____CARANM2</t>
  </si>
  <si>
    <t>='section invest ressources'!$F$33</t>
  </si>
  <si>
    <t>CRBPPHCPTEG__R29_____CARANM2</t>
  </si>
  <si>
    <t>='section invest ressources'!$F$35</t>
  </si>
  <si>
    <t>CRBPPHCPTEG__R39_____CARANM2</t>
  </si>
  <si>
    <t>='section invest ressources'!$F$37</t>
  </si>
  <si>
    <t>CRBPPHCPTEG__R481____CARANM2</t>
  </si>
  <si>
    <t>='section invest ressources'!$F$39</t>
  </si>
  <si>
    <t>CRBPPHCPTEG__R49_____CARANM2</t>
  </si>
  <si>
    <t>='section invest ressources'!$F$41</t>
  </si>
  <si>
    <t>CRBPPHCPTEG__R59_____CARANM2</t>
  </si>
  <si>
    <t>='section invest ressources'!$F$43</t>
  </si>
  <si>
    <t>CRBPPHCPTEG__R001____CARANM2</t>
  </si>
  <si>
    <t>='section invest ressources'!$F$48</t>
  </si>
  <si>
    <t>CRBPPHCPTEG__R004____CARANM2</t>
  </si>
  <si>
    <t>='section invest ressources'!$F$49</t>
  </si>
  <si>
    <t>CRBPPHCPTEG__R10_____BEXANM1</t>
  </si>
  <si>
    <t>='section invest ressources'!$G$6</t>
  </si>
  <si>
    <t>CRBPPHCPTEG__R1161___BEXANM1</t>
  </si>
  <si>
    <t>='section invest ressources'!$G$7</t>
  </si>
  <si>
    <t>CRBPPHCPTEG__R13_____BEXANM1</t>
  </si>
  <si>
    <t>='section invest ressources'!$G$8</t>
  </si>
  <si>
    <t>CRBPPHCPTEG__R14_____BEXANM1</t>
  </si>
  <si>
    <t>='section invest ressources'!$G$11</t>
  </si>
  <si>
    <t>CRBPPHCPTEG__R15_____BEXANM1</t>
  </si>
  <si>
    <t>='section invest ressources'!$G$12</t>
  </si>
  <si>
    <t>CRBPPHCPTEG__R16_____BEXANM1</t>
  </si>
  <si>
    <t>='section invest ressources'!$G$15</t>
  </si>
  <si>
    <t>CRBPPHCPTEG__R17_____BEXANM1</t>
  </si>
  <si>
    <t>='section invest ressources'!$G$16</t>
  </si>
  <si>
    <t>CRBPPHCPTEG__R18_____BEXANM1</t>
  </si>
  <si>
    <t>='section invest ressources'!$G$19</t>
  </si>
  <si>
    <t>CRBPPHCPTEG__R19_____BEXANM1</t>
  </si>
  <si>
    <t>='section invest ressources'!$G$22</t>
  </si>
  <si>
    <t>CRBPPHCPTEG__R20_____BEXANM1</t>
  </si>
  <si>
    <t>='section invest ressources'!$G$25</t>
  </si>
  <si>
    <t>CRBPPHCPTEG__R21_____BEXANM1</t>
  </si>
  <si>
    <t>='section invest ressources'!$G$26</t>
  </si>
  <si>
    <t>CRBPPHCPTEG__R22_____BEXANM1</t>
  </si>
  <si>
    <t>='section invest ressources'!$G$27</t>
  </si>
  <si>
    <t>CRBPPHCPTEG__R23_____BEXANM1</t>
  </si>
  <si>
    <t>='section invest ressources'!$G$28</t>
  </si>
  <si>
    <t>CRBPPHCPTEG__R26_____BEXANM1</t>
  </si>
  <si>
    <t>='section invest ressources'!$G$29</t>
  </si>
  <si>
    <t>CRBPPHCPTEG__R27_____BEXANM1</t>
  </si>
  <si>
    <t>='section invest ressources'!$G$30</t>
  </si>
  <si>
    <t>CRBPPHCPTEG__R28_____BEXANM1</t>
  </si>
  <si>
    <t>='section invest ressources'!$G$33</t>
  </si>
  <si>
    <t>CRBPPHCPTEG__R29_____BEXANM1</t>
  </si>
  <si>
    <t>='section invest ressources'!$G$35</t>
  </si>
  <si>
    <t>CRBPPHCPTEG__R39_____BEXANM1</t>
  </si>
  <si>
    <t>='section invest ressources'!$G$37</t>
  </si>
  <si>
    <t>CRBPPHCPTEG__R481____BEXANM1</t>
  </si>
  <si>
    <t>='section invest ressources'!$G$39</t>
  </si>
  <si>
    <t>CRBPPHCPTEG__R49_____BEXANM1</t>
  </si>
  <si>
    <t>='section invest ressources'!$G$41</t>
  </si>
  <si>
    <t>CRBPPHCPTEG__R59_____BEXANM1</t>
  </si>
  <si>
    <t>='section invest ressources'!$G$43</t>
  </si>
  <si>
    <t>CRBPPHCPTEG__R001____BEXANM1</t>
  </si>
  <si>
    <t>='section invest ressources'!$G$48</t>
  </si>
  <si>
    <t>CRBPPHCPTEG__R004____BEXANM1</t>
  </si>
  <si>
    <t>='section invest ressources'!$G$49</t>
  </si>
  <si>
    <t>CRBPPHCPTEG__R10_____BPPANN0</t>
  </si>
  <si>
    <t>='section invest ressources'!$H$6</t>
  </si>
  <si>
    <t>CRBPPHCPTEG__R1161___BPPANN0</t>
  </si>
  <si>
    <t>='section invest ressources'!$H$7</t>
  </si>
  <si>
    <t>CRBPPHCPTEG__R13_____BPPANN0</t>
  </si>
  <si>
    <t>='section invest ressources'!$H$8</t>
  </si>
  <si>
    <t>CRBPPHCPTEG__R14_____BPPANN0</t>
  </si>
  <si>
    <t>='section invest ressources'!$H$11</t>
  </si>
  <si>
    <t>CRBPPHCPTEG__R15_____BPPANN0</t>
  </si>
  <si>
    <t>='section invest ressources'!$H$12</t>
  </si>
  <si>
    <t>CRBPPHCPTEG__R16_____BPPANN0</t>
  </si>
  <si>
    <t>='section invest ressources'!$H$15</t>
  </si>
  <si>
    <t>CRBPPHCPTEG__R17_____BPPANN0</t>
  </si>
  <si>
    <t>='section invest ressources'!$H$16</t>
  </si>
  <si>
    <t>CRBPPHCPTEG__R18_____BPPANN0</t>
  </si>
  <si>
    <t>='section invest ressources'!$H$19</t>
  </si>
  <si>
    <t>CRBPPHCPTEG__R19_____BPPANN0</t>
  </si>
  <si>
    <t>='section invest ressources'!$H$22</t>
  </si>
  <si>
    <t>CRBPPHCPTEG__R20_____BPPANN0</t>
  </si>
  <si>
    <t>='section invest ressources'!$H$25</t>
  </si>
  <si>
    <t>CRBPPHCPTEG__R21_____BPPANN0</t>
  </si>
  <si>
    <t>='section invest ressources'!$H$26</t>
  </si>
  <si>
    <t>CRBPPHCPTEG__R22_____BPPANN0</t>
  </si>
  <si>
    <t>='section invest ressources'!$H$27</t>
  </si>
  <si>
    <t>CRBPPHCPTEG__R23_____BPPANN0</t>
  </si>
  <si>
    <t>='section invest ressources'!$H$28</t>
  </si>
  <si>
    <t>CRBPPHCPTEG__R26_____BPPANN0</t>
  </si>
  <si>
    <t>='section invest ressources'!$H$29</t>
  </si>
  <si>
    <t>CRBPPHCPTEG__R27_____BPPANN0</t>
  </si>
  <si>
    <t>='section invest ressources'!$H$30</t>
  </si>
  <si>
    <t>CRBPPHCPTEG__R28_____BPPANN0</t>
  </si>
  <si>
    <t>='section invest ressources'!$H$33</t>
  </si>
  <si>
    <t>CRBPPHCPTEG__R29_____BPPANN0</t>
  </si>
  <si>
    <t>='section invest ressources'!$H$35</t>
  </si>
  <si>
    <t>CRBPPHCPTEG__R39_____BPPANN0</t>
  </si>
  <si>
    <t>='section invest ressources'!$H$37</t>
  </si>
  <si>
    <t>CRBPPHCPTEG__R481____BPPANN0</t>
  </si>
  <si>
    <t>='section invest ressources'!$H$39</t>
  </si>
  <si>
    <t>CRBPPHCPTEG__R49_____BPPANN0</t>
  </si>
  <si>
    <t>='section invest ressources'!$H$41</t>
  </si>
  <si>
    <t>CRBPPHCPTEG__R59_____BPPANN0</t>
  </si>
  <si>
    <t>='section invest ressources'!$H$43</t>
  </si>
  <si>
    <t>CRBPPHCPTEG__R001____BPPANN0</t>
  </si>
  <si>
    <t>='section invest ressources'!$H$48</t>
  </si>
  <si>
    <t>CRBPPHCPTEG__R004____BPPANN0</t>
  </si>
  <si>
    <t>='section invest ressources'!$H$49</t>
  </si>
  <si>
    <t>CRBPPHCPTEG__C11503__BPPANN0</t>
  </si>
  <si>
    <t>=tarifs!$E$8</t>
  </si>
  <si>
    <t>Tarifs</t>
  </si>
  <si>
    <t>CRBPPHCPTEG__DEPREJ__BPPANN0</t>
  </si>
  <si>
    <t>=tarifs!$E$11</t>
  </si>
  <si>
    <t>CRBPPHCPTEG__BUDGETT_BPPANN0</t>
  </si>
  <si>
    <t>=tarifs!$E$13</t>
  </si>
  <si>
    <t>CRBPPHACTI___TOTJOUT_BPPANN0</t>
  </si>
  <si>
    <t>=tarifs!$E$15</t>
  </si>
  <si>
    <t>CRBPPHACTI___ISNBJOURBPPANN0</t>
  </si>
  <si>
    <t>=tarifs!$E$17</t>
  </si>
  <si>
    <t>CRBPPHCPTEG__TARIFEXTBPPANN0</t>
  </si>
  <si>
    <t>=tarifs!$E$21</t>
  </si>
  <si>
    <t>CRBPPHCPTEG__TARIFIS_BPPANN0</t>
  </si>
  <si>
    <t>=tarifs!$E$22</t>
  </si>
  <si>
    <t>CRBPPHCPTEG__TARIFSI_BPPANN0</t>
  </si>
  <si>
    <t>=tarifs!$E$23</t>
  </si>
  <si>
    <t>CRBPPHCPTEG__TARIFINTBPPANN0</t>
  </si>
  <si>
    <t>=tarifs!$E$24</t>
  </si>
  <si>
    <t>CRBPPHACTI___NBSEANCEBPPANN0</t>
  </si>
  <si>
    <t>=tarifs!$E$26</t>
  </si>
  <si>
    <t>CRBPPHCPTEG__C11503__BPRANN0</t>
  </si>
  <si>
    <t>=tarifs!$F$8</t>
  </si>
  <si>
    <t>CRBPPHCPTEG__DEPREJ__BPRANN0</t>
  </si>
  <si>
    <t>=tarifs!$F$11</t>
  </si>
  <si>
    <t>CRBPPHCPTEG__BUDGETT_BPRANN0</t>
  </si>
  <si>
    <t>=tarifs!$F$13</t>
  </si>
  <si>
    <t>CRBPPHACTI___TOTJOUT_BPRANN0</t>
  </si>
  <si>
    <t>=tarifs!$F$15</t>
  </si>
  <si>
    <t>CRBPPHACTI___ISNBJOURBPRANN0</t>
  </si>
  <si>
    <t>=tarifs!$F$17</t>
  </si>
  <si>
    <t>CRBPPHCPTEG__TARIFEXTBPRANN0</t>
  </si>
  <si>
    <t>=tarifs!$F$21</t>
  </si>
  <si>
    <t>CRBPPHCPTEG__TARIFIS_BPRANN0</t>
  </si>
  <si>
    <t>=tarifs!$F$22</t>
  </si>
  <si>
    <t>CRBPPHCPTEG__TARIFSI_BPRANN0</t>
  </si>
  <si>
    <t>=tarifs!$F$23</t>
  </si>
  <si>
    <t>CRBPPHCPTEG__TARIFINTBPRANN0</t>
  </si>
  <si>
    <t>=tarifs!$F$24</t>
  </si>
  <si>
    <t>CRBPPHACTI___NBSEANCEBPRANN0</t>
  </si>
  <si>
    <t>=tarifs!$F$26</t>
  </si>
  <si>
    <t>CRBPPHCPTEG__TOTAIDESBEXANM1</t>
  </si>
  <si>
    <t>=PFP!$E$7</t>
  </si>
  <si>
    <t>Plan de financement pluriannuel</t>
  </si>
  <si>
    <t>CRBPPHCPTEG__R10P____BEXANM1</t>
  </si>
  <si>
    <t>=PFP!$E$53</t>
  </si>
  <si>
    <t>CRBPPHCPTEG__R13P____BEXANM1</t>
  </si>
  <si>
    <t>=PFP!$E$54</t>
  </si>
  <si>
    <t>CRBPPHCPTEG__R16P____BEXANM1</t>
  </si>
  <si>
    <t>=PFP!$E$55</t>
  </si>
  <si>
    <t>CRBPPHCPTEG__AUTREFSTBEXANM1</t>
  </si>
  <si>
    <t>=PFP!$E$58</t>
  </si>
  <si>
    <t>CRBPPHCPTEG__E10P____BEXANM1</t>
  </si>
  <si>
    <t>=PFP!$E$60</t>
  </si>
  <si>
    <t>CRBPPHCPTEG__RBTEMPR_BEXANM1</t>
  </si>
  <si>
    <t>=PFP!$E$61</t>
  </si>
  <si>
    <t>CRBPPHCPTEG__RBTEMPRPBEXANM1</t>
  </si>
  <si>
    <t>=PFP!$E$62</t>
  </si>
  <si>
    <t>CRBPPHCPTEG__E211____BEXANM1</t>
  </si>
  <si>
    <t>=PFP!$E$65</t>
  </si>
  <si>
    <t>CRBPPHCPTEG__E212____BEXANM1</t>
  </si>
  <si>
    <t>=PFP!$E$66</t>
  </si>
  <si>
    <t>CRBPPHCPTEG__E213_214BEXANM1</t>
  </si>
  <si>
    <t>=PFP!$E$67</t>
  </si>
  <si>
    <t>CRBPPHCPTEG__E215____BEXANM1</t>
  </si>
  <si>
    <t>=PFP!$E$68</t>
  </si>
  <si>
    <t>CRBPPHCPTEG__E216_218BEXANM1</t>
  </si>
  <si>
    <t>=PFP!$E$69</t>
  </si>
  <si>
    <t>CRBPPHCPTEG__AUTREDEPBEXANM1</t>
  </si>
  <si>
    <t>=PFP!$E$74</t>
  </si>
  <si>
    <t>CRBPPHCPTEG__FRII____BEXANM1</t>
  </si>
  <si>
    <t>=PFP!$E$77</t>
  </si>
  <si>
    <t>CRBPPHCPTEG__RESERCOMBEXANM1</t>
  </si>
  <si>
    <t>=PFP!$E$81</t>
  </si>
  <si>
    <t>CRBPPHCPTEG__18EPLOIABEXANM1</t>
  </si>
  <si>
    <t>=PFP!$E$82</t>
  </si>
  <si>
    <t>CRBPPHCPTEG__AUTAFFREBEXANM1</t>
  </si>
  <si>
    <t>=PFP!$E$83</t>
  </si>
  <si>
    <t>CRBPPHCPTEG__REPRBFR_BEXANM1</t>
  </si>
  <si>
    <t>=PFP!$E$85</t>
  </si>
  <si>
    <t>CRBPPHCPTEG__AFFRINVEBEXANM1</t>
  </si>
  <si>
    <t>=PFP!$E$86</t>
  </si>
  <si>
    <t>CRBPPHCPTEG__RESCOMPABEXANM1</t>
  </si>
  <si>
    <t>=PFP!$E$87</t>
  </si>
  <si>
    <t>CRBPPHCPTEG__18EPLOIDBEXANM1</t>
  </si>
  <si>
    <t>=PFP!$E$88</t>
  </si>
  <si>
    <t>CRBPPHCPTEG__AUTDFFREBEXANM1</t>
  </si>
  <si>
    <t>=PFP!$E$89</t>
  </si>
  <si>
    <t>CRBPPHCPTEG__FREI____BEXANM1</t>
  </si>
  <si>
    <t>=PFP!$E$91</t>
  </si>
  <si>
    <t>CRBPPHCPTEG__AUGSTOCKBEXANM1</t>
  </si>
  <si>
    <t>=PFP!$E$100</t>
  </si>
  <si>
    <t>CRBPPHCPTEG__AUGCREANBEXANM1</t>
  </si>
  <si>
    <t>=PFP!$E$101</t>
  </si>
  <si>
    <t>CRBPPHCPTEG__DIMDETFOBEXANM1</t>
  </si>
  <si>
    <t>=PFP!$E$102</t>
  </si>
  <si>
    <t>CRBPPHCPTEG__DIMAUTDEBEXANM1</t>
  </si>
  <si>
    <t>=PFP!$E$103</t>
  </si>
  <si>
    <t>CRBPPHCPTEG__DIMSTOCKBEXANM1</t>
  </si>
  <si>
    <t>=PFP!$E$105</t>
  </si>
  <si>
    <t>CRBPPHCPTEG__DIMCREANBEXANM1</t>
  </si>
  <si>
    <t>=PFP!$E$106</t>
  </si>
  <si>
    <t>CRBPPHCPTEG__AUGDETFOBEXANM1</t>
  </si>
  <si>
    <t>=PFP!$E$107</t>
  </si>
  <si>
    <t>CRBPPHCPTEG__AUGAUTDEBEXANM1</t>
  </si>
  <si>
    <t>=PFP!$E$108</t>
  </si>
  <si>
    <t>CRBPPHCPTEG__BFRI____BEXANM1</t>
  </si>
  <si>
    <t>=PFP!$E$110</t>
  </si>
  <si>
    <t>CRBPPHCPTEG__TRESI___BEXANM1</t>
  </si>
  <si>
    <t>=PFP!$E$113</t>
  </si>
  <si>
    <t>CRBPPHCPTEG__VARFINCTBEXANM1</t>
  </si>
  <si>
    <t>=PFP!$E$115</t>
  </si>
  <si>
    <t>CRBPPHCPTEG__LIQUID__BEXANM1</t>
  </si>
  <si>
    <t>=PFP!$E$116</t>
  </si>
  <si>
    <t>CRBPPHCPTEG__TOTAIDESBPPANN0</t>
  </si>
  <si>
    <t>=PFP!$F$7</t>
  </si>
  <si>
    <t>CRBPPHCPTEG__R10P____BPPANN0</t>
  </si>
  <si>
    <t>=PFP!$F$53</t>
  </si>
  <si>
    <t>CRBPPHCPTEG__R13P____BPPANN0</t>
  </si>
  <si>
    <t>=PFP!$F$54</t>
  </si>
  <si>
    <t>CRBPPHCPTEG__R16P____BPPANN0</t>
  </si>
  <si>
    <t>=PFP!$F$55</t>
  </si>
  <si>
    <t>CRBPPHCPTEG__AUTREFSTBPPANN0</t>
  </si>
  <si>
    <t>=PFP!$F$58</t>
  </si>
  <si>
    <t>CRBPPHCPTEG__E10P____BPPANN0</t>
  </si>
  <si>
    <t>=PFP!$F$60</t>
  </si>
  <si>
    <t>CRBPPHCPTEG__RBTEMPR_BPPANN0</t>
  </si>
  <si>
    <t>=PFP!$F$61</t>
  </si>
  <si>
    <t>CRBPPHCPTEG__RBTEMPRPBPPANN0</t>
  </si>
  <si>
    <t>=PFP!$F$62</t>
  </si>
  <si>
    <t>CRBPPHCPTEG__E211____BPPANN0</t>
  </si>
  <si>
    <t>=PFP!$F$65</t>
  </si>
  <si>
    <t>CRBPPHCPTEG__E212____BPPANN0</t>
  </si>
  <si>
    <t>=PFP!$F$66</t>
  </si>
  <si>
    <t>CRBPPHCPTEG__E213_214BPPANN0</t>
  </si>
  <si>
    <t>=PFP!$F$67</t>
  </si>
  <si>
    <t>CRBPPHCPTEG__E215____BPPANN0</t>
  </si>
  <si>
    <t>=PFP!$F$68</t>
  </si>
  <si>
    <t>CRBPPHCPTEG__E216_218BPPANN0</t>
  </si>
  <si>
    <t>=PFP!$F$69</t>
  </si>
  <si>
    <t>CRBPPHCPTEG__AUTREDEPBPPANN0</t>
  </si>
  <si>
    <t>=PFP!$F$74</t>
  </si>
  <si>
    <t>CRBPPHCPTEG__RESERCOMBPPANN0</t>
  </si>
  <si>
    <t>=PFP!$F$81</t>
  </si>
  <si>
    <t>CRBPPHCPTEG__18EPLOIABPPANN0</t>
  </si>
  <si>
    <t>=PFP!$F$82</t>
  </si>
  <si>
    <t>CRBPPHCPTEG__AUTAFFREBPPANN0</t>
  </si>
  <si>
    <t>=PFP!$F$83</t>
  </si>
  <si>
    <t>CRBPPHCPTEG__REPRBFR_BPPANN0</t>
  </si>
  <si>
    <t>=PFP!$F$85</t>
  </si>
  <si>
    <t>CRBPPHCPTEG__AFFRINVEBPPANN0</t>
  </si>
  <si>
    <t>=PFP!$F$86</t>
  </si>
  <si>
    <t>CRBPPHCPTEG__RESCOMPABPPANN0</t>
  </si>
  <si>
    <t>=PFP!$F$87</t>
  </si>
  <si>
    <t>CRBPPHCPTEG__18EPLOIDBPPANN0</t>
  </si>
  <si>
    <t>=PFP!$F$88</t>
  </si>
  <si>
    <t>CRBPPHCPTEG__AUTDFFREBPPANN0</t>
  </si>
  <si>
    <t>=PFP!$F$89</t>
  </si>
  <si>
    <t>CRBPPHCPTEG__AUGSTOCKBPPANN0</t>
  </si>
  <si>
    <t>=PFP!$F$100</t>
  </si>
  <si>
    <t>CRBPPHCPTEG__AUGCREANBPPANN0</t>
  </si>
  <si>
    <t>=PFP!$F$101</t>
  </si>
  <si>
    <t>CRBPPHCPTEG__DIMDETFOBPPANN0</t>
  </si>
  <si>
    <t>=PFP!$F$102</t>
  </si>
  <si>
    <t>CRBPPHCPTEG__DIMAUTDEBPPANN0</t>
  </si>
  <si>
    <t>=PFP!$F$103</t>
  </si>
  <si>
    <t>CRBPPHCPTEG__DIMSTOCKBPPANN0</t>
  </si>
  <si>
    <t>=PFP!$F$105</t>
  </si>
  <si>
    <t>CRBPPHCPTEG__DIMCREANBPPANN0</t>
  </si>
  <si>
    <t>=PFP!$F$106</t>
  </si>
  <si>
    <t>CRBPPHCPTEG__AUGDETFOBPPANN0</t>
  </si>
  <si>
    <t>=PFP!$F$107</t>
  </si>
  <si>
    <t>CRBPPHCPTEG__AUGAUTDEBPPANN0</t>
  </si>
  <si>
    <t>=PFP!$F$108</t>
  </si>
  <si>
    <t>CRBPPHCPTEG__VARFINCTBPPANN0</t>
  </si>
  <si>
    <t>=PFP!$F$115</t>
  </si>
  <si>
    <t>CRBPPHCPTEG__PDTGGI__PFPANP1</t>
  </si>
  <si>
    <t>=PFP!$G$6</t>
  </si>
  <si>
    <t>CRBPPHCPTEG__TOTAIDESPFPANP1</t>
  </si>
  <si>
    <t>=PFP!$G$7</t>
  </si>
  <si>
    <t>CRBPPHCPTEG__PDTGGII_PFPANP1</t>
  </si>
  <si>
    <t>=PFP!$G$8</t>
  </si>
  <si>
    <t>CRBPPHCPTEG__PDT70G__PFPANP1</t>
  </si>
  <si>
    <t>=PFP!$G$9</t>
  </si>
  <si>
    <t>CRBPPHCPTEG__PDTGGIIIPFPANP1</t>
  </si>
  <si>
    <t>=PFP!$G$10</t>
  </si>
  <si>
    <t>CRBPPHCPTEG__CAFGDEN_PFPANP1</t>
  </si>
  <si>
    <t>=PFP!$G$12</t>
  </si>
  <si>
    <t>CRBPPHCPTEG__CHAGGI__PFPANP1</t>
  </si>
  <si>
    <t>=PFP!$G$14</t>
  </si>
  <si>
    <t>CRBPPHCPTEG__CHSTOCKGPFPANP1</t>
  </si>
  <si>
    <t>=PFP!$G$15</t>
  </si>
  <si>
    <t>CRBPPHCPTEG__CHAGGII_PFPANP1</t>
  </si>
  <si>
    <t>=PFP!$G$16</t>
  </si>
  <si>
    <t>CRBPPHCPTEG__CHAGGIIIPFPANP1</t>
  </si>
  <si>
    <t>=PFP!$G$17</t>
  </si>
  <si>
    <t>CRBPPHCPTEG__CHANDCG_PFPANP1</t>
  </si>
  <si>
    <t>=PFP!$G$18</t>
  </si>
  <si>
    <t>CRBPPHCPTEG__G36162__PFPANP1</t>
  </si>
  <si>
    <t>=PFP!$G$19</t>
  </si>
  <si>
    <t>CRBPPHCPTEG__G36365__PFPANP1</t>
  </si>
  <si>
    <t>=PFP!$G$20</t>
  </si>
  <si>
    <t>CRBPPHCPTEG__CHFOURNGPFPANP1</t>
  </si>
  <si>
    <t>=PFP!$G$22</t>
  </si>
  <si>
    <t>CRBPPHCPTEG__CHSOCFIGPFPANP1</t>
  </si>
  <si>
    <t>=PFP!$G$23</t>
  </si>
  <si>
    <t>CRBPPHCPTEG__VCAEC___PFPANP1</t>
  </si>
  <si>
    <t>=PFP!$G$28</t>
  </si>
  <si>
    <t>CRBPPHCPTEG__DOTIMMO_PFPANP1</t>
  </si>
  <si>
    <t>=PFP!$G$29</t>
  </si>
  <si>
    <t>CRBPPHCPTEG__DPRRVAL_PFPANP1</t>
  </si>
  <si>
    <t>=PFP!$G$30</t>
  </si>
  <si>
    <t>CRBPPHCPTEG__DOTCAP__PFPANP1</t>
  </si>
  <si>
    <t>=PFP!$G$31</t>
  </si>
  <si>
    <t>CRBPPHCPTEG__RFDINVCPPFPANP1</t>
  </si>
  <si>
    <t>=PFP!$G$32</t>
  </si>
  <si>
    <t>CRBPPHCPTEG__DBFRCEPRPFPANP1</t>
  </si>
  <si>
    <t>=PFP!$G$33</t>
  </si>
  <si>
    <t>CRBPPHCPTEG__ENGAGTDEPFPANP1</t>
  </si>
  <si>
    <t>=PFP!$G$34</t>
  </si>
  <si>
    <t>CRBPPHCPTEG__RRVPRVOVPFPANP1</t>
  </si>
  <si>
    <t>=PFP!$G$36</t>
  </si>
  <si>
    <t>CRBPPHCPTEG__RPRVAFA_PFPANP1</t>
  </si>
  <si>
    <t>=PFP!$G$37</t>
  </si>
  <si>
    <t>CRBPPHCPTEG__QPSUBV__PFPANP1</t>
  </si>
  <si>
    <t>=PFP!$G$38</t>
  </si>
  <si>
    <t>CRBPPHCPTEG__QPFDSASSPFPANP1</t>
  </si>
  <si>
    <t>=PFP!$G$39</t>
  </si>
  <si>
    <t>CRBPPHCPTEG__PDTCESACPFPANP1</t>
  </si>
  <si>
    <t>=PFP!$G$40</t>
  </si>
  <si>
    <t>CRBPPHCPTEG__UFDINVCPPFPANP1</t>
  </si>
  <si>
    <t>=PFP!$G$41</t>
  </si>
  <si>
    <t>CRBPPHCPTEG__RPROVBEDPFPANP1</t>
  </si>
  <si>
    <t>=PFP!$G$42</t>
  </si>
  <si>
    <t>CRBPPHCPTEG__REPRESS_PFPANP1</t>
  </si>
  <si>
    <t>=PFP!$G$43</t>
  </si>
  <si>
    <t>CRBPPHCPTEG__R10P____PFPANP1</t>
  </si>
  <si>
    <t>=PFP!$G$53</t>
  </si>
  <si>
    <t>CRBPPHCPTEG__R13P____PFPANP1</t>
  </si>
  <si>
    <t>=PFP!$G$54</t>
  </si>
  <si>
    <t>CRBPPHCPTEG__R16P____PFPANP1</t>
  </si>
  <si>
    <t>=PFP!$G$55</t>
  </si>
  <si>
    <t>CRBPPHCPTEG__18INVA__PFPANP1</t>
  </si>
  <si>
    <t>=PFP!$G$57</t>
  </si>
  <si>
    <t>CRBPPHCPTEG__AUTREFSTPFPANP1</t>
  </si>
  <si>
    <t>=PFP!$G$58</t>
  </si>
  <si>
    <t>CRBPPHCPTEG__E10P____PFPANP1</t>
  </si>
  <si>
    <t>=PFP!$G$60</t>
  </si>
  <si>
    <t>CRBPPHCPTEG__RBTEMPR_PFPANP1</t>
  </si>
  <si>
    <t>=PFP!$G$61</t>
  </si>
  <si>
    <t>CRBPPHCPTEG__RBTEMPRPPFPANP1</t>
  </si>
  <si>
    <t>=PFP!$G$62</t>
  </si>
  <si>
    <t>CRBPPHCPTEG__IMMOINCOPFPANP1</t>
  </si>
  <si>
    <t>=PFP!$G$64</t>
  </si>
  <si>
    <t>CRBPPHCPTEG__E211____PFPANP1</t>
  </si>
  <si>
    <t>=PFP!$G$65</t>
  </si>
  <si>
    <t>CRBPPHCPTEG__E212____PFPANP1</t>
  </si>
  <si>
    <t>=PFP!$G$66</t>
  </si>
  <si>
    <t>CRBPPHCPTEG__E213_214PFPANP1</t>
  </si>
  <si>
    <t>=PFP!$G$67</t>
  </si>
  <si>
    <t>CRBPPHCPTEG__E215____PFPANP1</t>
  </si>
  <si>
    <t>=PFP!$G$68</t>
  </si>
  <si>
    <t>CRBPPHCPTEG__E216_218PFPANP1</t>
  </si>
  <si>
    <t>=PFP!$G$69</t>
  </si>
  <si>
    <t>CRBPPHCPTEG__IMMOENCOPFPANP1</t>
  </si>
  <si>
    <t>=PFP!$G$70</t>
  </si>
  <si>
    <t>CRBPPHCPTEG__IMMOFIN_PFPANP1</t>
  </si>
  <si>
    <t>=PFP!$G$71</t>
  </si>
  <si>
    <t>CRBPPHCPTEG__CHAREPARPFPANP1</t>
  </si>
  <si>
    <t>=PFP!$G$73</t>
  </si>
  <si>
    <t>CRBPPHCPTEG__AUTREDEPPFPANP1</t>
  </si>
  <si>
    <t>=PFP!$G$74</t>
  </si>
  <si>
    <t>CRBPPHCPTEG__18INVD__PFPANP1</t>
  </si>
  <si>
    <t>=PFP!$G$75</t>
  </si>
  <si>
    <t>CRBPPHCPTEG__RESERCOMPFPANP1</t>
  </si>
  <si>
    <t>=PFP!$G$81</t>
  </si>
  <si>
    <t>CRBPPHCPTEG__18EPLOIAPFPANP1</t>
  </si>
  <si>
    <t>=PFP!$G$82</t>
  </si>
  <si>
    <t>CRBPPHCPTEG__AUTAFFREPFPANP1</t>
  </si>
  <si>
    <t>=PFP!$G$83</t>
  </si>
  <si>
    <t>CRBPPHCPTEG__REPRBFR_PFPANP1</t>
  </si>
  <si>
    <t>=PFP!$G$85</t>
  </si>
  <si>
    <t>CRBPPHCPTEG__AFFRINVEPFPANP1</t>
  </si>
  <si>
    <t>=PFP!$G$86</t>
  </si>
  <si>
    <t>CRBPPHCPTEG__RESCOMPAPFPANP1</t>
  </si>
  <si>
    <t>=PFP!$G$87</t>
  </si>
  <si>
    <t>CRBPPHCPTEG__18EPLOIDPFPANP1</t>
  </si>
  <si>
    <t>=PFP!$G$88</t>
  </si>
  <si>
    <t>CRBPPHCPTEG__AUTDFFREPFPANP1</t>
  </si>
  <si>
    <t>=PFP!$G$89</t>
  </si>
  <si>
    <t>CRBPPHCPTEG__AUGSTOCKPFPANP1</t>
  </si>
  <si>
    <t>=PFP!$G$100</t>
  </si>
  <si>
    <t>CRBPPHCPTEG__AUGCREANPFPANP1</t>
  </si>
  <si>
    <t>=PFP!$G$101</t>
  </si>
  <si>
    <t>CRBPPHCPTEG__DIMDETFOPFPANP1</t>
  </si>
  <si>
    <t>=PFP!$G$102</t>
  </si>
  <si>
    <t>CRBPPHCPTEG__DIMAUTDEPFPANP1</t>
  </si>
  <si>
    <t>=PFP!$G$103</t>
  </si>
  <si>
    <t>CRBPPHCPTEG__DIMSTOCKPFPANP1</t>
  </si>
  <si>
    <t>=PFP!$G$105</t>
  </si>
  <si>
    <t>CRBPPHCPTEG__DIMCREANPFPANP1</t>
  </si>
  <si>
    <t>=PFP!$G$106</t>
  </si>
  <si>
    <t>CRBPPHCPTEG__AUGDETFOPFPANP1</t>
  </si>
  <si>
    <t>=PFP!$G$107</t>
  </si>
  <si>
    <t>CRBPPHCPTEG__AUGAUTDEPFPANP1</t>
  </si>
  <si>
    <t>=PFP!$G$108</t>
  </si>
  <si>
    <t>CRBPPHCPTEG__VARFINCTPFPANP1</t>
  </si>
  <si>
    <t>=PFP!$G$115</t>
  </si>
  <si>
    <t>CRBPPHCPTEG__PDTGGI__PFPANP2</t>
  </si>
  <si>
    <t>=PFP!$H$6</t>
  </si>
  <si>
    <t>CRBPPHCPTEG__TOTAIDESPFPANP2</t>
  </si>
  <si>
    <t>=PFP!$H$7</t>
  </si>
  <si>
    <t>CRBPPHCPTEG__PDTGGII_PFPANP2</t>
  </si>
  <si>
    <t>=PFP!$H$8</t>
  </si>
  <si>
    <t>CRBPPHCPTEG__PDT70G__PFPANP2</t>
  </si>
  <si>
    <t>=PFP!$H$9</t>
  </si>
  <si>
    <t>CRBPPHCPTEG__PDTGGIIIPFPANP2</t>
  </si>
  <si>
    <t>=PFP!$H$10</t>
  </si>
  <si>
    <t>CRBPPHCPTEG__CAFGDEN_PFPANP2</t>
  </si>
  <si>
    <t>=PFP!$H$12</t>
  </si>
  <si>
    <t>CRBPPHCPTEG__CHAGGI__PFPANP2</t>
  </si>
  <si>
    <t>=PFP!$H$14</t>
  </si>
  <si>
    <t>CRBPPHCPTEG__CHSTOCKGPFPANP2</t>
  </si>
  <si>
    <t>=PFP!$H$15</t>
  </si>
  <si>
    <t>CRBPPHCPTEG__CHAGGII_PFPANP2</t>
  </si>
  <si>
    <t>=PFP!$H$16</t>
  </si>
  <si>
    <t>CRBPPHCPTEG__CHAGGIIIPFPANP2</t>
  </si>
  <si>
    <t>=PFP!$H$17</t>
  </si>
  <si>
    <t>CRBPPHCPTEG__CHANDCG_PFPANP2</t>
  </si>
  <si>
    <t>=PFP!$H$18</t>
  </si>
  <si>
    <t>CRBPPHCPTEG__G36162__PFPANP2</t>
  </si>
  <si>
    <t>=PFP!$H$19</t>
  </si>
  <si>
    <t>CRBPPHCPTEG__G36365__PFPANP2</t>
  </si>
  <si>
    <t>=PFP!$H$20</t>
  </si>
  <si>
    <t>CRBPPHCPTEG__CHFOURNGPFPANP2</t>
  </si>
  <si>
    <t>=PFP!$H$22</t>
  </si>
  <si>
    <t>CRBPPHCPTEG__CHSOCFIGPFPANP2</t>
  </si>
  <si>
    <t>=PFP!$H$23</t>
  </si>
  <si>
    <t>CRBPPHCPTEG__VCAEC___PFPANP2</t>
  </si>
  <si>
    <t>=PFP!$H$28</t>
  </si>
  <si>
    <t>CRBPPHCPTEG__DOTIMMO_PFPANP2</t>
  </si>
  <si>
    <t>=PFP!$H$29</t>
  </si>
  <si>
    <t>CRBPPHCPTEG__DPRRVAL_PFPANP2</t>
  </si>
  <si>
    <t>=PFP!$H$30</t>
  </si>
  <si>
    <t>CRBPPHCPTEG__DOTCAP__PFPANP2</t>
  </si>
  <si>
    <t>=PFP!$H$31</t>
  </si>
  <si>
    <t>CRBPPHCPTEG__RFDINVCPPFPANP2</t>
  </si>
  <si>
    <t>=PFP!$H$32</t>
  </si>
  <si>
    <t>CRBPPHCPTEG__DBFRCEPRPFPANP2</t>
  </si>
  <si>
    <t>=PFP!$H$33</t>
  </si>
  <si>
    <t>CRBPPHCPTEG__ENGAGTDEPFPANP2</t>
  </si>
  <si>
    <t>=PFP!$H$34</t>
  </si>
  <si>
    <t>CRBPPHCPTEG__RRVPRVOVPFPANP2</t>
  </si>
  <si>
    <t>=PFP!$H$36</t>
  </si>
  <si>
    <t>CRBPPHCPTEG__RPRVAFA_PFPANP2</t>
  </si>
  <si>
    <t>=PFP!$H$37</t>
  </si>
  <si>
    <t>CRBPPHCPTEG__QPSUBV__PFPANP2</t>
  </si>
  <si>
    <t>=PFP!$H$38</t>
  </si>
  <si>
    <t>CRBPPHCPTEG__QPFDSASSPFPANP2</t>
  </si>
  <si>
    <t>=PFP!$H$39</t>
  </si>
  <si>
    <t>CRBPPHCPTEG__PDTCESACPFPANP2</t>
  </si>
  <si>
    <t>=PFP!$H$40</t>
  </si>
  <si>
    <t>CRBPPHCPTEG__UFDINVCPPFPANP2</t>
  </si>
  <si>
    <t>=PFP!$H$41</t>
  </si>
  <si>
    <t>CRBPPHCPTEG__RPROVBEDPFPANP2</t>
  </si>
  <si>
    <t>=PFP!$H$42</t>
  </si>
  <si>
    <t>CRBPPHCPTEG__REPRESS_PFPANP2</t>
  </si>
  <si>
    <t>=PFP!$H$43</t>
  </si>
  <si>
    <t>CRBPPHCPTEG__R10P____PFPANP2</t>
  </si>
  <si>
    <t>=PFP!$H$53</t>
  </si>
  <si>
    <t>CRBPPHCPTEG__R13P____PFPANP2</t>
  </si>
  <si>
    <t>=PFP!$H$54</t>
  </si>
  <si>
    <t>CRBPPHCPTEG__R16P____PFPANP2</t>
  </si>
  <si>
    <t>=PFP!$H$55</t>
  </si>
  <si>
    <t>CRBPPHCPTEG__18INVA__PFPANP2</t>
  </si>
  <si>
    <t>=PFP!$H$57</t>
  </si>
  <si>
    <t>CRBPPHCPTEG__AUTREFSTPFPANP2</t>
  </si>
  <si>
    <t>=PFP!$H$58</t>
  </si>
  <si>
    <t>CRBPPHCPTEG__E10P____PFPANP2</t>
  </si>
  <si>
    <t>=PFP!$H$60</t>
  </si>
  <si>
    <t>CRBPPHCPTEG__RBTEMPR_PFPANP2</t>
  </si>
  <si>
    <t>=PFP!$H$61</t>
  </si>
  <si>
    <t>CRBPPHCPTEG__RBTEMPRPPFPANP2</t>
  </si>
  <si>
    <t>=PFP!$H$62</t>
  </si>
  <si>
    <t>CRBPPHCPTEG__IMMOINCOPFPANP2</t>
  </si>
  <si>
    <t>=PFP!$H$64</t>
  </si>
  <si>
    <t>CRBPPHCPTEG__E211____PFPANP2</t>
  </si>
  <si>
    <t>=PFP!$H$65</t>
  </si>
  <si>
    <t>CRBPPHCPTEG__E212____PFPANP2</t>
  </si>
  <si>
    <t>=PFP!$H$66</t>
  </si>
  <si>
    <t>CRBPPHCPTEG__E213_214PFPANP2</t>
  </si>
  <si>
    <t>=PFP!$H$67</t>
  </si>
  <si>
    <t>CRBPPHCPTEG__E215____PFPANP2</t>
  </si>
  <si>
    <t>=PFP!$H$68</t>
  </si>
  <si>
    <t>CRBPPHCPTEG__E216_218PFPANP2</t>
  </si>
  <si>
    <t>=PFP!$H$69</t>
  </si>
  <si>
    <t>CRBPPHCPTEG__IMMOENCOPFPANP2</t>
  </si>
  <si>
    <t>=PFP!$H$70</t>
  </si>
  <si>
    <t>CRBPPHCPTEG__IMMOFIN_PFPANP2</t>
  </si>
  <si>
    <t>=PFP!$H$71</t>
  </si>
  <si>
    <t>CRBPPHCPTEG__CHAREPARPFPANP2</t>
  </si>
  <si>
    <t>=PFP!$H$73</t>
  </si>
  <si>
    <t>CRBPPHCPTEG__AUTREDEPPFPANP2</t>
  </si>
  <si>
    <t>=PFP!$H$74</t>
  </si>
  <si>
    <t>CRBPPHCPTEG__18INVD__PFPANP2</t>
  </si>
  <si>
    <t>=PFP!$H$75</t>
  </si>
  <si>
    <t>CRBPPHCPTEG__RESERCOMPFPANP2</t>
  </si>
  <si>
    <t>=PFP!$H$81</t>
  </si>
  <si>
    <t>CRBPPHCPTEG__18EPLOIAPFPANP2</t>
  </si>
  <si>
    <t>=PFP!$H$82</t>
  </si>
  <si>
    <t>CRBPPHCPTEG__AUTAFFREPFPANP2</t>
  </si>
  <si>
    <t>=PFP!$H$83</t>
  </si>
  <si>
    <t>CRBPPHCPTEG__REPRBFR_PFPANP2</t>
  </si>
  <si>
    <t>=PFP!$H$85</t>
  </si>
  <si>
    <t>CRBPPHCPTEG__AFFRINVEPFPANP2</t>
  </si>
  <si>
    <t>=PFP!$H$86</t>
  </si>
  <si>
    <t>CRBPPHCPTEG__RESCOMPAPFPANP2</t>
  </si>
  <si>
    <t>=PFP!$H$87</t>
  </si>
  <si>
    <t>CRBPPHCPTEG__18EPLOIDPFPANP2</t>
  </si>
  <si>
    <t>=PFP!$H$88</t>
  </si>
  <si>
    <t>CRBPPHCPTEG__AUTDFFREPFPANP2</t>
  </si>
  <si>
    <t>=PFP!$H$89</t>
  </si>
  <si>
    <t>CRBPPHCPTEG__AUGSTOCKPFPANP2</t>
  </si>
  <si>
    <t>=PFP!$H$100</t>
  </si>
  <si>
    <t>CRBPPHCPTEG__AUGCREANPFPANP2</t>
  </si>
  <si>
    <t>=PFP!$H$101</t>
  </si>
  <si>
    <t>CRBPPHCPTEG__DIMDETFOPFPANP2</t>
  </si>
  <si>
    <t>=PFP!$H$102</t>
  </si>
  <si>
    <t>CRBPPHCPTEG__DIMAUTDEPFPANP2</t>
  </si>
  <si>
    <t>=PFP!$H$103</t>
  </si>
  <si>
    <t>CRBPPHCPTEG__DIMSTOCKPFPANP2</t>
  </si>
  <si>
    <t>=PFP!$H$105</t>
  </si>
  <si>
    <t>CRBPPHCPTEG__DIMCREANPFPANP2</t>
  </si>
  <si>
    <t>=PFP!$H$106</t>
  </si>
  <si>
    <t>CRBPPHCPTEG__AUGDETFOPFPANP2</t>
  </si>
  <si>
    <t>=PFP!$H$107</t>
  </si>
  <si>
    <t>CRBPPHCPTEG__AUGAUTDEPFPANP2</t>
  </si>
  <si>
    <t>=PFP!$H$108</t>
  </si>
  <si>
    <t>CRBPPHCPTEG__VARFINCTPFPANP2</t>
  </si>
  <si>
    <t>=PFP!$H$115</t>
  </si>
  <si>
    <t>CRBPPHCPTEG__PDTGGI__PFPANP3</t>
  </si>
  <si>
    <t>=PFP!$I$6</t>
  </si>
  <si>
    <t>CRBPPHCPTEG__TOTAIDESPFPANP3</t>
  </si>
  <si>
    <t>=PFP!$I$7</t>
  </si>
  <si>
    <t>CRBPPHCPTEG__PDTGGII_PFPANP3</t>
  </si>
  <si>
    <t>=PFP!$I$8</t>
  </si>
  <si>
    <t>CRBPPHCPTEG__PDT70G__PFPANP3</t>
  </si>
  <si>
    <t>=PFP!$I$9</t>
  </si>
  <si>
    <t>CRBPPHCPTEG__PDTGGIIIPFPANP3</t>
  </si>
  <si>
    <t>=PFP!$I$10</t>
  </si>
  <si>
    <t>CRBPPHCPTEG__CAFGDEN_PFPANP3</t>
  </si>
  <si>
    <t>=PFP!$I$12</t>
  </si>
  <si>
    <t>CRBPPHCPTEG__CHAGGI__PFPANP3</t>
  </si>
  <si>
    <t>=PFP!$I$14</t>
  </si>
  <si>
    <t>CRBPPHCPTEG__CHSTOCKGPFPANP3</t>
  </si>
  <si>
    <t>=PFP!$I$15</t>
  </si>
  <si>
    <t>CRBPPHCPTEG__CHAGGII_PFPANP3</t>
  </si>
  <si>
    <t>=PFP!$I$16</t>
  </si>
  <si>
    <t>CRBPPHCPTEG__CHAGGIIIPFPANP3</t>
  </si>
  <si>
    <t>=PFP!$I$17</t>
  </si>
  <si>
    <t>CRBPPHCPTEG__CHANDCG_PFPANP3</t>
  </si>
  <si>
    <t>=PFP!$I$18</t>
  </si>
  <si>
    <t>CRBPPHCPTEG__G36162__PFPANP3</t>
  </si>
  <si>
    <t>=PFP!$I$19</t>
  </si>
  <si>
    <t>CRBPPHCPTEG__G36365__PFPANP3</t>
  </si>
  <si>
    <t>=PFP!$I$20</t>
  </si>
  <si>
    <t>CRBPPHCPTEG__CHFOURNGPFPANP3</t>
  </si>
  <si>
    <t>=PFP!$I$22</t>
  </si>
  <si>
    <t>CRBPPHCPTEG__CHSOCFIGPFPANP3</t>
  </si>
  <si>
    <t>=PFP!$I$23</t>
  </si>
  <si>
    <t>CRBPPHCPTEG__VCAEC___PFPANP3</t>
  </si>
  <si>
    <t>=PFP!$I$28</t>
  </si>
  <si>
    <t>CRBPPHCPTEG__DOTIMMO_PFPANP3</t>
  </si>
  <si>
    <t>=PFP!$I$29</t>
  </si>
  <si>
    <t>CRBPPHCPTEG__DPRRVAL_PFPANP3</t>
  </si>
  <si>
    <t>=PFP!$I$30</t>
  </si>
  <si>
    <t>CRBPPHCPTEG__DOTCAP__PFPANP3</t>
  </si>
  <si>
    <t>=PFP!$I$31</t>
  </si>
  <si>
    <t>CRBPPHCPTEG__RFDINVCPPFPANP3</t>
  </si>
  <si>
    <t>=PFP!$I$32</t>
  </si>
  <si>
    <t>CRBPPHCPTEG__DBFRCEPRPFPANP3</t>
  </si>
  <si>
    <t>=PFP!$I$33</t>
  </si>
  <si>
    <t>CRBPPHCPTEG__ENGAGTDEPFPANP3</t>
  </si>
  <si>
    <t>=PFP!$I$34</t>
  </si>
  <si>
    <t>CRBPPHCPTEG__RRVPRVOVPFPANP3</t>
  </si>
  <si>
    <t>=PFP!$I$36</t>
  </si>
  <si>
    <t>CRBPPHCPTEG__RPRVAFA_PFPANP3</t>
  </si>
  <si>
    <t>=PFP!$I$37</t>
  </si>
  <si>
    <t>CRBPPHCPTEG__QPSUBV__PFPANP3</t>
  </si>
  <si>
    <t>=PFP!$I$38</t>
  </si>
  <si>
    <t>CRBPPHCPTEG__QPFDSASSPFPANP3</t>
  </si>
  <si>
    <t>=PFP!$I$39</t>
  </si>
  <si>
    <t>CRBPPHCPTEG__PDTCESACPFPANP3</t>
  </si>
  <si>
    <t>=PFP!$I$40</t>
  </si>
  <si>
    <t>CRBPPHCPTEG__UFDINVCPPFPANP3</t>
  </si>
  <si>
    <t>=PFP!$I$41</t>
  </si>
  <si>
    <t>CRBPPHCPTEG__RPROVBEDPFPANP3</t>
  </si>
  <si>
    <t>=PFP!$I$42</t>
  </si>
  <si>
    <t>CRBPPHCPTEG__REPRESS_PFPANP3</t>
  </si>
  <si>
    <t>=PFP!$I$43</t>
  </si>
  <si>
    <t>CRBPPHCPTEG__R10P____PFPANP3</t>
  </si>
  <si>
    <t>=PFP!$I$53</t>
  </si>
  <si>
    <t>CRBPPHCPTEG__R13P____PFPANP3</t>
  </si>
  <si>
    <t>=PFP!$I$54</t>
  </si>
  <si>
    <t>CRBPPHCPTEG__R16P____PFPANP3</t>
  </si>
  <si>
    <t>=PFP!$I$55</t>
  </si>
  <si>
    <t>CRBPPHCPTEG__18INVA__PFPANP3</t>
  </si>
  <si>
    <t>=PFP!$I$57</t>
  </si>
  <si>
    <t>CRBPPHCPTEG__AUTREFSTPFPANP3</t>
  </si>
  <si>
    <t>=PFP!$I$58</t>
  </si>
  <si>
    <t>CRBPPHCPTEG__E10P____PFPANP3</t>
  </si>
  <si>
    <t>=PFP!$I$60</t>
  </si>
  <si>
    <t>CRBPPHCPTEG__RBTEMPR_PFPANP3</t>
  </si>
  <si>
    <t>=PFP!$I$61</t>
  </si>
  <si>
    <t>CRBPPHCPTEG__RBTEMPRPPFPANP3</t>
  </si>
  <si>
    <t>=PFP!$I$62</t>
  </si>
  <si>
    <t>CRBPPHCPTEG__IMMOINCOPFPANP3</t>
  </si>
  <si>
    <t>=PFP!$I$64</t>
  </si>
  <si>
    <t>CRBPPHCPTEG__E211____PFPANP3</t>
  </si>
  <si>
    <t>=PFP!$I$65</t>
  </si>
  <si>
    <t>CRBPPHCPTEG__E212____PFPANP3</t>
  </si>
  <si>
    <t>=PFP!$I$66</t>
  </si>
  <si>
    <t>CRBPPHCPTEG__E213_214PFPANP3</t>
  </si>
  <si>
    <t>=PFP!$I$67</t>
  </si>
  <si>
    <t>CRBPPHCPTEG__E215____PFPANP3</t>
  </si>
  <si>
    <t>=PFP!$I$68</t>
  </si>
  <si>
    <t>CRBPPHCPTEG__E216_218PFPANP3</t>
  </si>
  <si>
    <t>=PFP!$I$69</t>
  </si>
  <si>
    <t>CRBPPHCPTEG__IMMOENCOPFPANP3</t>
  </si>
  <si>
    <t>=PFP!$I$70</t>
  </si>
  <si>
    <t>CRBPPHCPTEG__IMMOFIN_PFPANP3</t>
  </si>
  <si>
    <t>=PFP!$I$71</t>
  </si>
  <si>
    <t>CRBPPHCPTEG__CHAREPARPFPANP3</t>
  </si>
  <si>
    <t>=PFP!$I$73</t>
  </si>
  <si>
    <t>CRBPPHCPTEG__AUTREDEPPFPANP3</t>
  </si>
  <si>
    <t>=PFP!$I$74</t>
  </si>
  <si>
    <t>CRBPPHCPTEG__18INVD__PFPANP3</t>
  </si>
  <si>
    <t>=PFP!$I$75</t>
  </si>
  <si>
    <t>CRBPPHCPTEG__RESERCOMPFPANP3</t>
  </si>
  <si>
    <t>=PFP!$I$81</t>
  </si>
  <si>
    <t>CRBPPHCPTEG__18EPLOIAPFPANP3</t>
  </si>
  <si>
    <t>=PFP!$I$82</t>
  </si>
  <si>
    <t>CRBPPHCPTEG__AUTAFFREPFPANP3</t>
  </si>
  <si>
    <t>=PFP!$I$83</t>
  </si>
  <si>
    <t>CRBPPHCPTEG__REPRBFR_PFPANP3</t>
  </si>
  <si>
    <t>=PFP!$I$85</t>
  </si>
  <si>
    <t>CRBPPHCPTEG__AFFRINVEPFPANP3</t>
  </si>
  <si>
    <t>=PFP!$I$86</t>
  </si>
  <si>
    <t>CRBPPHCPTEG__RESCOMPAPFPANP3</t>
  </si>
  <si>
    <t>=PFP!$I$87</t>
  </si>
  <si>
    <t>CRBPPHCPTEG__18EPLOIDPFPANP3</t>
  </si>
  <si>
    <t>=PFP!$I$88</t>
  </si>
  <si>
    <t>CRBPPHCPTEG__AUTDFFREPFPANP3</t>
  </si>
  <si>
    <t>=PFP!$I$89</t>
  </si>
  <si>
    <t>CRBPPHCPTEG__AUGSTOCKPFPANP3</t>
  </si>
  <si>
    <t>=PFP!$I$100</t>
  </si>
  <si>
    <t>CRBPPHCPTEG__AUGCREANPFPANP3</t>
  </si>
  <si>
    <t>=PFP!$I$101</t>
  </si>
  <si>
    <t>CRBPPHCPTEG__DIMDETFOPFPANP3</t>
  </si>
  <si>
    <t>=PFP!$I$102</t>
  </si>
  <si>
    <t>CRBPPHCPTEG__DIMAUTDEPFPANP3</t>
  </si>
  <si>
    <t>=PFP!$I$103</t>
  </si>
  <si>
    <t>CRBPPHCPTEG__DIMSTOCKPFPANP3</t>
  </si>
  <si>
    <t>=PFP!$I$105</t>
  </si>
  <si>
    <t>CRBPPHCPTEG__DIMCREANPFPANP3</t>
  </si>
  <si>
    <t>=PFP!$I$106</t>
  </si>
  <si>
    <t>CRBPPHCPTEG__AUGDETFOPFPANP3</t>
  </si>
  <si>
    <t>=PFP!$I$107</t>
  </si>
  <si>
    <t>CRBPPHCPTEG__AUGAUTDEPFPANP3</t>
  </si>
  <si>
    <t>=PFP!$I$108</t>
  </si>
  <si>
    <t>CRBPPHCPTEG__VARFINCTPFPANP3</t>
  </si>
  <si>
    <t>=PFP!$I$115</t>
  </si>
  <si>
    <t>CRBPPHCPTEG__PDTGGI__PFPANP4</t>
  </si>
  <si>
    <t>=PFP!$J$6</t>
  </si>
  <si>
    <t>CRBPPHCPTEG__TOTAIDESPFPANP4</t>
  </si>
  <si>
    <t>=PFP!$J$7</t>
  </si>
  <si>
    <t>CRBPPHCPTEG__PDTGGII_PFPANP4</t>
  </si>
  <si>
    <t>=PFP!$J$8</t>
  </si>
  <si>
    <t>CRBPPHCPTEG__PDT70G__PFPANP4</t>
  </si>
  <si>
    <t>=PFP!$J$9</t>
  </si>
  <si>
    <t>CRBPPHCPTEG__PDTGGIIIPFPANP4</t>
  </si>
  <si>
    <t>=PFP!$J$10</t>
  </si>
  <si>
    <t>CRBPPHCPTEG__CAFGDEN_PFPANP4</t>
  </si>
  <si>
    <t>=PFP!$J$12</t>
  </si>
  <si>
    <t>CRBPPHCPTEG__CHAGGI__PFPANP4</t>
  </si>
  <si>
    <t>=PFP!$J$14</t>
  </si>
  <si>
    <t>CRBPPHCPTEG__CHSTOCKGPFPANP4</t>
  </si>
  <si>
    <t>=PFP!$J$15</t>
  </si>
  <si>
    <t>CRBPPHCPTEG__CHAGGII_PFPANP4</t>
  </si>
  <si>
    <t>=PFP!$J$16</t>
  </si>
  <si>
    <t>CRBPPHCPTEG__CHAGGIIIPFPANP4</t>
  </si>
  <si>
    <t>=PFP!$J$17</t>
  </si>
  <si>
    <t>CRBPPHCPTEG__CHANDCG_PFPANP4</t>
  </si>
  <si>
    <t>=PFP!$J$18</t>
  </si>
  <si>
    <t>CRBPPHCPTEG__G36162__PFPANP4</t>
  </si>
  <si>
    <t>=PFP!$J$19</t>
  </si>
  <si>
    <t>CRBPPHCPTEG__G36365__PFPANP4</t>
  </si>
  <si>
    <t>=PFP!$J$20</t>
  </si>
  <si>
    <t>CRBPPHCPTEG__CHFOURNGPFPANP4</t>
  </si>
  <si>
    <t>=PFP!$J$22</t>
  </si>
  <si>
    <t>CRBPPHCPTEG__CHSOCFIGPFPANP4</t>
  </si>
  <si>
    <t>=PFP!$J$23</t>
  </si>
  <si>
    <t>CRBPPHCPTEG__VCAEC___PFPANP4</t>
  </si>
  <si>
    <t>=PFP!$J$28</t>
  </si>
  <si>
    <t>CRBPPHCPTEG__DOTIMMO_PFPANP4</t>
  </si>
  <si>
    <t>=PFP!$J$29</t>
  </si>
  <si>
    <t>CRBPPHCPTEG__DPRRVAL_PFPANP4</t>
  </si>
  <si>
    <t>=PFP!$J$30</t>
  </si>
  <si>
    <t>CRBPPHCPTEG__DOTCAP__PFPANP4</t>
  </si>
  <si>
    <t>=PFP!$J$31</t>
  </si>
  <si>
    <t>CRBPPHCPTEG__RFDINVCPPFPANP4</t>
  </si>
  <si>
    <t>=PFP!$J$32</t>
  </si>
  <si>
    <t>CRBPPHCPTEG__DBFRCEPRPFPANP4</t>
  </si>
  <si>
    <t>=PFP!$J$33</t>
  </si>
  <si>
    <t>CRBPPHCPTEG__ENGAGTDEPFPANP4</t>
  </si>
  <si>
    <t>=PFP!$J$34</t>
  </si>
  <si>
    <t>CRBPPHCPTEG__RRVPRVOVPFPANP4</t>
  </si>
  <si>
    <t>=PFP!$J$36</t>
  </si>
  <si>
    <t>CRBPPHCPTEG__RPRVAFA_PFPANP4</t>
  </si>
  <si>
    <t>=PFP!$J$37</t>
  </si>
  <si>
    <t>CRBPPHCPTEG__QPSUBV__PFPANP4</t>
  </si>
  <si>
    <t>=PFP!$J$38</t>
  </si>
  <si>
    <t>CRBPPHCPTEG__QPFDSASSPFPANP4</t>
  </si>
  <si>
    <t>=PFP!$J$39</t>
  </si>
  <si>
    <t>CRBPPHCPTEG__PDTCESACPFPANP4</t>
  </si>
  <si>
    <t>=PFP!$J$40</t>
  </si>
  <si>
    <t>CRBPPHCPTEG__UFDINVCPPFPANP4</t>
  </si>
  <si>
    <t>=PFP!$J$41</t>
  </si>
  <si>
    <t>CRBPPHCPTEG__RPROVBEDPFPANP4</t>
  </si>
  <si>
    <t>=PFP!$J$42</t>
  </si>
  <si>
    <t>CRBPPHCPTEG__REPRESS_PFPANP4</t>
  </si>
  <si>
    <t>=PFP!$J$43</t>
  </si>
  <si>
    <t>CRBPPHCPTEG__R10P____PFPANP4</t>
  </si>
  <si>
    <t>=PFP!$J$53</t>
  </si>
  <si>
    <t>CRBPPHCPTEG__R13P____PFPANP4</t>
  </si>
  <si>
    <t>=PFP!$J$54</t>
  </si>
  <si>
    <t>CRBPPHCPTEG__R16P____PFPANP4</t>
  </si>
  <si>
    <t>=PFP!$J$55</t>
  </si>
  <si>
    <t>CRBPPHCPTEG__18INVA__PFPANP4</t>
  </si>
  <si>
    <t>=PFP!$J$57</t>
  </si>
  <si>
    <t>CRBPPHCPTEG__AUTREFSTPFPANP4</t>
  </si>
  <si>
    <t>=PFP!$J$58</t>
  </si>
  <si>
    <t>CRBPPHCPTEG__E10P____PFPANP4</t>
  </si>
  <si>
    <t>=PFP!$J$60</t>
  </si>
  <si>
    <t>CRBPPHCPTEG__RBTEMPR_PFPANP4</t>
  </si>
  <si>
    <t>=PFP!$J$61</t>
  </si>
  <si>
    <t>CRBPPHCPTEG__RBTEMPRPPFPANP4</t>
  </si>
  <si>
    <t>=PFP!$J$62</t>
  </si>
  <si>
    <t>CRBPPHCPTEG__IMMOINCOPFPANP4</t>
  </si>
  <si>
    <t>=PFP!$J$64</t>
  </si>
  <si>
    <t>CRBPPHCPTEG__E211____PFPANP4</t>
  </si>
  <si>
    <t>=PFP!$J$65</t>
  </si>
  <si>
    <t>CRBPPHCPTEG__E212____PFPANP4</t>
  </si>
  <si>
    <t>=PFP!$J$66</t>
  </si>
  <si>
    <t>CRBPPHCPTEG__E213_214PFPANP4</t>
  </si>
  <si>
    <t>=PFP!$J$67</t>
  </si>
  <si>
    <t>CRBPPHCPTEG__E215____PFPANP4</t>
  </si>
  <si>
    <t>=PFP!$J$68</t>
  </si>
  <si>
    <t>CRBPPHCPTEG__E216_218PFPANP4</t>
  </si>
  <si>
    <t>=PFP!$J$69</t>
  </si>
  <si>
    <t>CRBPPHCPTEG__IMMOENCOPFPANP4</t>
  </si>
  <si>
    <t>=PFP!$J$70</t>
  </si>
  <si>
    <t>CRBPPHCPTEG__IMMOFIN_PFPANP4</t>
  </si>
  <si>
    <t>=PFP!$J$71</t>
  </si>
  <si>
    <t>CRBPPHCPTEG__CHAREPARPFPANP4</t>
  </si>
  <si>
    <t>=PFP!$J$73</t>
  </si>
  <si>
    <t>CRBPPHCPTEG__AUTREDEPPFPANP4</t>
  </si>
  <si>
    <t>=PFP!$J$74</t>
  </si>
  <si>
    <t>CRBPPHCPTEG__18INVD__PFPANP4</t>
  </si>
  <si>
    <t>=PFP!$J$75</t>
  </si>
  <si>
    <t>CRBPPHCPTEG__RESERCOMPFPANP4</t>
  </si>
  <si>
    <t>=PFP!$J$81</t>
  </si>
  <si>
    <t>CRBPPHCPTEG__18EPLOIAPFPANP4</t>
  </si>
  <si>
    <t>=PFP!$J$82</t>
  </si>
  <si>
    <t>CRBPPHCPTEG__AUTAFFREPFPANP4</t>
  </si>
  <si>
    <t>=PFP!$J$83</t>
  </si>
  <si>
    <t>CRBPPHCPTEG__REPRBFR_PFPANP4</t>
  </si>
  <si>
    <t>=PFP!$J$85</t>
  </si>
  <si>
    <t>CRBPPHCPTEG__AFFRINVEPFPANP4</t>
  </si>
  <si>
    <t>=PFP!$J$86</t>
  </si>
  <si>
    <t>CRBPPHCPTEG__RESCOMPAPFPANP4</t>
  </si>
  <si>
    <t>=PFP!$J$87</t>
  </si>
  <si>
    <t>CRBPPHCPTEG__18EPLOIDPFPANP4</t>
  </si>
  <si>
    <t>=PFP!$J$88</t>
  </si>
  <si>
    <t>CRBPPHCPTEG__AUTDFFREPFPANP4</t>
  </si>
  <si>
    <t>=PFP!$J$89</t>
  </si>
  <si>
    <t>CRBPPHCPTEG__AUGSTOCKPFPANP4</t>
  </si>
  <si>
    <t>=PFP!$J$100</t>
  </si>
  <si>
    <t>CRBPPHCPTEG__AUGCREANPFPANP4</t>
  </si>
  <si>
    <t>=PFP!$J$101</t>
  </si>
  <si>
    <t>CRBPPHCPTEG__DIMDETFOPFPANP4</t>
  </si>
  <si>
    <t>=PFP!$J$102</t>
  </si>
  <si>
    <t>CRBPPHCPTEG__DIMAUTDEPFPANP4</t>
  </si>
  <si>
    <t>=PFP!$J$103</t>
  </si>
  <si>
    <t>CRBPPHCPTEG__DIMSTOCKPFPANP4</t>
  </si>
  <si>
    <t>=PFP!$J$105</t>
  </si>
  <si>
    <t>CRBPPHCPTEG__DIMCREANPFPANP4</t>
  </si>
  <si>
    <t>=PFP!$J$106</t>
  </si>
  <si>
    <t>CRBPPHCPTEG__AUGDETFOPFPANP4</t>
  </si>
  <si>
    <t>=PFP!$J$107</t>
  </si>
  <si>
    <t>CRBPPHCPTEG__AUGAUTDEPFPANP4</t>
  </si>
  <si>
    <t>=PFP!$J$108</t>
  </si>
  <si>
    <t>CRBPPHCPTEG__VARFINCTPFPANP4</t>
  </si>
  <si>
    <t>=PFP!$J$115</t>
  </si>
  <si>
    <t>CRBPPHCPTEG__PDTGGI__PFPANP5</t>
  </si>
  <si>
    <t>=PFP!$K$6</t>
  </si>
  <si>
    <t>CRBPPHCPTEG__TOTAIDESPFPANP5</t>
  </si>
  <si>
    <t>=PFP!$K$7</t>
  </si>
  <si>
    <t>CRBPPHCPTEG__PDTGGII_PFPANP5</t>
  </si>
  <si>
    <t>=PFP!$K$8</t>
  </si>
  <si>
    <t>CRBPPHCPTEG__PDT70G__PFPANP5</t>
  </si>
  <si>
    <t>=PFP!$K$9</t>
  </si>
  <si>
    <t>CRBPPHCPTEG__PDTGGIIIPFPANP5</t>
  </si>
  <si>
    <t>=PFP!$K$10</t>
  </si>
  <si>
    <t>CRBPPHCPTEG__CAFGDEN_PFPANP5</t>
  </si>
  <si>
    <t>=PFP!$K$12</t>
  </si>
  <si>
    <t>CRBPPHCPTEG__CHAGGI__PFPANP5</t>
  </si>
  <si>
    <t>=PFP!$K$14</t>
  </si>
  <si>
    <t>CRBPPHCPTEG__CHSTOCKGPFPANP5</t>
  </si>
  <si>
    <t>=PFP!$K$15</t>
  </si>
  <si>
    <t>CRBPPHCPTEG__CHAGGII_PFPANP5</t>
  </si>
  <si>
    <t>=PFP!$K$16</t>
  </si>
  <si>
    <t>CRBPPHCPTEG__CHAGGIIIPFPANP5</t>
  </si>
  <si>
    <t>=PFP!$K$17</t>
  </si>
  <si>
    <t>CRBPPHCPTEG__CHANDCG_PFPANP5</t>
  </si>
  <si>
    <t>=PFP!$K$18</t>
  </si>
  <si>
    <t>CRBPPHCPTEG__G36162__PFPANP5</t>
  </si>
  <si>
    <t>=PFP!$K$19</t>
  </si>
  <si>
    <t>CRBPPHCPTEG__G36365__PFPANP5</t>
  </si>
  <si>
    <t>=PFP!$K$20</t>
  </si>
  <si>
    <t>CRBPPHCPTEG__CHFOURNGPFPANP5</t>
  </si>
  <si>
    <t>=PFP!$K$22</t>
  </si>
  <si>
    <t>CRBPPHCPTEG__CHSOCFIGPFPANP5</t>
  </si>
  <si>
    <t>=PFP!$K$23</t>
  </si>
  <si>
    <t>CRBPPHCPTEG__VCAEC___PFPANP5</t>
  </si>
  <si>
    <t>=PFP!$K$28</t>
  </si>
  <si>
    <t>CRBPPHCPTEG__DOTIMMO_PFPANP5</t>
  </si>
  <si>
    <t>=PFP!$K$29</t>
  </si>
  <si>
    <t>CRBPPHCPTEG__DPRRVAL_PFPANP5</t>
  </si>
  <si>
    <t>=PFP!$K$30</t>
  </si>
  <si>
    <t>CRBPPHCPTEG__DOTCAP__PFPANP5</t>
  </si>
  <si>
    <t>=PFP!$K$31</t>
  </si>
  <si>
    <t>CRBPPHCPTEG__RFDINVCPPFPANP5</t>
  </si>
  <si>
    <t>=PFP!$K$32</t>
  </si>
  <si>
    <t>CRBPPHCPTEG__DBFRCEPRPFPANP5</t>
  </si>
  <si>
    <t>=PFP!$K$33</t>
  </si>
  <si>
    <t>CRBPPHCPTEG__ENGAGTDEPFPANP5</t>
  </si>
  <si>
    <t>=PFP!$K$34</t>
  </si>
  <si>
    <t>CRBPPHCPTEG__RRVPRVOVPFPANP5</t>
  </si>
  <si>
    <t>=PFP!$K$36</t>
  </si>
  <si>
    <t>CRBPPHCPTEG__RPRVAFA_PFPANP5</t>
  </si>
  <si>
    <t>=PFP!$K$37</t>
  </si>
  <si>
    <t>CRBPPHCPTEG__QPSUBV__PFPANP5</t>
  </si>
  <si>
    <t>=PFP!$K$38</t>
  </si>
  <si>
    <t>CRBPPHCPTEG__QPFDSASSPFPANP5</t>
  </si>
  <si>
    <t>=PFP!$K$39</t>
  </si>
  <si>
    <t>CRBPPHCPTEG__PDTCESACPFPANP5</t>
  </si>
  <si>
    <t>=PFP!$K$40</t>
  </si>
  <si>
    <t>CRBPPHCPTEG__UFDINVCPPFPANP5</t>
  </si>
  <si>
    <t>=PFP!$K$41</t>
  </si>
  <si>
    <t>CRBPPHCPTEG__RPROVBEDPFPANP5</t>
  </si>
  <si>
    <t>=PFP!$K$42</t>
  </si>
  <si>
    <t>CRBPPHCPTEG__REPRESS_PFPANP5</t>
  </si>
  <si>
    <t>=PFP!$K$43</t>
  </si>
  <si>
    <t>CRBPPHCPTEG__R10P____PFPANP5</t>
  </si>
  <si>
    <t>=PFP!$K$53</t>
  </si>
  <si>
    <t>CRBPPHCPTEG__R13P____PFPANP5</t>
  </si>
  <si>
    <t>=PFP!$K$54</t>
  </si>
  <si>
    <t>CRBPPHCPTEG__R16P____PFPANP5</t>
  </si>
  <si>
    <t>=PFP!$K$55</t>
  </si>
  <si>
    <t>CRBPPHCPTEG__18INVA__PFPANP5</t>
  </si>
  <si>
    <t>=PFP!$K$57</t>
  </si>
  <si>
    <t>CRBPPHCPTEG__AUTREFSTPFPANP5</t>
  </si>
  <si>
    <t>=PFP!$K$58</t>
  </si>
  <si>
    <t>CRBPPHCPTEG__E10P____PFPANP5</t>
  </si>
  <si>
    <t>=PFP!$K$60</t>
  </si>
  <si>
    <t>CRBPPHCPTEG__RBTEMPR_PFPANP5</t>
  </si>
  <si>
    <t>=PFP!$K$61</t>
  </si>
  <si>
    <t>CRBPPHCPTEG__RBTEMPRPPFPANP5</t>
  </si>
  <si>
    <t>=PFP!$K$62</t>
  </si>
  <si>
    <t>CRBPPHCPTEG__IMMOINCOPFPANP5</t>
  </si>
  <si>
    <t>=PFP!$K$64</t>
  </si>
  <si>
    <t>CRBPPHCPTEG__E211____PFPANP5</t>
  </si>
  <si>
    <t>=PFP!$K$65</t>
  </si>
  <si>
    <t>CRBPPHCPTEG__E212____PFPANP5</t>
  </si>
  <si>
    <t>=PFP!$K$66</t>
  </si>
  <si>
    <t>CRBPPHCPTEG__E213_214PFPANP5</t>
  </si>
  <si>
    <t>=PFP!$K$67</t>
  </si>
  <si>
    <t>CRBPPHCPTEG__E215____PFPANP5</t>
  </si>
  <si>
    <t>=PFP!$K$68</t>
  </si>
  <si>
    <t>CRBPPHCPTEG__E216_218PFPANP5</t>
  </si>
  <si>
    <t>=PFP!$K$69</t>
  </si>
  <si>
    <t>CRBPPHCPTEG__IMMOENCOPFPANP5</t>
  </si>
  <si>
    <t>=PFP!$K$70</t>
  </si>
  <si>
    <t>CRBPPHCPTEG__IMMOFIN_PFPANP5</t>
  </si>
  <si>
    <t>=PFP!$K$71</t>
  </si>
  <si>
    <t>CRBPPHCPTEG__CHAREPARPFPANP5</t>
  </si>
  <si>
    <t>=PFP!$K$73</t>
  </si>
  <si>
    <t>CRBPPHCPTEG__AUTREDEPPFPANP5</t>
  </si>
  <si>
    <t>=PFP!$K$74</t>
  </si>
  <si>
    <t>CRBPPHCPTEG__18INVD__PFPANP5</t>
  </si>
  <si>
    <t>=PFP!$K$75</t>
  </si>
  <si>
    <t>CRBPPHCPTEG__RESERCOMPFPANP5</t>
  </si>
  <si>
    <t>=PFP!$K$81</t>
  </si>
  <si>
    <t>CRBPPHCPTEG__18EPLOIAPFPANP5</t>
  </si>
  <si>
    <t>=PFP!$K$82</t>
  </si>
  <si>
    <t>CRBPPHCPTEG__AUTAFFREPFPANP5</t>
  </si>
  <si>
    <t>=PFP!$K$83</t>
  </si>
  <si>
    <t>CRBPPHCPTEG__REPRBFR_PFPANP5</t>
  </si>
  <si>
    <t>=PFP!$K$85</t>
  </si>
  <si>
    <t>CRBPPHCPTEG__AFFRINVEPFPANP5</t>
  </si>
  <si>
    <t>=PFP!$K$86</t>
  </si>
  <si>
    <t>CRBPPHCPTEG__RESCOMPAPFPANP5</t>
  </si>
  <si>
    <t>=PFP!$K$87</t>
  </si>
  <si>
    <t>CRBPPHCPTEG__18EPLOIDPFPANP5</t>
  </si>
  <si>
    <t>=PFP!$K$88</t>
  </si>
  <si>
    <t>CRBPPHCPTEG__AUTDFFREPFPANP5</t>
  </si>
  <si>
    <t>=PFP!$K$89</t>
  </si>
  <si>
    <t>CRBPPHCPTEG__AUGSTOCKPFPANP5</t>
  </si>
  <si>
    <t>=PFP!$K$100</t>
  </si>
  <si>
    <t>CRBPPHCPTEG__AUGCREANPFPANP5</t>
  </si>
  <si>
    <t>=PFP!$K$101</t>
  </si>
  <si>
    <t>CRBPPHCPTEG__DIMDETFOPFPANP5</t>
  </si>
  <si>
    <t>=PFP!$K$102</t>
  </si>
  <si>
    <t>CRBPPHCPTEG__DIMAUTDEPFPANP5</t>
  </si>
  <si>
    <t>=PFP!$K$103</t>
  </si>
  <si>
    <t>CRBPPHCPTEG__DIMSTOCKPFPANP5</t>
  </si>
  <si>
    <t>=PFP!$K$105</t>
  </si>
  <si>
    <t>CRBPPHCPTEG__DIMCREANPFPANP5</t>
  </si>
  <si>
    <t>=PFP!$K$106</t>
  </si>
  <si>
    <t>CRBPPHCPTEG__AUGDETFOPFPANP5</t>
  </si>
  <si>
    <t>=PFP!$K$107</t>
  </si>
  <si>
    <t>CRBPPHCPTEG__AUGAUTDEPFPANP5</t>
  </si>
  <si>
    <t>=PFP!$K$108</t>
  </si>
  <si>
    <t>CRBPPHCPTEG__VARFINCTPFPANP5</t>
  </si>
  <si>
    <t>=PFP!$K$115</t>
  </si>
  <si>
    <t>CRBPPHCPTEG__PDTGGI__PFPANP6</t>
  </si>
  <si>
    <t>=PFP!$L$6</t>
  </si>
  <si>
    <t>CRBPPHCPTEG__TOTAIDESPFPANP6</t>
  </si>
  <si>
    <t>=PFP!$L$7</t>
  </si>
  <si>
    <t>CRBPPHCPTEG__PDTGGII_PFPANP6</t>
  </si>
  <si>
    <t>=PFP!$L$8</t>
  </si>
  <si>
    <t>CRBPPHCPTEG__PDT70G__PFPANP6</t>
  </si>
  <si>
    <t>=PFP!$L$9</t>
  </si>
  <si>
    <t>CRBPPHCPTEG__PDTGGIIIPFPANP6</t>
  </si>
  <si>
    <t>=PFP!$L$10</t>
  </si>
  <si>
    <t>CRBPPHCPTEG__CAFGDEN_PFPANP6</t>
  </si>
  <si>
    <t>=PFP!$L$12</t>
  </si>
  <si>
    <t>CRBPPHCPTEG__CHAGGI__PFPANP6</t>
  </si>
  <si>
    <t>=PFP!$L$14</t>
  </si>
  <si>
    <t>CRBPPHCPTEG__CHSTOCKGPFPANP6</t>
  </si>
  <si>
    <t>=PFP!$L$15</t>
  </si>
  <si>
    <t>CRBPPHCPTEG__CHAGGII_PFPANP6</t>
  </si>
  <si>
    <t>=PFP!$L$16</t>
  </si>
  <si>
    <t>CRBPPHCPTEG__CHAGGIIIPFPANP6</t>
  </si>
  <si>
    <t>=PFP!$L$17</t>
  </si>
  <si>
    <t>CRBPPHCPTEG__CHANDCG_PFPANP6</t>
  </si>
  <si>
    <t>=PFP!$L$18</t>
  </si>
  <si>
    <t>CRBPPHCPTEG__G36162__PFPANP6</t>
  </si>
  <si>
    <t>=PFP!$L$19</t>
  </si>
  <si>
    <t>CRBPPHCPTEG__G36365__PFPANP6</t>
  </si>
  <si>
    <t>=PFP!$L$20</t>
  </si>
  <si>
    <t>CRBPPHCPTEG__CHFOURNGPFPANP6</t>
  </si>
  <si>
    <t>=PFP!$L$22</t>
  </si>
  <si>
    <t>CRBPPHCPTEG__CHSOCFIGPFPANP6</t>
  </si>
  <si>
    <t>=PFP!$L$23</t>
  </si>
  <si>
    <t>CRBPPHCPTEG__VCAEC___PFPANP6</t>
  </si>
  <si>
    <t>=PFP!$L$28</t>
  </si>
  <si>
    <t>CRBPPHCPTEG__DOTIMMO_PFPANP6</t>
  </si>
  <si>
    <t>=PFP!$L$29</t>
  </si>
  <si>
    <t>CRBPPHCPTEG__DPRRVAL_PFPANP6</t>
  </si>
  <si>
    <t>=PFP!$L$30</t>
  </si>
  <si>
    <t>CRBPPHCPTEG__DOTCAP__PFPANP6</t>
  </si>
  <si>
    <t>=PFP!$L$31</t>
  </si>
  <si>
    <t>CRBPPHCPTEG__RFDINVCPPFPANP6</t>
  </si>
  <si>
    <t>=PFP!$L$32</t>
  </si>
  <si>
    <t>CRBPPHCPTEG__DBFRCEPRPFPANP6</t>
  </si>
  <si>
    <t>=PFP!$L$33</t>
  </si>
  <si>
    <t>CRBPPHCPTEG__ENGAGTDEPFPANP6</t>
  </si>
  <si>
    <t>=PFP!$L$34</t>
  </si>
  <si>
    <t>CRBPPHCPTEG__RRVPRVOVPFPANP6</t>
  </si>
  <si>
    <t>=PFP!$L$36</t>
  </si>
  <si>
    <t>CRBPPHCPTEG__RPRVAFA_PFPANP6</t>
  </si>
  <si>
    <t>=PFP!$L$37</t>
  </si>
  <si>
    <t>CRBPPHCPTEG__QPSUBV__PFPANP6</t>
  </si>
  <si>
    <t>=PFP!$L$38</t>
  </si>
  <si>
    <t>CRBPPHCPTEG__QPFDSASSPFPANP6</t>
  </si>
  <si>
    <t>=PFP!$L$39</t>
  </si>
  <si>
    <t>CRBPPHCPTEG__PDTCESACPFPANP6</t>
  </si>
  <si>
    <t>=PFP!$L$40</t>
  </si>
  <si>
    <t>CRBPPHCPTEG__UFDINVCPPFPANP6</t>
  </si>
  <si>
    <t>=PFP!$L$41</t>
  </si>
  <si>
    <t>CRBPPHCPTEG__RPROVBEDPFPANP6</t>
  </si>
  <si>
    <t>=PFP!$L$42</t>
  </si>
  <si>
    <t>CRBPPHCPTEG__REPRESS_PFPANP6</t>
  </si>
  <si>
    <t>=PFP!$L$43</t>
  </si>
  <si>
    <t>CRBPPHCPTEG__R10P____PFPANP6</t>
  </si>
  <si>
    <t>=PFP!$L$53</t>
  </si>
  <si>
    <t>CRBPPHCPTEG__R13P____PFPANP6</t>
  </si>
  <si>
    <t>=PFP!$L$54</t>
  </si>
  <si>
    <t>CRBPPHCPTEG__R16P____PFPANP6</t>
  </si>
  <si>
    <t>=PFP!$L$55</t>
  </si>
  <si>
    <t>CRBPPHCPTEG__18INVA__PFPANP6</t>
  </si>
  <si>
    <t>=PFP!$L$57</t>
  </si>
  <si>
    <t>CRBPPHCPTEG__AUTREFSTPFPANP6</t>
  </si>
  <si>
    <t>=PFP!$L$58</t>
  </si>
  <si>
    <t>CRBPPHCPTEG__E10P____PFPANP6</t>
  </si>
  <si>
    <t>=PFP!$L$60</t>
  </si>
  <si>
    <t>CRBPPHCPTEG__RBTEMPR_PFPANP6</t>
  </si>
  <si>
    <t>=PFP!$L$61</t>
  </si>
  <si>
    <t>CRBPPHCPTEG__RBTEMPRPPFPANP6</t>
  </si>
  <si>
    <t>=PFP!$L$62</t>
  </si>
  <si>
    <t>CRBPPHCPTEG__IMMOINCOPFPANP6</t>
  </si>
  <si>
    <t>=PFP!$L$64</t>
  </si>
  <si>
    <t>CRBPPHCPTEG__E211____PFPANP6</t>
  </si>
  <si>
    <t>=PFP!$L$65</t>
  </si>
  <si>
    <t>CRBPPHCPTEG__E212____PFPANP6</t>
  </si>
  <si>
    <t>=PFP!$L$66</t>
  </si>
  <si>
    <t>CRBPPHCPTEG__E213_214PFPANP6</t>
  </si>
  <si>
    <t>=PFP!$L$67</t>
  </si>
  <si>
    <t>CRBPPHCPTEG__E215____PFPANP6</t>
  </si>
  <si>
    <t>=PFP!$L$68</t>
  </si>
  <si>
    <t>CRBPPHCPTEG__E216_218PFPANP6</t>
  </si>
  <si>
    <t>=PFP!$L$69</t>
  </si>
  <si>
    <t>CRBPPHCPTEG__IMMOENCOPFPANP6</t>
  </si>
  <si>
    <t>=PFP!$L$70</t>
  </si>
  <si>
    <t>CRBPPHCPTEG__IMMOFIN_PFPANP6</t>
  </si>
  <si>
    <t>=PFP!$L$71</t>
  </si>
  <si>
    <t>CRBPPHCPTEG__CHAREPARPFPANP6</t>
  </si>
  <si>
    <t>=PFP!$L$73</t>
  </si>
  <si>
    <t>CRBPPHCPTEG__AUTREDEPPFPANP6</t>
  </si>
  <si>
    <t>=PFP!$L$74</t>
  </si>
  <si>
    <t>CRBPPHCPTEG__18INVD__PFPANP6</t>
  </si>
  <si>
    <t>=PFP!$L$75</t>
  </si>
  <si>
    <t>CRBPPHCPTEG__RESERCOMPFPANP6</t>
  </si>
  <si>
    <t>=PFP!$L$81</t>
  </si>
  <si>
    <t>CRBPPHCPTEG__18EPLOIAPFPANP6</t>
  </si>
  <si>
    <t>=PFP!$L$82</t>
  </si>
  <si>
    <t>CRBPPHCPTEG__AUTAFFREPFPANP6</t>
  </si>
  <si>
    <t>=PFP!$L$83</t>
  </si>
  <si>
    <t>CRBPPHCPTEG__REPRBFR_PFPANP6</t>
  </si>
  <si>
    <t>=PFP!$L$85</t>
  </si>
  <si>
    <t>CRBPPHCPTEG__AFFRINVEPFPANP6</t>
  </si>
  <si>
    <t>=PFP!$L$86</t>
  </si>
  <si>
    <t>CRBPPHCPTEG__RESCOMPAPFPANP6</t>
  </si>
  <si>
    <t>=PFP!$L$87</t>
  </si>
  <si>
    <t>CRBPPHCPTEG__18EPLOIDPFPANP6</t>
  </si>
  <si>
    <t>=PFP!$L$88</t>
  </si>
  <si>
    <t>CRBPPHCPTEG__AUTDFFREPFPANP6</t>
  </si>
  <si>
    <t>=PFP!$L$89</t>
  </si>
  <si>
    <t>CRBPPHCPTEG__AUGSTOCKPFPANP6</t>
  </si>
  <si>
    <t>=PFP!$L$100</t>
  </si>
  <si>
    <t>CRBPPHCPTEG__AUGCREANPFPANP6</t>
  </si>
  <si>
    <t>=PFP!$L$101</t>
  </si>
  <si>
    <t>CRBPPHCPTEG__DIMDETFOPFPANP6</t>
  </si>
  <si>
    <t>=PFP!$L$102</t>
  </si>
  <si>
    <t>CRBPPHCPTEG__DIMAUTDEPFPANP6</t>
  </si>
  <si>
    <t>=PFP!$L$103</t>
  </si>
  <si>
    <t>CRBPPHCPTEG__DIMSTOCKPFPANP6</t>
  </si>
  <si>
    <t>=PFP!$L$105</t>
  </si>
  <si>
    <t>CRBPPHCPTEG__DIMCREANPFPANP6</t>
  </si>
  <si>
    <t>=PFP!$L$106</t>
  </si>
  <si>
    <t>CRBPPHCPTEG__AUGDETFOPFPANP6</t>
  </si>
  <si>
    <t>=PFP!$L$107</t>
  </si>
  <si>
    <t>CRBPPHCPTEG__AUGAUTDEPFPANP6</t>
  </si>
  <si>
    <t>=PFP!$L$108</t>
  </si>
  <si>
    <t>CRBPPHCPTEG__VARFINCTPFPANP6</t>
  </si>
  <si>
    <t>=PFP!$L$115</t>
  </si>
  <si>
    <t>CRBPPHSALAGT_AGPLDIR_BEXANM1</t>
  </si>
  <si>
    <t>='Tableau du personnel'!$D$9</t>
  </si>
  <si>
    <t>Effectifs</t>
  </si>
  <si>
    <t>CRBPPHSALAG__AGPLD01_BEXANM1</t>
  </si>
  <si>
    <t>='Tableau du personnel'!$D$10</t>
  </si>
  <si>
    <t>CRBPPHSALAG__AGPLD02_BEXANM1</t>
  </si>
  <si>
    <t>='Tableau du personnel'!$D$11</t>
  </si>
  <si>
    <t>CRBPPHSALAG__AGPLD03_BEXANM1</t>
  </si>
  <si>
    <t>='Tableau du personnel'!$D$12</t>
  </si>
  <si>
    <t>CRBPPHSALAG__AGPLD04_BEXANM1</t>
  </si>
  <si>
    <t>='Tableau du personnel'!$D$13</t>
  </si>
  <si>
    <t>CRBPPHSALAG__AGPLD05_BEXANM1</t>
  </si>
  <si>
    <t>='Tableau du personnel'!$D$14</t>
  </si>
  <si>
    <t>CRBPPHSALAG__AGPLD06_BEXANM1</t>
  </si>
  <si>
    <t>='Tableau du personnel'!$D$15</t>
  </si>
  <si>
    <t>CRBPPHSALAG__AGPLD07_BEXANM1</t>
  </si>
  <si>
    <t>='Tableau du personnel'!$D$16</t>
  </si>
  <si>
    <t>CRBPPHSALAG__AGPLD08_BEXANM1</t>
  </si>
  <si>
    <t>='Tableau du personnel'!$D$17</t>
  </si>
  <si>
    <t>CRBPPHSALAG__AGPLD09_BEXANM1</t>
  </si>
  <si>
    <t>='Tableau du personnel'!$D$18</t>
  </si>
  <si>
    <t>CRBPPHSALAG__AGPLD10_BEXANM1</t>
  </si>
  <si>
    <t>='Tableau du personnel'!$D$19</t>
  </si>
  <si>
    <t>CRBPPHSALAG__AGPLD11_BEXANM1</t>
  </si>
  <si>
    <t>='Tableau du personnel'!$D$20</t>
  </si>
  <si>
    <t>CRBPPHSALAG__AGPLD12_BEXANM1</t>
  </si>
  <si>
    <t>='Tableau du personnel'!$D$21</t>
  </si>
  <si>
    <t>CRBPPHSALAG__AGPLD13_BEXANM1</t>
  </si>
  <si>
    <t>='Tableau du personnel'!$D$22</t>
  </si>
  <si>
    <t>CRBPPHSALAGT_AGPLGES_BEXANM1</t>
  </si>
  <si>
    <t>='Tableau du personnel'!$D$24</t>
  </si>
  <si>
    <t>CRBPPHSALAG__AGPLG01_BEXANM1</t>
  </si>
  <si>
    <t>='Tableau du personnel'!$D$25</t>
  </si>
  <si>
    <t>CRBPPHSALAG__AGPLG02_BEXANM1</t>
  </si>
  <si>
    <t>='Tableau du personnel'!$D$26</t>
  </si>
  <si>
    <t>CRBPPHSALAG__AGPLG03_BEXANM1</t>
  </si>
  <si>
    <t>='Tableau du personnel'!$D$27</t>
  </si>
  <si>
    <t>CRBPPHSALAGT_AGPLSER_BEXANM1</t>
  </si>
  <si>
    <t>='Tableau du personnel'!$D$29</t>
  </si>
  <si>
    <t>CRBPPHSALAG__AGPLS01_BEXANM1</t>
  </si>
  <si>
    <t>='Tableau du personnel'!$D$30</t>
  </si>
  <si>
    <t>CRBPPHSALAG__AGPLS02_BEXANM1</t>
  </si>
  <si>
    <t>='Tableau du personnel'!$D$31</t>
  </si>
  <si>
    <t>CRBPPHSALAG__AGPLS03_BEXANM1</t>
  </si>
  <si>
    <t>='Tableau du personnel'!$D$32</t>
  </si>
  <si>
    <t>CRBPPHSALAG__AGPLS04_BEXANM1</t>
  </si>
  <si>
    <t>='Tableau du personnel'!$D$33</t>
  </si>
  <si>
    <t>CRBPPHSALAG__AGPLS05_BEXANM1</t>
  </si>
  <si>
    <t>='Tableau du personnel'!$D$34</t>
  </si>
  <si>
    <t>CRBPPHSALAGT_AGPLRES_BEXANM1</t>
  </si>
  <si>
    <t>='Tableau du personnel'!$D$36</t>
  </si>
  <si>
    <t>CRBPPHSALAG__AGPLR01_BEXANM1</t>
  </si>
  <si>
    <t>='Tableau du personnel'!$D$37</t>
  </si>
  <si>
    <t>CRBPPHSALAG__AGPLR02_BEXANM1</t>
  </si>
  <si>
    <t>='Tableau du personnel'!$D$38</t>
  </si>
  <si>
    <t>CRBPPHSALAG__AGPLR03_BEXANM1</t>
  </si>
  <si>
    <t>='Tableau du personnel'!$D$39</t>
  </si>
  <si>
    <t>CRBPPHSALAGT_AGPLEDU_BEXANM1</t>
  </si>
  <si>
    <t>='Tableau du personnel'!$D$41</t>
  </si>
  <si>
    <t>CRBPPHSALAG__AGPLE01_BEXANM1</t>
  </si>
  <si>
    <t>='Tableau du personnel'!$D$42</t>
  </si>
  <si>
    <t>CRBPPHSALAG__AGPLE02_BEXANM1</t>
  </si>
  <si>
    <t>='Tableau du personnel'!$D$43</t>
  </si>
  <si>
    <t>CRBPPHSALAG__AGPLE03_BEXANM1</t>
  </si>
  <si>
    <t>='Tableau du personnel'!$D$44</t>
  </si>
  <si>
    <t>CRBPPHSALAG__AGPLE04_BEXANM1</t>
  </si>
  <si>
    <t>='Tableau du personnel'!$D$45</t>
  </si>
  <si>
    <t>CRBPPHSALAG__AGPLE05_BEXANM1</t>
  </si>
  <si>
    <t>='Tableau du personnel'!$D$46</t>
  </si>
  <si>
    <t>CRBPPHSALAG__AGPLE06_BEXANM1</t>
  </si>
  <si>
    <t>='Tableau du personnel'!$D$47</t>
  </si>
  <si>
    <t>CRBPPHSALAG__AGPLE06CBEXANM1</t>
  </si>
  <si>
    <t>='Tableau du personnel'!$D$48</t>
  </si>
  <si>
    <t>CRBPPHSALAG__AGPLE07_BEXANM1</t>
  </si>
  <si>
    <t>='Tableau du personnel'!$D$49</t>
  </si>
  <si>
    <t>CRBPPHSALAG__AGPLE07CBEXANM1</t>
  </si>
  <si>
    <t>='Tableau du personnel'!$D$50</t>
  </si>
  <si>
    <t>CRBPPHSALAG__AGPLE08_BEXANM1</t>
  </si>
  <si>
    <t>='Tableau du personnel'!$D$51</t>
  </si>
  <si>
    <t>CRBPPHSALAG__AGPLE09_BEXANM1</t>
  </si>
  <si>
    <t>='Tableau du personnel'!$D$52</t>
  </si>
  <si>
    <t>CRBPPHSALAG__AGPLE10_BEXANM1</t>
  </si>
  <si>
    <t>='Tableau du personnel'!$D$53</t>
  </si>
  <si>
    <t>CRBPPHSALAG__AGPLE11_BEXANM1</t>
  </si>
  <si>
    <t>='Tableau du personnel'!$D$54</t>
  </si>
  <si>
    <t>CRBPPHSALAG__AGPLE12_BEXANM1</t>
  </si>
  <si>
    <t>='Tableau du personnel'!$D$55</t>
  </si>
  <si>
    <t>CRBPPHSALAG__AGPLE13_BEXANM1</t>
  </si>
  <si>
    <t>='Tableau du personnel'!$D$56</t>
  </si>
  <si>
    <t>CRBPPHSALAG__AGPLE14_BEXANM1</t>
  </si>
  <si>
    <t>='Tableau du personnel'!$D$57</t>
  </si>
  <si>
    <t>CRBPPHSALAG__AGPLE15_BEXANM1</t>
  </si>
  <si>
    <t>='Tableau du personnel'!$D$58</t>
  </si>
  <si>
    <t>CRBPPHSALAG__AGPLE16_BEXANM1</t>
  </si>
  <si>
    <t>='Tableau du personnel'!$D$59</t>
  </si>
  <si>
    <t>CRBPPHSALAG__AGPLE17_BEXANM1</t>
  </si>
  <si>
    <t>='Tableau du personnel'!$D$60</t>
  </si>
  <si>
    <t>CRBPPHSALAG__AGPLE18_BEXANM1</t>
  </si>
  <si>
    <t>='Tableau du personnel'!$D$61</t>
  </si>
  <si>
    <t>CRBPPHSALAG__AGPLE19_BEXANM1</t>
  </si>
  <si>
    <t>='Tableau du personnel'!$D$62</t>
  </si>
  <si>
    <t>CRBPPHSALAG__AGPLE20_BEXANM1</t>
  </si>
  <si>
    <t>='Tableau du personnel'!$D$63</t>
  </si>
  <si>
    <t>CRBPPHSALAG__AGPLE21_BEXANM1</t>
  </si>
  <si>
    <t>='Tableau du personnel'!$D$64</t>
  </si>
  <si>
    <t>CRBPPHSALAG__AGPLE22_BEXANM1</t>
  </si>
  <si>
    <t>='Tableau du personnel'!$D$65</t>
  </si>
  <si>
    <t>CRBPPHSALAG__AGPLE23_BEXANM1</t>
  </si>
  <si>
    <t>='Tableau du personnel'!$D$66</t>
  </si>
  <si>
    <t>CRBPPHSALAG__AGPLE24_BEXANM1</t>
  </si>
  <si>
    <t>='Tableau du personnel'!$D$67</t>
  </si>
  <si>
    <t>CRBPPHSALAG__AGPLE25_BEXANM1</t>
  </si>
  <si>
    <t>='Tableau du personnel'!$D$68</t>
  </si>
  <si>
    <t>CRBPPHSALAG__AGPLE26_BEXANM1</t>
  </si>
  <si>
    <t>='Tableau du personnel'!$D$69</t>
  </si>
  <si>
    <t>CRBPPHSALAG__AGPLE27_BEXANM1</t>
  </si>
  <si>
    <t>='Tableau du personnel'!$D$70</t>
  </si>
  <si>
    <t>CRBPPHSALAG__AGPLE28_BEXANM1</t>
  </si>
  <si>
    <t>='Tableau du personnel'!$D$71</t>
  </si>
  <si>
    <t>CRBPPHSALAG__AGPLE29_BEXANM1</t>
  </si>
  <si>
    <t>='Tableau du personnel'!$D$72</t>
  </si>
  <si>
    <t>CRBPPHSALAG__AGPLE30_BEXANM1</t>
  </si>
  <si>
    <t>='Tableau du personnel'!$D$73</t>
  </si>
  <si>
    <t>CRBPPHSALAGT_AGPLPAR_BEXANM1</t>
  </si>
  <si>
    <t>='Tableau du personnel'!$D$75</t>
  </si>
  <si>
    <t>CRBPPHSALAG__AGPLPARCBEXANM1</t>
  </si>
  <si>
    <t>='Tableau du personnel'!$D$76</t>
  </si>
  <si>
    <t>CRBPPHSALAG__AGPLP01_BEXANM1</t>
  </si>
  <si>
    <t>='Tableau du personnel'!$D$77</t>
  </si>
  <si>
    <t>CRBPPHSALAG__AGPLP02_BEXANM1</t>
  </si>
  <si>
    <t>='Tableau du personnel'!$D$78</t>
  </si>
  <si>
    <t>CRBPPHSALAG__AGPLP03_BEXANM1</t>
  </si>
  <si>
    <t>='Tableau du personnel'!$D$79</t>
  </si>
  <si>
    <t>CRBPPHSALAG__AGPLP04_BEXANM1</t>
  </si>
  <si>
    <t>='Tableau du personnel'!$D$80</t>
  </si>
  <si>
    <t>CRBPPHSALAG__AGPLP05_BEXANM1</t>
  </si>
  <si>
    <t>='Tableau du personnel'!$D$81</t>
  </si>
  <si>
    <t>CRBPPHSALAG__AGPLP06_BEXANM1</t>
  </si>
  <si>
    <t>='Tableau du personnel'!$D$82</t>
  </si>
  <si>
    <t>CRBPPHSALAG__AGPLP07_BEXANM1</t>
  </si>
  <si>
    <t>='Tableau du personnel'!$D$83</t>
  </si>
  <si>
    <t>CRBPPHSALAG__AGPLP08_BEXANM1</t>
  </si>
  <si>
    <t>='Tableau du personnel'!$D$84</t>
  </si>
  <si>
    <t>CRBPPHSALAG__AGPLP09_BEXANM1</t>
  </si>
  <si>
    <t>='Tableau du personnel'!$D$85</t>
  </si>
  <si>
    <t>CRBPPHSALAG__AGPLP10_BEXANM1</t>
  </si>
  <si>
    <t>='Tableau du personnel'!$D$86</t>
  </si>
  <si>
    <t>CRBPPHSALAG__AGPLP11_BEXANM1</t>
  </si>
  <si>
    <t>='Tableau du personnel'!$D$87</t>
  </si>
  <si>
    <t>CRBPPHSALAG__AGPLP12_BEXANM1</t>
  </si>
  <si>
    <t>='Tableau du personnel'!$D$88</t>
  </si>
  <si>
    <t>CRBPPHSALAG__AGPLP13_BEXANM1</t>
  </si>
  <si>
    <t>='Tableau du personnel'!$D$89</t>
  </si>
  <si>
    <t>CRBPPHSALAG__AGPLP14_BEXANM1</t>
  </si>
  <si>
    <t>='Tableau du personnel'!$D$90</t>
  </si>
  <si>
    <t>CRBPPHSALAG__AGPLP15_BEXANM1</t>
  </si>
  <si>
    <t>='Tableau du personnel'!$D$91</t>
  </si>
  <si>
    <t>CRBPPHSALAG__AGPLP16_BEXANM1</t>
  </si>
  <si>
    <t>='Tableau du personnel'!$D$92</t>
  </si>
  <si>
    <t>CRBPPHSALAGT_AGPLMED_BEXANM1</t>
  </si>
  <si>
    <t>='Tableau du personnel'!$D$94</t>
  </si>
  <si>
    <t>CRBPPHSALAG__AGPLM01_BEXANM1</t>
  </si>
  <si>
    <t>='Tableau du personnel'!$D$95</t>
  </si>
  <si>
    <t>CRBPPHSALAG__AGPLM02_BEXANM1</t>
  </si>
  <si>
    <t>='Tableau du personnel'!$D$96</t>
  </si>
  <si>
    <t>CRBPPHSALAG__AGPLM03_BEXANM1</t>
  </si>
  <si>
    <t>='Tableau du personnel'!$D$97</t>
  </si>
  <si>
    <t>CRBPPHSALAG__AGPLM04_BEXANM1</t>
  </si>
  <si>
    <t>='Tableau du personnel'!$D$98</t>
  </si>
  <si>
    <t>CRBPPHSALAG__AGPLM05_BEXANM1</t>
  </si>
  <si>
    <t>='Tableau du personnel'!$D$99</t>
  </si>
  <si>
    <t>CRBPPHSALAG__AGPLM06_BEXANM1</t>
  </si>
  <si>
    <t>='Tableau du personnel'!$D$100</t>
  </si>
  <si>
    <t>CRBPPHSALAG__AGPLM07_BEXANM1</t>
  </si>
  <si>
    <t>='Tableau du personnel'!$D$101</t>
  </si>
  <si>
    <t>CRBPPHSALAG__AGPLM08_BEXANM1</t>
  </si>
  <si>
    <t>='Tableau du personnel'!$D$102</t>
  </si>
  <si>
    <t>CRBPPHSALAG__AGPLAUT_BEXANM1</t>
  </si>
  <si>
    <t>='Tableau du personnel'!$D$103</t>
  </si>
  <si>
    <t>CRBPPHSALAGT_AGPLAUT_BEXANM1</t>
  </si>
  <si>
    <t>='Tableau du personnel'!$D$104</t>
  </si>
  <si>
    <t>CRBPPHSALAGT_AGTPDIR_BEXANM1</t>
  </si>
  <si>
    <t>='Tableau du personnel'!$E$9</t>
  </si>
  <si>
    <t>CRBPPHSALAG__AGTPD01_BEXANM1</t>
  </si>
  <si>
    <t>='Tableau du personnel'!$E$10</t>
  </si>
  <si>
    <t>CRBPPHSALAG__AGTPD02_BEXANM1</t>
  </si>
  <si>
    <t>='Tableau du personnel'!$E$11</t>
  </si>
  <si>
    <t>CRBPPHSALAG__AGTPD03_BEXANM1</t>
  </si>
  <si>
    <t>='Tableau du personnel'!$E$12</t>
  </si>
  <si>
    <t>CRBPPHSALAG__AGTPD04_BEXANM1</t>
  </si>
  <si>
    <t>='Tableau du personnel'!$E$13</t>
  </si>
  <si>
    <t>CRBPPHSALAG__AGTPD05_BEXANM1</t>
  </si>
  <si>
    <t>='Tableau du personnel'!$E$14</t>
  </si>
  <si>
    <t>CRBPPHSALAG__AGTPD06_BEXANM1</t>
  </si>
  <si>
    <t>='Tableau du personnel'!$E$15</t>
  </si>
  <si>
    <t>CRBPPHSALAG__AGTPD07_BEXANM1</t>
  </si>
  <si>
    <t>='Tableau du personnel'!$E$16</t>
  </si>
  <si>
    <t>CRBPPHSALAG__AGTPD08_BEXANM1</t>
  </si>
  <si>
    <t>='Tableau du personnel'!$E$17</t>
  </si>
  <si>
    <t>CRBPPHSALAG__AGTPD09_BEXANM1</t>
  </si>
  <si>
    <t>='Tableau du personnel'!$E$18</t>
  </si>
  <si>
    <t>CRBPPHSALAG__AGTPD10_BEXANM1</t>
  </si>
  <si>
    <t>='Tableau du personnel'!$E$19</t>
  </si>
  <si>
    <t>CRBPPHSALAG__AGTPD11_BEXANM1</t>
  </si>
  <si>
    <t>='Tableau du personnel'!$E$20</t>
  </si>
  <si>
    <t>CRBPPHSALAG__AGTPD12_BEXANM1</t>
  </si>
  <si>
    <t>='Tableau du personnel'!$E$21</t>
  </si>
  <si>
    <t>CRBPPHSALAG__AGTPD13_BEXANM1</t>
  </si>
  <si>
    <t>='Tableau du personnel'!$E$22</t>
  </si>
  <si>
    <t>CRBPPHSALAGT_AGTPGES_BEXANM1</t>
  </si>
  <si>
    <t>='Tableau du personnel'!$E$24</t>
  </si>
  <si>
    <t>CRBPPHSALAG__AGTPG01_BEXANM1</t>
  </si>
  <si>
    <t>='Tableau du personnel'!$E$25</t>
  </si>
  <si>
    <t>CRBPPHSALAG__AGTPG02_BEXANM1</t>
  </si>
  <si>
    <t>='Tableau du personnel'!$E$26</t>
  </si>
  <si>
    <t>CRBPPHSALAG__AGTPG03_BEXANM1</t>
  </si>
  <si>
    <t>='Tableau du personnel'!$E$27</t>
  </si>
  <si>
    <t>CRBPPHSALAGT_AGTPSER_BEXANM1</t>
  </si>
  <si>
    <t>='Tableau du personnel'!$E$29</t>
  </si>
  <si>
    <t>CRBPPHSALAG__AGTPS01_BEXANM1</t>
  </si>
  <si>
    <t>='Tableau du personnel'!$E$30</t>
  </si>
  <si>
    <t>CRBPPHSALAG__AGTPS02_BEXANM1</t>
  </si>
  <si>
    <t>='Tableau du personnel'!$E$31</t>
  </si>
  <si>
    <t>CRBPPHSALAG__AGTPS03_BEXANM1</t>
  </si>
  <si>
    <t>='Tableau du personnel'!$E$32</t>
  </si>
  <si>
    <t>CRBPPHSALAG__AGTPS04_BEXANM1</t>
  </si>
  <si>
    <t>='Tableau du personnel'!$E$33</t>
  </si>
  <si>
    <t>CRBPPHSALAG__AGTPS05_BEXANM1</t>
  </si>
  <si>
    <t>='Tableau du personnel'!$E$34</t>
  </si>
  <si>
    <t>CRBPPHSALAGT_AGTPRES_BEXANM1</t>
  </si>
  <si>
    <t>='Tableau du personnel'!$E$36</t>
  </si>
  <si>
    <t>CRBPPHSALAG__AGTPR01_BEXANM1</t>
  </si>
  <si>
    <t>='Tableau du personnel'!$E$37</t>
  </si>
  <si>
    <t>CRBPPHSALAG__AGTPR02_BEXANM1</t>
  </si>
  <si>
    <t>='Tableau du personnel'!$E$38</t>
  </si>
  <si>
    <t>CRBPPHSALAG__AGTPR03_BEXANM1</t>
  </si>
  <si>
    <t>='Tableau du personnel'!$E$39</t>
  </si>
  <si>
    <t>CRBPPHSALAGT_AGTPEDU_BEXANM1</t>
  </si>
  <si>
    <t>='Tableau du personnel'!$E$41</t>
  </si>
  <si>
    <t>CRBPPHSALAG__AGTPE01_BEXANM1</t>
  </si>
  <si>
    <t>='Tableau du personnel'!$E$42</t>
  </si>
  <si>
    <t>CRBPPHSALAG__AGTPE02_BEXANM1</t>
  </si>
  <si>
    <t>='Tableau du personnel'!$E$43</t>
  </si>
  <si>
    <t>CRBPPHSALAG__AGTPE03_BEXANM1</t>
  </si>
  <si>
    <t>='Tableau du personnel'!$E$44</t>
  </si>
  <si>
    <t>CRBPPHSALAG__AGTPE04_BEXANM1</t>
  </si>
  <si>
    <t>='Tableau du personnel'!$E$45</t>
  </si>
  <si>
    <t>CRBPPHSALAG__AGTPE05_BEXANM1</t>
  </si>
  <si>
    <t>='Tableau du personnel'!$E$46</t>
  </si>
  <si>
    <t>CRBPPHSALAG__AGTPE06_BEXANM1</t>
  </si>
  <si>
    <t>='Tableau du personnel'!$E$47</t>
  </si>
  <si>
    <t>CRBPPHSALAG__AGTPE06CBEXANM1</t>
  </si>
  <si>
    <t>='Tableau du personnel'!$E$48</t>
  </si>
  <si>
    <t>CRBPPHSALAG__AGTPE07_BEXANM1</t>
  </si>
  <si>
    <t>='Tableau du personnel'!$E$49</t>
  </si>
  <si>
    <t>CRBPPHSALAG__AGTPE07CBEXANM1</t>
  </si>
  <si>
    <t>='Tableau du personnel'!$E$50</t>
  </si>
  <si>
    <t>CRBPPHSALAG__AGTPE08_BEXANM1</t>
  </si>
  <si>
    <t>='Tableau du personnel'!$E$51</t>
  </si>
  <si>
    <t>CRBPPHSALAG__AGTPE09_BEXANM1</t>
  </si>
  <si>
    <t>='Tableau du personnel'!$E$52</t>
  </si>
  <si>
    <t>CRBPPHSALAG__AGTPE10_BEXANM1</t>
  </si>
  <si>
    <t>='Tableau du personnel'!$E$53</t>
  </si>
  <si>
    <t>CRBPPHSALAG__AGTPE11_BEXANM1</t>
  </si>
  <si>
    <t>='Tableau du personnel'!$E$54</t>
  </si>
  <si>
    <t>CRBPPHSALAG__AGTPE12_BEXANM1</t>
  </si>
  <si>
    <t>='Tableau du personnel'!$E$55</t>
  </si>
  <si>
    <t>CRBPPHSALAG__AGTPE13_BEXANM1</t>
  </si>
  <si>
    <t>='Tableau du personnel'!$E$56</t>
  </si>
  <si>
    <t>CRBPPHSALAG__AGTPE14_BEXANM1</t>
  </si>
  <si>
    <t>='Tableau du personnel'!$E$57</t>
  </si>
  <si>
    <t>CRBPPHSALAG__AGTPE15_BEXANM1</t>
  </si>
  <si>
    <t>='Tableau du personnel'!$E$58</t>
  </si>
  <si>
    <t>CRBPPHSALAG__AGTPE16_BEXANM1</t>
  </si>
  <si>
    <t>='Tableau du personnel'!$E$59</t>
  </si>
  <si>
    <t>CRBPPHSALAG__AGTPE17_BEXANM1</t>
  </si>
  <si>
    <t>='Tableau du personnel'!$E$60</t>
  </si>
  <si>
    <t>CRBPPHSALAG__AGTPE18_BEXANM1</t>
  </si>
  <si>
    <t>='Tableau du personnel'!$E$61</t>
  </si>
  <si>
    <t>CRBPPHSALAG__AGTPE19_BEXANM1</t>
  </si>
  <si>
    <t>='Tableau du personnel'!$E$62</t>
  </si>
  <si>
    <t>CRBPPHSALAG__AGTPE20_BEXANM1</t>
  </si>
  <si>
    <t>='Tableau du personnel'!$E$63</t>
  </si>
  <si>
    <t>CRBPPHSALAG__AGTPE21_BEXANM1</t>
  </si>
  <si>
    <t>='Tableau du personnel'!$E$64</t>
  </si>
  <si>
    <t>CRBPPHSALAG__AGTPE22_BEXANM1</t>
  </si>
  <si>
    <t>='Tableau du personnel'!$E$65</t>
  </si>
  <si>
    <t>CRBPPHSALAG__AGTPE23_BEXANM1</t>
  </si>
  <si>
    <t>='Tableau du personnel'!$E$66</t>
  </si>
  <si>
    <t>CRBPPHSALAG__AGTPE24_BEXANM1</t>
  </si>
  <si>
    <t>='Tableau du personnel'!$E$67</t>
  </si>
  <si>
    <t>CRBPPHSALAG__AGTPE25_BEXANM1</t>
  </si>
  <si>
    <t>='Tableau du personnel'!$E$68</t>
  </si>
  <si>
    <t>CRBPPHSALAG__AGTPE26_BEXANM1</t>
  </si>
  <si>
    <t>='Tableau du personnel'!$E$69</t>
  </si>
  <si>
    <t>CRBPPHSALAG__AGTPE27_BEXANM1</t>
  </si>
  <si>
    <t>='Tableau du personnel'!$E$70</t>
  </si>
  <si>
    <t>CRBPPHSALAG__AGTPE28_BEXANM1</t>
  </si>
  <si>
    <t>='Tableau du personnel'!$E$71</t>
  </si>
  <si>
    <t>CRBPPHSALAG__AGTPE29_BEXANM1</t>
  </si>
  <si>
    <t>='Tableau du personnel'!$E$72</t>
  </si>
  <si>
    <t>CRBPPHSALAG__AGTPE30_BEXANM1</t>
  </si>
  <si>
    <t>='Tableau du personnel'!$E$73</t>
  </si>
  <si>
    <t>CRBPPHSALAGT_AGTPPAR_BEXANM1</t>
  </si>
  <si>
    <t>='Tableau du personnel'!$E$75</t>
  </si>
  <si>
    <t>CRBPPHSALAG__AGTPPARCBEXANM1</t>
  </si>
  <si>
    <t>='Tableau du personnel'!$E$76</t>
  </si>
  <si>
    <t>CRBPPHSALAG__AGTPP01_BEXANM1</t>
  </si>
  <si>
    <t>='Tableau du personnel'!$E$77</t>
  </si>
  <si>
    <t>CRBPPHSALAG__AGTPP02_BEXANM1</t>
  </si>
  <si>
    <t>='Tableau du personnel'!$E$78</t>
  </si>
  <si>
    <t>CRBPPHSALAG__AGTPP03_BEXANM1</t>
  </si>
  <si>
    <t>='Tableau du personnel'!$E$79</t>
  </si>
  <si>
    <t>CRBPPHSALAG__AGTPP04_BEXANM1</t>
  </si>
  <si>
    <t>='Tableau du personnel'!$E$80</t>
  </si>
  <si>
    <t>CRBPPHSALAG__AGTPP05_BEXANM1</t>
  </si>
  <si>
    <t>='Tableau du personnel'!$E$81</t>
  </si>
  <si>
    <t>CRBPPHSALAG__AGTPP06_BEXANM1</t>
  </si>
  <si>
    <t>='Tableau du personnel'!$E$82</t>
  </si>
  <si>
    <t>CRBPPHSALAG__AGTPP07_BEXANM1</t>
  </si>
  <si>
    <t>='Tableau du personnel'!$E$83</t>
  </si>
  <si>
    <t>CRBPPHSALAG__AGTPP08_BEXANM1</t>
  </si>
  <si>
    <t>='Tableau du personnel'!$E$84</t>
  </si>
  <si>
    <t>CRBPPHSALAG__AGTPP09_BEXANM1</t>
  </si>
  <si>
    <t>='Tableau du personnel'!$E$85</t>
  </si>
  <si>
    <t>CRBPPHSALAG__AGTPP10_BEXANM1</t>
  </si>
  <si>
    <t>='Tableau du personnel'!$E$86</t>
  </si>
  <si>
    <t>CRBPPHSALAG__AGTPP11_BEXANM1</t>
  </si>
  <si>
    <t>='Tableau du personnel'!$E$87</t>
  </si>
  <si>
    <t>CRBPPHSALAG__AGTPP12_BEXANM1</t>
  </si>
  <si>
    <t>='Tableau du personnel'!$E$88</t>
  </si>
  <si>
    <t>CRBPPHSALAG__AGTPP13_BEXANM1</t>
  </si>
  <si>
    <t>='Tableau du personnel'!$E$89</t>
  </si>
  <si>
    <t>CRBPPHSALAG__AGTPP14_BEXANM1</t>
  </si>
  <si>
    <t>='Tableau du personnel'!$E$90</t>
  </si>
  <si>
    <t>CRBPPHSALAG__AGTPP15_BEXANM1</t>
  </si>
  <si>
    <t>='Tableau du personnel'!$E$91</t>
  </si>
  <si>
    <t>CRBPPHSALAG__AGTPP16_BEXANM1</t>
  </si>
  <si>
    <t>='Tableau du personnel'!$E$92</t>
  </si>
  <si>
    <t>CRBPPHSALAGT_AGTPMED_BEXANM1</t>
  </si>
  <si>
    <t>='Tableau du personnel'!$E$94</t>
  </si>
  <si>
    <t>CRBPPHSALAG__AGTPM01_BEXANM1</t>
  </si>
  <si>
    <t>='Tableau du personnel'!$E$95</t>
  </si>
  <si>
    <t>CRBPPHSALAG__AGTPM02_BEXANM1</t>
  </si>
  <si>
    <t>='Tableau du personnel'!$E$96</t>
  </si>
  <si>
    <t>CRBPPHSALAG__AGTPM03_BEXANM1</t>
  </si>
  <si>
    <t>='Tableau du personnel'!$E$97</t>
  </si>
  <si>
    <t>CRBPPHSALAG__AGTPM04_BEXANM1</t>
  </si>
  <si>
    <t>='Tableau du personnel'!$E$98</t>
  </si>
  <si>
    <t>CRBPPHSALAG__AGTPM05_BEXANM1</t>
  </si>
  <si>
    <t>='Tableau du personnel'!$E$99</t>
  </si>
  <si>
    <t>CRBPPHSALAG__AGTPM06_BEXANM1</t>
  </si>
  <si>
    <t>='Tableau du personnel'!$E$100</t>
  </si>
  <si>
    <t>CRBPPHSALAG__AGTPM07_BEXANM1</t>
  </si>
  <si>
    <t>='Tableau du personnel'!$E$101</t>
  </si>
  <si>
    <t>CRBPPHSALAG__AGTPM08_BEXANM1</t>
  </si>
  <si>
    <t>='Tableau du personnel'!$E$102</t>
  </si>
  <si>
    <t>CRBPPHSALAG__AGTPAUT_BEXANM1</t>
  </si>
  <si>
    <t>='Tableau du personnel'!$E$103</t>
  </si>
  <si>
    <t>CRBPPHSALAGT_AGTPAUT_BEXANM1</t>
  </si>
  <si>
    <t>='Tableau du personnel'!$E$104</t>
  </si>
  <si>
    <t>CRBPPHSALAGT_ETPDIR__BEXANM1</t>
  </si>
  <si>
    <t>='Tableau du personnel'!$F$9</t>
  </si>
  <si>
    <t>CRBPPHSALAG__ETPD01__BEXANM1</t>
  </si>
  <si>
    <t>='Tableau du personnel'!$F$10</t>
  </si>
  <si>
    <t>CRBPPHSALAG__ETPD02__BEXANM1</t>
  </si>
  <si>
    <t>='Tableau du personnel'!$F$11</t>
  </si>
  <si>
    <t>CRBPPHSALAG__ETPD03__BEXANM1</t>
  </si>
  <si>
    <t>='Tableau du personnel'!$F$12</t>
  </si>
  <si>
    <t>CRBPPHSALAG__ETPD04__BEXANM1</t>
  </si>
  <si>
    <t>='Tableau du personnel'!$F$13</t>
  </si>
  <si>
    <t>CRBPPHSALAG__ETPD05__BEXANM1</t>
  </si>
  <si>
    <t>='Tableau du personnel'!$F$14</t>
  </si>
  <si>
    <t>CRBPPHSALAG__ETPD06__BEXANM1</t>
  </si>
  <si>
    <t>='Tableau du personnel'!$F$15</t>
  </si>
  <si>
    <t>CRBPPHSALAG__ETPD07__BEXANM1</t>
  </si>
  <si>
    <t>='Tableau du personnel'!$F$16</t>
  </si>
  <si>
    <t>CRBPPHSALAG__ETPD08__BEXANM1</t>
  </si>
  <si>
    <t>='Tableau du personnel'!$F$17</t>
  </si>
  <si>
    <t>CRBPPHSALAG__ETPD09__BEXANM1</t>
  </si>
  <si>
    <t>='Tableau du personnel'!$F$18</t>
  </si>
  <si>
    <t>CRBPPHSALAG__ETPD10__BEXANM1</t>
  </si>
  <si>
    <t>='Tableau du personnel'!$F$19</t>
  </si>
  <si>
    <t>CRBPPHSALAG__ETPD11__BEXANM1</t>
  </si>
  <si>
    <t>='Tableau du personnel'!$F$20</t>
  </si>
  <si>
    <t>CRBPPHSALAG__ETPD12__BEXANM1</t>
  </si>
  <si>
    <t>='Tableau du personnel'!$F$21</t>
  </si>
  <si>
    <t>CRBPPHSALAG__ETPD13__BEXANM1</t>
  </si>
  <si>
    <t>='Tableau du personnel'!$F$22</t>
  </si>
  <si>
    <t>CRBPPHSALAGT_ETPGES__BEXANM1</t>
  </si>
  <si>
    <t>='Tableau du personnel'!$F$24</t>
  </si>
  <si>
    <t>CRBPPHSALAG__ETPG01__BEXANM1</t>
  </si>
  <si>
    <t>='Tableau du personnel'!$F$25</t>
  </si>
  <si>
    <t>CRBPPHSALAG__ETPG02__BEXANM1</t>
  </si>
  <si>
    <t>='Tableau du personnel'!$F$26</t>
  </si>
  <si>
    <t>CRBPPHSALAG__ETPG03__BEXANM1</t>
  </si>
  <si>
    <t>='Tableau du personnel'!$F$27</t>
  </si>
  <si>
    <t>CRBPPHSALAGT_ETPSER__BEXANM1</t>
  </si>
  <si>
    <t>='Tableau du personnel'!$F$29</t>
  </si>
  <si>
    <t>CRBPPHSALAG__ETPS01__BEXANM1</t>
  </si>
  <si>
    <t>='Tableau du personnel'!$F$30</t>
  </si>
  <si>
    <t>CRBPPHSALAG__ETPS02__BEXANM1</t>
  </si>
  <si>
    <t>='Tableau du personnel'!$F$31</t>
  </si>
  <si>
    <t>CRBPPHSALAG__ETPS03__BEXANM1</t>
  </si>
  <si>
    <t>='Tableau du personnel'!$F$32</t>
  </si>
  <si>
    <t>CRBPPHSALAG__ETPS04__BEXANM1</t>
  </si>
  <si>
    <t>='Tableau du personnel'!$F$33</t>
  </si>
  <si>
    <t>CRBPPHSALAG__ETPS05__BEXANM1</t>
  </si>
  <si>
    <t>='Tableau du personnel'!$F$34</t>
  </si>
  <si>
    <t>CRBPPHSALAGT_ETPRES__BEXANM1</t>
  </si>
  <si>
    <t>='Tableau du personnel'!$F$36</t>
  </si>
  <si>
    <t>CRBPPHSALAG__ETPR01__BEXANM1</t>
  </si>
  <si>
    <t>='Tableau du personnel'!$F$37</t>
  </si>
  <si>
    <t>CRBPPHSALAG__ETPR02__BEXANM1</t>
  </si>
  <si>
    <t>='Tableau du personnel'!$F$38</t>
  </si>
  <si>
    <t>CRBPPHSALAG__ETPR03__BEXANM1</t>
  </si>
  <si>
    <t>='Tableau du personnel'!$F$39</t>
  </si>
  <si>
    <t>CRBPPHSALAGT_ETPEDU__BEXANM1</t>
  </si>
  <si>
    <t>='Tableau du personnel'!$F$41</t>
  </si>
  <si>
    <t>CRBPPHSALAG__ETPE01__BEXANM1</t>
  </si>
  <si>
    <t>='Tableau du personnel'!$F$42</t>
  </si>
  <si>
    <t>CRBPPHSALAG__ETPE02__BEXANM1</t>
  </si>
  <si>
    <t>='Tableau du personnel'!$F$43</t>
  </si>
  <si>
    <t>CRBPPHSALAG__ETPE03__BEXANM1</t>
  </si>
  <si>
    <t>='Tableau du personnel'!$F$44</t>
  </si>
  <si>
    <t>CRBPPHSALAG__ETPE04__BEXANM1</t>
  </si>
  <si>
    <t>='Tableau du personnel'!$F$45</t>
  </si>
  <si>
    <t>CRBPPHSALAG__ETPE05__BEXANM1</t>
  </si>
  <si>
    <t>='Tableau du personnel'!$F$46</t>
  </si>
  <si>
    <t>CRBPPHSALAG__ETPE06__BEXANM1</t>
  </si>
  <si>
    <t>='Tableau du personnel'!$F$47</t>
  </si>
  <si>
    <t>CRBPPHSALAG__ETPE06C_BEXANM1</t>
  </si>
  <si>
    <t>='Tableau du personnel'!$F$48</t>
  </si>
  <si>
    <t>CRBPPHSALAG__ETPE07__BEXANM1</t>
  </si>
  <si>
    <t>='Tableau du personnel'!$F$49</t>
  </si>
  <si>
    <t>CRBPPHSALAG__ETPE07C_BEXANM1</t>
  </si>
  <si>
    <t>='Tableau du personnel'!$F$50</t>
  </si>
  <si>
    <t>CRBPPHSALAG__ETPE08__BEXANM1</t>
  </si>
  <si>
    <t>='Tableau du personnel'!$F$51</t>
  </si>
  <si>
    <t>CRBPPHSALAG__ETPE09__BEXANM1</t>
  </si>
  <si>
    <t>='Tableau du personnel'!$F$52</t>
  </si>
  <si>
    <t>CRBPPHSALAG__ETPE10__BEXANM1</t>
  </si>
  <si>
    <t>='Tableau du personnel'!$F$53</t>
  </si>
  <si>
    <t>CRBPPHSALAG__ETPE11__BEXANM1</t>
  </si>
  <si>
    <t>='Tableau du personnel'!$F$54</t>
  </si>
  <si>
    <t>CRBPPHSALAG__ETPE12__BEXANM1</t>
  </si>
  <si>
    <t>='Tableau du personnel'!$F$55</t>
  </si>
  <si>
    <t>CRBPPHSALAG__ETPE13__BEXANM1</t>
  </si>
  <si>
    <t>='Tableau du personnel'!$F$56</t>
  </si>
  <si>
    <t>CRBPPHSALAG__ETPE14__BEXANM1</t>
  </si>
  <si>
    <t>='Tableau du personnel'!$F$57</t>
  </si>
  <si>
    <t>CRBPPHSALAG__ETPE15__BEXANM1</t>
  </si>
  <si>
    <t>='Tableau du personnel'!$F$58</t>
  </si>
  <si>
    <t>CRBPPHSALAG__ETPE16__BEXANM1</t>
  </si>
  <si>
    <t>='Tableau du personnel'!$F$59</t>
  </si>
  <si>
    <t>CRBPPHSALAG__ETPE17__BEXANM1</t>
  </si>
  <si>
    <t>='Tableau du personnel'!$F$60</t>
  </si>
  <si>
    <t>CRBPPHSALAG__ETPE18__BEXANM1</t>
  </si>
  <si>
    <t>='Tableau du personnel'!$F$61</t>
  </si>
  <si>
    <t>CRBPPHSALAG__ETPE19__BEXANM1</t>
  </si>
  <si>
    <t>='Tableau du personnel'!$F$62</t>
  </si>
  <si>
    <t>CRBPPHSALAG__ETPE20__BEXANM1</t>
  </si>
  <si>
    <t>='Tableau du personnel'!$F$63</t>
  </si>
  <si>
    <t>CRBPPHSALAG__ETPE21__BEXANM1</t>
  </si>
  <si>
    <t>='Tableau du personnel'!$F$64</t>
  </si>
  <si>
    <t>CRBPPHSALAG__ETPE22__BEXANM1</t>
  </si>
  <si>
    <t>='Tableau du personnel'!$F$65</t>
  </si>
  <si>
    <t>CRBPPHSALAG__ETPE23__BEXANM1</t>
  </si>
  <si>
    <t>='Tableau du personnel'!$F$66</t>
  </si>
  <si>
    <t>CRBPPHSALAG__ETPE24__BEXANM1</t>
  </si>
  <si>
    <t>='Tableau du personnel'!$F$67</t>
  </si>
  <si>
    <t>CRBPPHSALAG__ETPE25__BEXANM1</t>
  </si>
  <si>
    <t>='Tableau du personnel'!$F$68</t>
  </si>
  <si>
    <t>CRBPPHSALAG__ETPE26__BEXANM1</t>
  </si>
  <si>
    <t>='Tableau du personnel'!$F$69</t>
  </si>
  <si>
    <t>CRBPPHSALAG__ETPE27__BEXANM1</t>
  </si>
  <si>
    <t>='Tableau du personnel'!$F$70</t>
  </si>
  <si>
    <t>CRBPPHSALAG__ETPE28__BEXANM1</t>
  </si>
  <si>
    <t>='Tableau du personnel'!$F$71</t>
  </si>
  <si>
    <t>CRBPPHSALAG__ETPE29__BEXANM1</t>
  </si>
  <si>
    <t>='Tableau du personnel'!$F$72</t>
  </si>
  <si>
    <t>CRBPPHSALAG__ETPE30__BEXANM1</t>
  </si>
  <si>
    <t>='Tableau du personnel'!$F$73</t>
  </si>
  <si>
    <t>CRBPPHSALAGT_ETPPAR__BEXANM1</t>
  </si>
  <si>
    <t>='Tableau du personnel'!$F$75</t>
  </si>
  <si>
    <t>CRBPPHSALAG__ETPPARC_BEXANM1</t>
  </si>
  <si>
    <t>='Tableau du personnel'!$F$76</t>
  </si>
  <si>
    <t>CRBPPHSALAG__ETPP01__BEXANM1</t>
  </si>
  <si>
    <t>='Tableau du personnel'!$F$77</t>
  </si>
  <si>
    <t>CRBPPHSALAG__ETPP02__BEXANM1</t>
  </si>
  <si>
    <t>='Tableau du personnel'!$F$78</t>
  </si>
  <si>
    <t>CRBPPHSALAG__ETPP03__BEXANM1</t>
  </si>
  <si>
    <t>='Tableau du personnel'!$F$79</t>
  </si>
  <si>
    <t>CRBPPHSALAG__ETPP04__BEXANM1</t>
  </si>
  <si>
    <t>='Tableau du personnel'!$F$80</t>
  </si>
  <si>
    <t>CRBPPHSALAG__ETPP05__BEXANM1</t>
  </si>
  <si>
    <t>='Tableau du personnel'!$F$81</t>
  </si>
  <si>
    <t>CRBPPHSALAG__ETPP06__BEXANM1</t>
  </si>
  <si>
    <t>='Tableau du personnel'!$F$82</t>
  </si>
  <si>
    <t>CRBPPHSALAG__ETPP07__BEXANM1</t>
  </si>
  <si>
    <t>='Tableau du personnel'!$F$83</t>
  </si>
  <si>
    <t>CRBPPHSALAG__ETPP08__BEXANM1</t>
  </si>
  <si>
    <t>='Tableau du personnel'!$F$84</t>
  </si>
  <si>
    <t>CRBPPHSALAG__ETPP09__BEXANM1</t>
  </si>
  <si>
    <t>='Tableau du personnel'!$F$85</t>
  </si>
  <si>
    <t>CRBPPHSALAG__ETPP10__BEXANM1</t>
  </si>
  <si>
    <t>='Tableau du personnel'!$F$86</t>
  </si>
  <si>
    <t>CRBPPHSALAG__ETPP11__BEXANM1</t>
  </si>
  <si>
    <t>='Tableau du personnel'!$F$87</t>
  </si>
  <si>
    <t>CRBPPHSALAG__ETPP12__BEXANM1</t>
  </si>
  <si>
    <t>='Tableau du personnel'!$F$88</t>
  </si>
  <si>
    <t>CRBPPHSALAG__ETPP13__BEXANM1</t>
  </si>
  <si>
    <t>='Tableau du personnel'!$F$89</t>
  </si>
  <si>
    <t>CRBPPHSALAG__ETPP14__BEXANM1</t>
  </si>
  <si>
    <t>='Tableau du personnel'!$F$90</t>
  </si>
  <si>
    <t>CRBPPHSALAG__ETPP15__BEXANM1</t>
  </si>
  <si>
    <t>='Tableau du personnel'!$F$91</t>
  </si>
  <si>
    <t>CRBPPHSALAG__ETPP16__BEXANM1</t>
  </si>
  <si>
    <t>='Tableau du personnel'!$F$92</t>
  </si>
  <si>
    <t>CRBPPHSALAGT_ETPMED__BEXANM1</t>
  </si>
  <si>
    <t>='Tableau du personnel'!$F$94</t>
  </si>
  <si>
    <t>CRBPPHSALAG__ETPM01__BEXANM1</t>
  </si>
  <si>
    <t>='Tableau du personnel'!$F$95</t>
  </si>
  <si>
    <t>CRBPPHSALAG__ETPM02__BEXANM1</t>
  </si>
  <si>
    <t>='Tableau du personnel'!$F$96</t>
  </si>
  <si>
    <t>CRBPPHSALAG__ETPM03__BEXANM1</t>
  </si>
  <si>
    <t>='Tableau du personnel'!$F$97</t>
  </si>
  <si>
    <t>CRBPPHSALAG__ETPM04__BEXANM1</t>
  </si>
  <si>
    <t>='Tableau du personnel'!$F$98</t>
  </si>
  <si>
    <t>CRBPPHSALAG__ETPM05__BEXANM1</t>
  </si>
  <si>
    <t>='Tableau du personnel'!$F$99</t>
  </si>
  <si>
    <t>CRBPPHSALAG__ETPM06__BEXANM1</t>
  </si>
  <si>
    <t>='Tableau du personnel'!$F$100</t>
  </si>
  <si>
    <t>CRBPPHSALAG__ETPM07__BEXANM1</t>
  </si>
  <si>
    <t>='Tableau du personnel'!$F$101</t>
  </si>
  <si>
    <t>CRBPPHSALAG__ETPM08__BEXANM1</t>
  </si>
  <si>
    <t>='Tableau du personnel'!$F$102</t>
  </si>
  <si>
    <t>CRBPPHSALAG__ETPAUT__BEXANM1</t>
  </si>
  <si>
    <t>='Tableau du personnel'!$F$103</t>
  </si>
  <si>
    <t>CRBPPHSALAGT_ETPAUT__BEXANM1</t>
  </si>
  <si>
    <t>='Tableau du personnel'!$F$104</t>
  </si>
  <si>
    <t>CRBPPHSALAGT_TETPDIR_BPPANN0</t>
  </si>
  <si>
    <t>='Tableau du personnel'!$I$9</t>
  </si>
  <si>
    <t>CRBPPHSALAG__TETPD01_BPPANN0</t>
  </si>
  <si>
    <t>='Tableau du personnel'!$I$10</t>
  </si>
  <si>
    <t>CRBPPHSALAG__TETPD02_BPPANN0</t>
  </si>
  <si>
    <t>='Tableau du personnel'!$I$11</t>
  </si>
  <si>
    <t>CRBPPHSALAG__TETPD03_BPPANN0</t>
  </si>
  <si>
    <t>='Tableau du personnel'!$I$12</t>
  </si>
  <si>
    <t>CRBPPHSALAG__TETPD04_BPPANN0</t>
  </si>
  <si>
    <t>='Tableau du personnel'!$I$13</t>
  </si>
  <si>
    <t>CRBPPHSALAG__TETPD05_BPPANN0</t>
  </si>
  <si>
    <t>='Tableau du personnel'!$I$14</t>
  </si>
  <si>
    <t>CRBPPHSALAG__TETPD06_BPPANN0</t>
  </si>
  <si>
    <t>='Tableau du personnel'!$I$15</t>
  </si>
  <si>
    <t>CRBPPHSALAG__TETPD07_BPPANN0</t>
  </si>
  <si>
    <t>='Tableau du personnel'!$I$16</t>
  </si>
  <si>
    <t>CRBPPHSALAG__TETPD08_BPPANN0</t>
  </si>
  <si>
    <t>='Tableau du personnel'!$I$17</t>
  </si>
  <si>
    <t>CRBPPHSALAG__TETPD09_BPPANN0</t>
  </si>
  <si>
    <t>='Tableau du personnel'!$I$18</t>
  </si>
  <si>
    <t>CRBPPHSALAG__TETPD10_BPPANN0</t>
  </si>
  <si>
    <t>='Tableau du personnel'!$I$19</t>
  </si>
  <si>
    <t>CRBPPHSALAG__TETPD11_BPPANN0</t>
  </si>
  <si>
    <t>='Tableau du personnel'!$I$20</t>
  </si>
  <si>
    <t>CRBPPHSALAG__TETPD12_BPPANN0</t>
  </si>
  <si>
    <t>='Tableau du personnel'!$I$21</t>
  </si>
  <si>
    <t>CRBPPHSALAG__TETPD13_BPPANN0</t>
  </si>
  <si>
    <t>='Tableau du personnel'!$I$22</t>
  </si>
  <si>
    <t>CRBPPHSALAGT_TETPGES_BPPANN0</t>
  </si>
  <si>
    <t>='Tableau du personnel'!$I$24</t>
  </si>
  <si>
    <t>CRBPPHSALAG__TETPG01_BPPANN0</t>
  </si>
  <si>
    <t>='Tableau du personnel'!$I$25</t>
  </si>
  <si>
    <t>CRBPPHSALAG__TETPG02_BPPANN0</t>
  </si>
  <si>
    <t>='Tableau du personnel'!$I$26</t>
  </si>
  <si>
    <t>CRBPPHSALAG__TETPG03_BPPANN0</t>
  </si>
  <si>
    <t>='Tableau du personnel'!$I$27</t>
  </si>
  <si>
    <t>CRBPPHSALAGT_TETPSER_BPPANN0</t>
  </si>
  <si>
    <t>='Tableau du personnel'!$I$29</t>
  </si>
  <si>
    <t>CRBPPHSALAG__TETPS01_BPPANN0</t>
  </si>
  <si>
    <t>='Tableau du personnel'!$I$30</t>
  </si>
  <si>
    <t>CRBPPHSALAG__TETPS02_BPPANN0</t>
  </si>
  <si>
    <t>='Tableau du personnel'!$I$31</t>
  </si>
  <si>
    <t>CRBPPHSALAG__TETPS03_BPPANN0</t>
  </si>
  <si>
    <t>='Tableau du personnel'!$I$32</t>
  </si>
  <si>
    <t>CRBPPHSALAG__TETPS04_BPPANN0</t>
  </si>
  <si>
    <t>='Tableau du personnel'!$I$33</t>
  </si>
  <si>
    <t>CRBPPHSALAG__TETPS05_BPPANN0</t>
  </si>
  <si>
    <t>='Tableau du personnel'!$I$34</t>
  </si>
  <si>
    <t>CRBPPHSALAGT_TETPRES_BPPANN0</t>
  </si>
  <si>
    <t>='Tableau du personnel'!$I$36</t>
  </si>
  <si>
    <t>CRBPPHSALAG__TETPR01_BPPANN0</t>
  </si>
  <si>
    <t>='Tableau du personnel'!$I$37</t>
  </si>
  <si>
    <t>CRBPPHSALAG__TETPR02_BPPANN0</t>
  </si>
  <si>
    <t>='Tableau du personnel'!$I$38</t>
  </si>
  <si>
    <t>CRBPPHSALAG__TETPR03_BPPANN0</t>
  </si>
  <si>
    <t>='Tableau du personnel'!$I$39</t>
  </si>
  <si>
    <t>CRBPPHSALAGT_TETPEDU_BPPANN0</t>
  </si>
  <si>
    <t>='Tableau du personnel'!$I$41</t>
  </si>
  <si>
    <t>CRBPPHSALAG__TETPE01_BPPANN0</t>
  </si>
  <si>
    <t>='Tableau du personnel'!$I$42</t>
  </si>
  <si>
    <t>CRBPPHSALAG__TETPE02_BPPANN0</t>
  </si>
  <si>
    <t>='Tableau du personnel'!$I$43</t>
  </si>
  <si>
    <t>CRBPPHSALAG__TETPE03_BPPANN0</t>
  </si>
  <si>
    <t>='Tableau du personnel'!$I$44</t>
  </si>
  <si>
    <t>CRBPPHSALAG__TETPE04_BPPANN0</t>
  </si>
  <si>
    <t>='Tableau du personnel'!$I$45</t>
  </si>
  <si>
    <t>CRBPPHSALAG__TETPE05_BPPANN0</t>
  </si>
  <si>
    <t>='Tableau du personnel'!$I$46</t>
  </si>
  <si>
    <t>CRBPPHSALAG__TETPE06_BPPANN0</t>
  </si>
  <si>
    <t>='Tableau du personnel'!$I$47</t>
  </si>
  <si>
    <t>CRBPPHSALAG__TETPE06CBPPANN0</t>
  </si>
  <si>
    <t>='Tableau du personnel'!$I$48</t>
  </si>
  <si>
    <t>CRBPPHSALAG__TETPE07_BPPANN0</t>
  </si>
  <si>
    <t>='Tableau du personnel'!$I$49</t>
  </si>
  <si>
    <t>CRBPPHSALAG__TETPE07CBPPANN0</t>
  </si>
  <si>
    <t>='Tableau du personnel'!$I$50</t>
  </si>
  <si>
    <t>CRBPPHSALAG__TETPE08_BPPANN0</t>
  </si>
  <si>
    <t>='Tableau du personnel'!$I$51</t>
  </si>
  <si>
    <t>CRBPPHSALAG__TETPE09_BPPANN0</t>
  </si>
  <si>
    <t>='Tableau du personnel'!$I$52</t>
  </si>
  <si>
    <t>CRBPPHSALAG__TETPE10_BPPANN0</t>
  </si>
  <si>
    <t>='Tableau du personnel'!$I$53</t>
  </si>
  <si>
    <t>CRBPPHSALAG__TETPE11_BPPANN0</t>
  </si>
  <si>
    <t>='Tableau du personnel'!$I$54</t>
  </si>
  <si>
    <t>CRBPPHSALAG__TETPE12_BPPANN0</t>
  </si>
  <si>
    <t>='Tableau du personnel'!$I$55</t>
  </si>
  <si>
    <t>CRBPPHSALAG__TETPE13_BPPANN0</t>
  </si>
  <si>
    <t>='Tableau du personnel'!$I$56</t>
  </si>
  <si>
    <t>CRBPPHSALAG__TETPE14_BPPANN0</t>
  </si>
  <si>
    <t>='Tableau du personnel'!$I$57</t>
  </si>
  <si>
    <t>CRBPPHSALAG__TETPE15_BPPANN0</t>
  </si>
  <si>
    <t>='Tableau du personnel'!$I$58</t>
  </si>
  <si>
    <t>CRBPPHSALAG__TETPE16_BPPANN0</t>
  </si>
  <si>
    <t>='Tableau du personnel'!$I$59</t>
  </si>
  <si>
    <t>CRBPPHSALAG__TETPE17_BPPANN0</t>
  </si>
  <si>
    <t>='Tableau du personnel'!$I$60</t>
  </si>
  <si>
    <t>CRBPPHSALAG__TETPE18_BPPANN0</t>
  </si>
  <si>
    <t>='Tableau du personnel'!$I$61</t>
  </si>
  <si>
    <t>CRBPPHSALAG__TETPE19_BPPANN0</t>
  </si>
  <si>
    <t>='Tableau du personnel'!$I$62</t>
  </si>
  <si>
    <t>CRBPPHSALAG__TETPE20_BPPANN0</t>
  </si>
  <si>
    <t>='Tableau du personnel'!$I$63</t>
  </si>
  <si>
    <t>CRBPPHSALAG__TETPE21_BPPANN0</t>
  </si>
  <si>
    <t>='Tableau du personnel'!$I$64</t>
  </si>
  <si>
    <t>CRBPPHSALAG__TETPE22_BPPANN0</t>
  </si>
  <si>
    <t>='Tableau du personnel'!$I$65</t>
  </si>
  <si>
    <t>CRBPPHSALAG__TETPE23_BPPANN0</t>
  </si>
  <si>
    <t>='Tableau du personnel'!$I$66</t>
  </si>
  <si>
    <t>CRBPPHSALAG__TETPE24_BPPANN0</t>
  </si>
  <si>
    <t>='Tableau du personnel'!$I$67</t>
  </si>
  <si>
    <t>CRBPPHSALAG__TETPE25_BPPANN0</t>
  </si>
  <si>
    <t>='Tableau du personnel'!$I$68</t>
  </si>
  <si>
    <t>CRBPPHSALAG__TETPE26_BPPANN0</t>
  </si>
  <si>
    <t>='Tableau du personnel'!$I$69</t>
  </si>
  <si>
    <t>CRBPPHSALAG__TETPE27_BPPANN0</t>
  </si>
  <si>
    <t>='Tableau du personnel'!$I$70</t>
  </si>
  <si>
    <t>CRBPPHSALAG__TETPE28_BPPANN0</t>
  </si>
  <si>
    <t>='Tableau du personnel'!$I$71</t>
  </si>
  <si>
    <t>CRBPPHSALAG__TETPE29_BPPANN0</t>
  </si>
  <si>
    <t>='Tableau du personnel'!$I$72</t>
  </si>
  <si>
    <t>CRBPPHSALAG__TETPE30_BPPANN0</t>
  </si>
  <si>
    <t>='Tableau du personnel'!$I$73</t>
  </si>
  <si>
    <t>CRBPPHSALAGT_TETPPAR_BPPANN0</t>
  </si>
  <si>
    <t>='Tableau du personnel'!$I$75</t>
  </si>
  <si>
    <t>CRBPPHSALAG__TETPPARCBPPANN0</t>
  </si>
  <si>
    <t>='Tableau du personnel'!$I$76</t>
  </si>
  <si>
    <t>CRBPPHSALAG__TETPP01_BPPANN0</t>
  </si>
  <si>
    <t>='Tableau du personnel'!$I$77</t>
  </si>
  <si>
    <t>CRBPPHSALAG__TETPP02_BPPANN0</t>
  </si>
  <si>
    <t>='Tableau du personnel'!$I$78</t>
  </si>
  <si>
    <t>CRBPPHSALAG__TETPP03_BPPANN0</t>
  </si>
  <si>
    <t>='Tableau du personnel'!$I$79</t>
  </si>
  <si>
    <t>CRBPPHSALAG__TETPP04_BPPANN0</t>
  </si>
  <si>
    <t>='Tableau du personnel'!$I$80</t>
  </si>
  <si>
    <t>CRBPPHSALAG__TETPP05_BPPANN0</t>
  </si>
  <si>
    <t>='Tableau du personnel'!$I$81</t>
  </si>
  <si>
    <t>CRBPPHSALAG__TETPP06_BPPANN0</t>
  </si>
  <si>
    <t>='Tableau du personnel'!$I$82</t>
  </si>
  <si>
    <t>CRBPPHSALAG__TETPP07_BPPANN0</t>
  </si>
  <si>
    <t>='Tableau du personnel'!$I$83</t>
  </si>
  <si>
    <t>CRBPPHSALAG__TETPP08_BPPANN0</t>
  </si>
  <si>
    <t>='Tableau du personnel'!$I$84</t>
  </si>
  <si>
    <t>CRBPPHSALAG__TETPP09_BPPANN0</t>
  </si>
  <si>
    <t>='Tableau du personnel'!$I$85</t>
  </si>
  <si>
    <t>CRBPPHSALAG__TETPP10_BPPANN0</t>
  </si>
  <si>
    <t>='Tableau du personnel'!$I$86</t>
  </si>
  <si>
    <t>CRBPPHSALAG__TETPP11_BPPANN0</t>
  </si>
  <si>
    <t>='Tableau du personnel'!$I$87</t>
  </si>
  <si>
    <t>CRBPPHSALAG__TETPP12_BPPANN0</t>
  </si>
  <si>
    <t>='Tableau du personnel'!$I$88</t>
  </si>
  <si>
    <t>CRBPPHSALAG__TETPP13_BPPANN0</t>
  </si>
  <si>
    <t>='Tableau du personnel'!$I$89</t>
  </si>
  <si>
    <t>CRBPPHSALAG__TETPP14_BPPANN0</t>
  </si>
  <si>
    <t>='Tableau du personnel'!$I$90</t>
  </si>
  <si>
    <t>CRBPPHSALAG__TETPP15_BPPANN0</t>
  </si>
  <si>
    <t>='Tableau du personnel'!$I$91</t>
  </si>
  <si>
    <t>CRBPPHSALAG__TETPP16_BPPANN0</t>
  </si>
  <si>
    <t>='Tableau du personnel'!$I$92</t>
  </si>
  <si>
    <t>CRBPPHSALAGT_TETPMED_BPPANN0</t>
  </si>
  <si>
    <t>='Tableau du personnel'!$I$94</t>
  </si>
  <si>
    <t>CRBPPHSALAG__TETPM01_BPPANN0</t>
  </si>
  <si>
    <t>='Tableau du personnel'!$I$95</t>
  </si>
  <si>
    <t>CRBPPHSALAG__TETPM02_BPPANN0</t>
  </si>
  <si>
    <t>='Tableau du personnel'!$I$96</t>
  </si>
  <si>
    <t>CRBPPHSALAG__TETPM03_BPPANN0</t>
  </si>
  <si>
    <t>='Tableau du personnel'!$I$97</t>
  </si>
  <si>
    <t>CRBPPHSALAG__TETPM04_BPPANN0</t>
  </si>
  <si>
    <t>='Tableau du personnel'!$I$98</t>
  </si>
  <si>
    <t>CRBPPHSALAG__TETPM05_BPPANN0</t>
  </si>
  <si>
    <t>='Tableau du personnel'!$I$99</t>
  </si>
  <si>
    <t>CRBPPHSALAG__TETPM06_BPPANN0</t>
  </si>
  <si>
    <t>='Tableau du personnel'!$I$100</t>
  </si>
  <si>
    <t>CRBPPHSALAG__TETPM07_BPPANN0</t>
  </si>
  <si>
    <t>='Tableau du personnel'!$I$101</t>
  </si>
  <si>
    <t>CRBPPHSALAG__TETPM08_BPPANN0</t>
  </si>
  <si>
    <t>='Tableau du personnel'!$I$102</t>
  </si>
  <si>
    <t>CRBPPHSALAG__TETPAUT_BPPANN0</t>
  </si>
  <si>
    <t>='Tableau du personnel'!$I$103</t>
  </si>
  <si>
    <t>CRBPPHSALAGT_TETPAUT_BPPANN0</t>
  </si>
  <si>
    <t>='Tableau du personnel'!$I$104</t>
  </si>
  <si>
    <t>CRBPPHSALAGT_TETPDIR_BPRANN0</t>
  </si>
  <si>
    <t>='Tableau du personnel'!$J$9</t>
  </si>
  <si>
    <t>CRBPPHSALAG__TETPD01_BPRANN0</t>
  </si>
  <si>
    <t>='Tableau du personnel'!$J$10</t>
  </si>
  <si>
    <t>CRBPPHSALAG__TETPD02_BPRANN0</t>
  </si>
  <si>
    <t>='Tableau du personnel'!$J$11</t>
  </si>
  <si>
    <t>CRBPPHSALAG__TETPD03_BPRANN0</t>
  </si>
  <si>
    <t>='Tableau du personnel'!$J$12</t>
  </si>
  <si>
    <t>CRBPPHSALAG__TETPD04_BPRANN0</t>
  </si>
  <si>
    <t>='Tableau du personnel'!$J$13</t>
  </si>
  <si>
    <t>CRBPPHSALAG__TETPD05_BPRANN0</t>
  </si>
  <si>
    <t>='Tableau du personnel'!$J$14</t>
  </si>
  <si>
    <t>CRBPPHSALAG__TETPD06_BPRANN0</t>
  </si>
  <si>
    <t>='Tableau du personnel'!$J$15</t>
  </si>
  <si>
    <t>CRBPPHSALAG__TETPD07_BPRANN0</t>
  </si>
  <si>
    <t>='Tableau du personnel'!$J$16</t>
  </si>
  <si>
    <t>CRBPPHSALAG__TETPD08_BPRANN0</t>
  </si>
  <si>
    <t>='Tableau du personnel'!$J$17</t>
  </si>
  <si>
    <t>CRBPPHSALAG__TETPD09_BPRANN0</t>
  </si>
  <si>
    <t>='Tableau du personnel'!$J$18</t>
  </si>
  <si>
    <t>CRBPPHSALAG__TETPD10_BPRANN0</t>
  </si>
  <si>
    <t>='Tableau du personnel'!$J$19</t>
  </si>
  <si>
    <t>CRBPPHSALAG__TETPD11_BPRANN0</t>
  </si>
  <si>
    <t>='Tableau du personnel'!$J$20</t>
  </si>
  <si>
    <t>CRBPPHSALAG__TETPD12_BPRANN0</t>
  </si>
  <si>
    <t>='Tableau du personnel'!$J$21</t>
  </si>
  <si>
    <t>CRBPPHSALAG__TETPD13_BPRANN0</t>
  </si>
  <si>
    <t>='Tableau du personnel'!$J$22</t>
  </si>
  <si>
    <t>CRBPPHSALAGT_TETPGES_BPRANN0</t>
  </si>
  <si>
    <t>='Tableau du personnel'!$J$24</t>
  </si>
  <si>
    <t>CRBPPHSALAG__TETPG01_BPRANN0</t>
  </si>
  <si>
    <t>='Tableau du personnel'!$J$25</t>
  </si>
  <si>
    <t>CRBPPHSALAG__TETPG02_BPRANN0</t>
  </si>
  <si>
    <t>='Tableau du personnel'!$J$26</t>
  </si>
  <si>
    <t>CRBPPHSALAG__TETPG03_BPRANN0</t>
  </si>
  <si>
    <t>='Tableau du personnel'!$J$27</t>
  </si>
  <si>
    <t>CRBPPHSALAGT_TETPSER_BPRANN0</t>
  </si>
  <si>
    <t>='Tableau du personnel'!$J$29</t>
  </si>
  <si>
    <t>CRBPPHSALAG__TETPS01_BPRANN0</t>
  </si>
  <si>
    <t>='Tableau du personnel'!$J$30</t>
  </si>
  <si>
    <t>CRBPPHSALAG__TETPS02_BPRANN0</t>
  </si>
  <si>
    <t>='Tableau du personnel'!$J$31</t>
  </si>
  <si>
    <t>CRBPPHSALAG__TETPS03_BPRANN0</t>
  </si>
  <si>
    <t>='Tableau du personnel'!$J$32</t>
  </si>
  <si>
    <t>CRBPPHSALAG__TETPS04_BPRANN0</t>
  </si>
  <si>
    <t>='Tableau du personnel'!$J$33</t>
  </si>
  <si>
    <t>CRBPPHSALAG__TETPS05_BPRANN0</t>
  </si>
  <si>
    <t>='Tableau du personnel'!$J$34</t>
  </si>
  <si>
    <t>CRBPPHSALAGT_TETPRES_BPRANN0</t>
  </si>
  <si>
    <t>='Tableau du personnel'!$J$36</t>
  </si>
  <si>
    <t>CRBPPHSALAG__TETPR01_BPRANN0</t>
  </si>
  <si>
    <t>='Tableau du personnel'!$J$37</t>
  </si>
  <si>
    <t>CRBPPHSALAG__TETPR02_BPRANN0</t>
  </si>
  <si>
    <t>='Tableau du personnel'!$J$38</t>
  </si>
  <si>
    <t>CRBPPHSALAG__TETPR03_BPRANN0</t>
  </si>
  <si>
    <t>='Tableau du personnel'!$J$39</t>
  </si>
  <si>
    <t>CRBPPHSALAGT_TETPEDU_BPRANN0</t>
  </si>
  <si>
    <t>='Tableau du personnel'!$J$41</t>
  </si>
  <si>
    <t>CRBPPHSALAG__TETPE01_BPRANN0</t>
  </si>
  <si>
    <t>='Tableau du personnel'!$J$42</t>
  </si>
  <si>
    <t>CRBPPHSALAG__TETPE02_BPRANN0</t>
  </si>
  <si>
    <t>='Tableau du personnel'!$J$43</t>
  </si>
  <si>
    <t>CRBPPHSALAG__TETPE03_BPRANN0</t>
  </si>
  <si>
    <t>='Tableau du personnel'!$J$44</t>
  </si>
  <si>
    <t>CRBPPHSALAG__TETPE04_BPRANN0</t>
  </si>
  <si>
    <t>='Tableau du personnel'!$J$45</t>
  </si>
  <si>
    <t>CRBPPHSALAG__TETPE05_BPRANN0</t>
  </si>
  <si>
    <t>='Tableau du personnel'!$J$46</t>
  </si>
  <si>
    <t>CRBPPHSALAG__TETPE06_BPRANN0</t>
  </si>
  <si>
    <t>='Tableau du personnel'!$J$47</t>
  </si>
  <si>
    <t>CRBPPHSALAG__TETPE06CBPRANN0</t>
  </si>
  <si>
    <t>='Tableau du personnel'!$J$48</t>
  </si>
  <si>
    <t>CRBPPHSALAG__TETPE07_BPRANN0</t>
  </si>
  <si>
    <t>='Tableau du personnel'!$J$49</t>
  </si>
  <si>
    <t>CRBPPHSALAG__TETPE07CBPRANN0</t>
  </si>
  <si>
    <t>='Tableau du personnel'!$J$50</t>
  </si>
  <si>
    <t>CRBPPHSALAG__TETPE08_BPRANN0</t>
  </si>
  <si>
    <t>='Tableau du personnel'!$J$51</t>
  </si>
  <si>
    <t>CRBPPHSALAG__TETPE09_BPRANN0</t>
  </si>
  <si>
    <t>='Tableau du personnel'!$J$52</t>
  </si>
  <si>
    <t>CRBPPHSALAG__TETPE10_BPRANN0</t>
  </si>
  <si>
    <t>='Tableau du personnel'!$J$53</t>
  </si>
  <si>
    <t>CRBPPHSALAG__TETPE11_BPRANN0</t>
  </si>
  <si>
    <t>='Tableau du personnel'!$J$54</t>
  </si>
  <si>
    <t>CRBPPHSALAG__TETPE12_BPRANN0</t>
  </si>
  <si>
    <t>='Tableau du personnel'!$J$55</t>
  </si>
  <si>
    <t>CRBPPHSALAG__TETPE13_BPRANN0</t>
  </si>
  <si>
    <t>='Tableau du personnel'!$J$56</t>
  </si>
  <si>
    <t>CRBPPHSALAG__TETPE14_BPRANN0</t>
  </si>
  <si>
    <t>='Tableau du personnel'!$J$57</t>
  </si>
  <si>
    <t>CRBPPHSALAG__TETPE15_BPRANN0</t>
  </si>
  <si>
    <t>='Tableau du personnel'!$J$58</t>
  </si>
  <si>
    <t>CRBPPHSALAG__TETPE16_BPRANN0</t>
  </si>
  <si>
    <t>='Tableau du personnel'!$J$59</t>
  </si>
  <si>
    <t>CRBPPHSALAG__TETPE17_BPRANN0</t>
  </si>
  <si>
    <t>='Tableau du personnel'!$J$60</t>
  </si>
  <si>
    <t>CRBPPHSALAG__TETPE18_BPRANN0</t>
  </si>
  <si>
    <t>='Tableau du personnel'!$J$61</t>
  </si>
  <si>
    <t>CRBPPHSALAG__TETPE19_BPRANN0</t>
  </si>
  <si>
    <t>='Tableau du personnel'!$J$62</t>
  </si>
  <si>
    <t>CRBPPHSALAG__TETPE20_BPRANN0</t>
  </si>
  <si>
    <t>='Tableau du personnel'!$J$63</t>
  </si>
  <si>
    <t>CRBPPHSALAG__TETPE21_BPRANN0</t>
  </si>
  <si>
    <t>='Tableau du personnel'!$J$64</t>
  </si>
  <si>
    <t>CRBPPHSALAG__TETPE22_BPRANN0</t>
  </si>
  <si>
    <t>='Tableau du personnel'!$J$65</t>
  </si>
  <si>
    <t>CRBPPHSALAG__TETPE23_BPRANN0</t>
  </si>
  <si>
    <t>='Tableau du personnel'!$J$66</t>
  </si>
  <si>
    <t>CRBPPHSALAG__TETPE24_BPRANN0</t>
  </si>
  <si>
    <t>='Tableau du personnel'!$J$67</t>
  </si>
  <si>
    <t>CRBPPHSALAG__TETPE25_BPRANN0</t>
  </si>
  <si>
    <t>='Tableau du personnel'!$J$68</t>
  </si>
  <si>
    <t>CRBPPHSALAG__TETPE26_BPRANN0</t>
  </si>
  <si>
    <t>='Tableau du personnel'!$J$69</t>
  </si>
  <si>
    <t>CRBPPHSALAG__TETPE27_BPRANN0</t>
  </si>
  <si>
    <t>='Tableau du personnel'!$J$70</t>
  </si>
  <si>
    <t>CRBPPHSALAG__TETPE28_BPRANN0</t>
  </si>
  <si>
    <t>='Tableau du personnel'!$J$71</t>
  </si>
  <si>
    <t>CRBPPHSALAG__TETPE29_BPRANN0</t>
  </si>
  <si>
    <t>='Tableau du personnel'!$J$72</t>
  </si>
  <si>
    <t>CRBPPHSALAG__TETPE30_BPRANN0</t>
  </si>
  <si>
    <t>='Tableau du personnel'!$J$73</t>
  </si>
  <si>
    <t>CRBPPHSALAGT_TETPPAR_BPRANN0</t>
  </si>
  <si>
    <t>='Tableau du personnel'!$J$75</t>
  </si>
  <si>
    <t>CRBPPHSALAG__TETPPARCBPRANN0</t>
  </si>
  <si>
    <t>='Tableau du personnel'!$J$76</t>
  </si>
  <si>
    <t>CRBPPHSALAG__TETPP01_BPRANN0</t>
  </si>
  <si>
    <t>='Tableau du personnel'!$J$77</t>
  </si>
  <si>
    <t>CRBPPHSALAG__TETPP02_BPRANN0</t>
  </si>
  <si>
    <t>='Tableau du personnel'!$J$78</t>
  </si>
  <si>
    <t>CRBPPHSALAG__TETPP03_BPRANN0</t>
  </si>
  <si>
    <t>='Tableau du personnel'!$J$79</t>
  </si>
  <si>
    <t>CRBPPHSALAG__TETPP04_BPRANN0</t>
  </si>
  <si>
    <t>='Tableau du personnel'!$J$80</t>
  </si>
  <si>
    <t>CRBPPHSALAG__TETPP05_BPRANN0</t>
  </si>
  <si>
    <t>='Tableau du personnel'!$J$81</t>
  </si>
  <si>
    <t>CRBPPHSALAG__TETPP06_BPRANN0</t>
  </si>
  <si>
    <t>='Tableau du personnel'!$J$82</t>
  </si>
  <si>
    <t>CRBPPHSALAG__TETPP07_BPRANN0</t>
  </si>
  <si>
    <t>='Tableau du personnel'!$J$83</t>
  </si>
  <si>
    <t>CRBPPHSALAG__TETPP08_BPRANN0</t>
  </si>
  <si>
    <t>='Tableau du personnel'!$J$84</t>
  </si>
  <si>
    <t>CRBPPHSALAG__TETPP09_BPRANN0</t>
  </si>
  <si>
    <t>='Tableau du personnel'!$J$85</t>
  </si>
  <si>
    <t>CRBPPHSALAG__TETPP10_BPRANN0</t>
  </si>
  <si>
    <t>='Tableau du personnel'!$J$86</t>
  </si>
  <si>
    <t>CRBPPHSALAG__TETPP11_BPRANN0</t>
  </si>
  <si>
    <t>='Tableau du personnel'!$J$87</t>
  </si>
  <si>
    <t>CRBPPHSALAG__TETPP12_BPRANN0</t>
  </si>
  <si>
    <t>='Tableau du personnel'!$J$88</t>
  </si>
  <si>
    <t>CRBPPHSALAG__TETPP13_BPRANN0</t>
  </si>
  <si>
    <t>='Tableau du personnel'!$J$89</t>
  </si>
  <si>
    <t>CRBPPHSALAG__TETPP14_BPRANN0</t>
  </si>
  <si>
    <t>='Tableau du personnel'!$J$90</t>
  </si>
  <si>
    <t>CRBPPHSALAG__TETPP15_BPRANN0</t>
  </si>
  <si>
    <t>='Tableau du personnel'!$J$91</t>
  </si>
  <si>
    <t>CRBPPHSALAG__TETPP16_BPRANN0</t>
  </si>
  <si>
    <t>='Tableau du personnel'!$J$92</t>
  </si>
  <si>
    <t>CRBPPHSALAGT_TETPMED_BPRANN0</t>
  </si>
  <si>
    <t>='Tableau du personnel'!$J$94</t>
  </si>
  <si>
    <t>CRBPPHSALAG__TETPM01_BPRANN0</t>
  </si>
  <si>
    <t>='Tableau du personnel'!$J$95</t>
  </si>
  <si>
    <t>CRBPPHSALAG__TETPM02_BPRANN0</t>
  </si>
  <si>
    <t>='Tableau du personnel'!$J$96</t>
  </si>
  <si>
    <t>CRBPPHSALAG__TETPM03_BPRANN0</t>
  </si>
  <si>
    <t>='Tableau du personnel'!$J$97</t>
  </si>
  <si>
    <t>CRBPPHSALAG__TETPM04_BPRANN0</t>
  </si>
  <si>
    <t>='Tableau du personnel'!$J$98</t>
  </si>
  <si>
    <t>CRBPPHSALAG__TETPM05_BPRANN0</t>
  </si>
  <si>
    <t>='Tableau du personnel'!$J$99</t>
  </si>
  <si>
    <t>CRBPPHSALAG__TETPM06_BPRANN0</t>
  </si>
  <si>
    <t>='Tableau du personnel'!$J$100</t>
  </si>
  <si>
    <t>CRBPPHSALAG__TETPM07_BPRANN0</t>
  </si>
  <si>
    <t>='Tableau du personnel'!$J$101</t>
  </si>
  <si>
    <t>CRBPPHSALAG__TETPM08_BPRANN0</t>
  </si>
  <si>
    <t>='Tableau du personnel'!$J$102</t>
  </si>
  <si>
    <t>CRBPPHSALAG__TETPAUT_BPRANN0</t>
  </si>
  <si>
    <t>='Tableau du personnel'!$J$103</t>
  </si>
  <si>
    <t>CRBPPHSALAGT_TETPAUT_BPRANN0</t>
  </si>
  <si>
    <t>='Tableau du personnel'!$J$104</t>
  </si>
  <si>
    <t>CRBPPHSALAGT_SALDIR__BEXANM1</t>
  </si>
  <si>
    <t>='Tableau du personnel'!$D$113</t>
  </si>
  <si>
    <t>CRBPPHSALAG__SALD01__BEXANM1</t>
  </si>
  <si>
    <t>='Tableau du personnel'!$D$114</t>
  </si>
  <si>
    <t>CRBPPHSALAG__SALD02__BEXANM1</t>
  </si>
  <si>
    <t>='Tableau du personnel'!$D$115</t>
  </si>
  <si>
    <t>CRBPPHSALAG__SALD03__BEXANM1</t>
  </si>
  <si>
    <t>='Tableau du personnel'!$D$116</t>
  </si>
  <si>
    <t>CRBPPHSALAG__SALD04__BEXANM1</t>
  </si>
  <si>
    <t>='Tableau du personnel'!$D$117</t>
  </si>
  <si>
    <t>CRBPPHSALAG__SALD05__BEXANM1</t>
  </si>
  <si>
    <t>='Tableau du personnel'!$D$118</t>
  </si>
  <si>
    <t>CRBPPHSALAG__SALD06__BEXANM1</t>
  </si>
  <si>
    <t>='Tableau du personnel'!$D$119</t>
  </si>
  <si>
    <t>CRBPPHSALAG__SALD07__BEXANM1</t>
  </si>
  <si>
    <t>='Tableau du personnel'!$D$120</t>
  </si>
  <si>
    <t>CRBPPHSALAG__SALD08__BEXANM1</t>
  </si>
  <si>
    <t>='Tableau du personnel'!$D$121</t>
  </si>
  <si>
    <t>CRBPPHSALAG__SALD09__BEXANM1</t>
  </si>
  <si>
    <t>='Tableau du personnel'!$D$122</t>
  </si>
  <si>
    <t>CRBPPHSALAG__SALD10__BEXANM1</t>
  </si>
  <si>
    <t>='Tableau du personnel'!$D$123</t>
  </si>
  <si>
    <t>CRBPPHSALAG__SALD11__BEXANM1</t>
  </si>
  <si>
    <t>='Tableau du personnel'!$D$124</t>
  </si>
  <si>
    <t>CRBPPHSALAG__SALD12__BEXANM1</t>
  </si>
  <si>
    <t>='Tableau du personnel'!$D$125</t>
  </si>
  <si>
    <t>CRBPPHSALAG__SALD13__BEXANM1</t>
  </si>
  <si>
    <t>='Tableau du personnel'!$D$126</t>
  </si>
  <si>
    <t>CRBPPHSALAGT_SALGES__BEXANM1</t>
  </si>
  <si>
    <t>='Tableau du personnel'!$D$128</t>
  </si>
  <si>
    <t>CRBPPHSALAG__SALG01__BEXANM1</t>
  </si>
  <si>
    <t>='Tableau du personnel'!$D$129</t>
  </si>
  <si>
    <t>CRBPPHSALAG__SALG02__BEXANM1</t>
  </si>
  <si>
    <t>='Tableau du personnel'!$D$130</t>
  </si>
  <si>
    <t>CRBPPHSALAG__SALG03__BEXANM1</t>
  </si>
  <si>
    <t>='Tableau du personnel'!$D$131</t>
  </si>
  <si>
    <t>CRBPPHSALAGT_SALSER__BEXANM1</t>
  </si>
  <si>
    <t>='Tableau du personnel'!$D$133</t>
  </si>
  <si>
    <t>CRBPPHSALAG__SALS01__BEXANM1</t>
  </si>
  <si>
    <t>='Tableau du personnel'!$D$134</t>
  </si>
  <si>
    <t>CRBPPHSALAG__SALS02__BEXANM1</t>
  </si>
  <si>
    <t>='Tableau du personnel'!$D$135</t>
  </si>
  <si>
    <t>CRBPPHSALAG__SALS03__BEXANM1</t>
  </si>
  <si>
    <t>='Tableau du personnel'!$D$136</t>
  </si>
  <si>
    <t>CRBPPHSALAG__SALS04__BEXANM1</t>
  </si>
  <si>
    <t>='Tableau du personnel'!$D$137</t>
  </si>
  <si>
    <t>CRBPPHSALAG__SALS05__BEXANM1</t>
  </si>
  <si>
    <t>='Tableau du personnel'!$D$138</t>
  </si>
  <si>
    <t>CRBPPHSALAGT_SALRES__BEXANM1</t>
  </si>
  <si>
    <t>='Tableau du personnel'!$D$140</t>
  </si>
  <si>
    <t>CRBPPHSALAG__SALR01__BEXANM1</t>
  </si>
  <si>
    <t>='Tableau du personnel'!$D$141</t>
  </si>
  <si>
    <t>CRBPPHSALAG__SALR02__BEXANM1</t>
  </si>
  <si>
    <t>='Tableau du personnel'!$D$142</t>
  </si>
  <si>
    <t>CRBPPHSALAG__SALR03__BEXANM1</t>
  </si>
  <si>
    <t>='Tableau du personnel'!$D$143</t>
  </si>
  <si>
    <t>CRBPPHSALAGT_SALEDU__BEXANM1</t>
  </si>
  <si>
    <t>='Tableau du personnel'!$D$145</t>
  </si>
  <si>
    <t>CRBPPHSALAG__SALE01__BEXANM1</t>
  </si>
  <si>
    <t>='Tableau du personnel'!$D$146</t>
  </si>
  <si>
    <t>CRBPPHSALAG__SALE02__BEXANM1</t>
  </si>
  <si>
    <t>='Tableau du personnel'!$D$147</t>
  </si>
  <si>
    <t>CRBPPHSALAG__SALE03__BEXANM1</t>
  </si>
  <si>
    <t>='Tableau du personnel'!$D$148</t>
  </si>
  <si>
    <t>CRBPPHSALAG__SALE04__BEXANM1</t>
  </si>
  <si>
    <t>='Tableau du personnel'!$D$149</t>
  </si>
  <si>
    <t>CRBPPHSALAG__SALE05__BEXANM1</t>
  </si>
  <si>
    <t>='Tableau du personnel'!$D$150</t>
  </si>
  <si>
    <t>CRBPPHSALAG__SALE06__BEXANM1</t>
  </si>
  <si>
    <t>='Tableau du personnel'!$D$151</t>
  </si>
  <si>
    <t>CRBPPHSALAG__SALE06C_BEXANM1</t>
  </si>
  <si>
    <t>='Tableau du personnel'!$D$152</t>
  </si>
  <si>
    <t>CRBPPHSALAG__SALE07__BEXANM1</t>
  </si>
  <si>
    <t>='Tableau du personnel'!$D$153</t>
  </si>
  <si>
    <t>CRBPPHSALAG__SALE07C_BEXANM1</t>
  </si>
  <si>
    <t>='Tableau du personnel'!$D$154</t>
  </si>
  <si>
    <t>CRBPPHSALAG__SALE08__BEXANM1</t>
  </si>
  <si>
    <t>='Tableau du personnel'!$D$155</t>
  </si>
  <si>
    <t>CRBPPHSALAG__SALE09__BEXANM1</t>
  </si>
  <si>
    <t>='Tableau du personnel'!$D$156</t>
  </si>
  <si>
    <t>CRBPPHSALAG__SALE10__BEXANM1</t>
  </si>
  <si>
    <t>='Tableau du personnel'!$D$157</t>
  </si>
  <si>
    <t>CRBPPHSALAG__SALE11__BEXANM1</t>
  </si>
  <si>
    <t>='Tableau du personnel'!$D$158</t>
  </si>
  <si>
    <t>CRBPPHSALAG__SALE12__BEXANM1</t>
  </si>
  <si>
    <t>='Tableau du personnel'!$D$159</t>
  </si>
  <si>
    <t>CRBPPHSALAG__SALE13__BEXANM1</t>
  </si>
  <si>
    <t>='Tableau du personnel'!$D$160</t>
  </si>
  <si>
    <t>CRBPPHSALAG__SALE14__BEXANM1</t>
  </si>
  <si>
    <t>='Tableau du personnel'!$D$161</t>
  </si>
  <si>
    <t>CRBPPHSALAG__SALE15__BEXANM1</t>
  </si>
  <si>
    <t>='Tableau du personnel'!$D$162</t>
  </si>
  <si>
    <t>CRBPPHSALAG__SALE16__BEXANM1</t>
  </si>
  <si>
    <t>='Tableau du personnel'!$D$163</t>
  </si>
  <si>
    <t>CRBPPHSALAG__SALE17__BEXANM1</t>
  </si>
  <si>
    <t>='Tableau du personnel'!$D$164</t>
  </si>
  <si>
    <t>CRBPPHSALAG__SALE18__BEXANM1</t>
  </si>
  <si>
    <t>='Tableau du personnel'!$D$165</t>
  </si>
  <si>
    <t>CRBPPHSALAG__SALE19__BEXANM1</t>
  </si>
  <si>
    <t>='Tableau du personnel'!$D$166</t>
  </si>
  <si>
    <t>CRBPPHSALAG__SALE20__BEXANM1</t>
  </si>
  <si>
    <t>='Tableau du personnel'!$D$167</t>
  </si>
  <si>
    <t>CRBPPHSALAG__SALE21__BEXANM1</t>
  </si>
  <si>
    <t>='Tableau du personnel'!$D$168</t>
  </si>
  <si>
    <t>CRBPPHSALAG__SALE22__BEXANM1</t>
  </si>
  <si>
    <t>='Tableau du personnel'!$D$169</t>
  </si>
  <si>
    <t>CRBPPHSALAG__SALE23__BEXANM1</t>
  </si>
  <si>
    <t>='Tableau du personnel'!$D$170</t>
  </si>
  <si>
    <t>CRBPPHSALAG__SALE24__BEXANM1</t>
  </si>
  <si>
    <t>='Tableau du personnel'!$D$171</t>
  </si>
  <si>
    <t>CRBPPHSALAG__SALE25__BEXANM1</t>
  </si>
  <si>
    <t>='Tableau du personnel'!$D$172</t>
  </si>
  <si>
    <t>CRBPPHSALAG__SALE26__BEXANM1</t>
  </si>
  <si>
    <t>='Tableau du personnel'!$D$173</t>
  </si>
  <si>
    <t>CRBPPHSALAG__SALE27__BEXANM1</t>
  </si>
  <si>
    <t>='Tableau du personnel'!$D$174</t>
  </si>
  <si>
    <t>CRBPPHSALAG__SALE28__BEXANM1</t>
  </si>
  <si>
    <t>='Tableau du personnel'!$D$175</t>
  </si>
  <si>
    <t>CRBPPHSALAG__SALE29__BEXANM1</t>
  </si>
  <si>
    <t>='Tableau du personnel'!$D$176</t>
  </si>
  <si>
    <t>CRBPPHSALAG__SALE30__BEXANM1</t>
  </si>
  <si>
    <t>='Tableau du personnel'!$D$177</t>
  </si>
  <si>
    <t>CRBPPHSALAGT_SALPAR__BEXANM1</t>
  </si>
  <si>
    <t>='Tableau du personnel'!$D$179</t>
  </si>
  <si>
    <t>CRBPPHSALAG__SALPARC_BEXANM1</t>
  </si>
  <si>
    <t>='Tableau du personnel'!$D$180</t>
  </si>
  <si>
    <t>CRBPPHSALAG__SALP01__BEXANM1</t>
  </si>
  <si>
    <t>='Tableau du personnel'!$D$181</t>
  </si>
  <si>
    <t>CRBPPHSALAG__SALP02__BEXANM1</t>
  </si>
  <si>
    <t>='Tableau du personnel'!$D$182</t>
  </si>
  <si>
    <t>CRBPPHSALAG__SALP03__BEXANM1</t>
  </si>
  <si>
    <t>='Tableau du personnel'!$D$183</t>
  </si>
  <si>
    <t>CRBPPHSALAG__SALP04__BEXANM1</t>
  </si>
  <si>
    <t>='Tableau du personnel'!$D$184</t>
  </si>
  <si>
    <t>CRBPPHSALAG__SALP05__BEXANM1</t>
  </si>
  <si>
    <t>='Tableau du personnel'!$D$185</t>
  </si>
  <si>
    <t>CRBPPHSALAG__SALP06__BEXANM1</t>
  </si>
  <si>
    <t>='Tableau du personnel'!$D$186</t>
  </si>
  <si>
    <t>CRBPPHSALAG__SALP07__BEXANM1</t>
  </si>
  <si>
    <t>='Tableau du personnel'!$D$187</t>
  </si>
  <si>
    <t>CRBPPHSALAG__SALP08__BEXANM1</t>
  </si>
  <si>
    <t>='Tableau du personnel'!$D$188</t>
  </si>
  <si>
    <t>CRBPPHSALAG__SALP09__BEXANM1</t>
  </si>
  <si>
    <t>='Tableau du personnel'!$D$189</t>
  </si>
  <si>
    <t>CRBPPHSALAG__SALP10__BEXANM1</t>
  </si>
  <si>
    <t>='Tableau du personnel'!$D$190</t>
  </si>
  <si>
    <t>CRBPPHSALAG__SALP11__BEXANM1</t>
  </si>
  <si>
    <t>='Tableau du personnel'!$D$191</t>
  </si>
  <si>
    <t>CRBPPHSALAG__SALP12__BEXANM1</t>
  </si>
  <si>
    <t>='Tableau du personnel'!$D$192</t>
  </si>
  <si>
    <t>CRBPPHSALAG__SALP13__BEXANM1</t>
  </si>
  <si>
    <t>='Tableau du personnel'!$D$193</t>
  </si>
  <si>
    <t>CRBPPHSALAG__SALP14__BEXANM1</t>
  </si>
  <si>
    <t>='Tableau du personnel'!$D$194</t>
  </si>
  <si>
    <t>CRBPPHSALAG__SALP15__BEXANM1</t>
  </si>
  <si>
    <t>='Tableau du personnel'!$D$195</t>
  </si>
  <si>
    <t>CRBPPHSALAG__SALP16__BEXANM1</t>
  </si>
  <si>
    <t>='Tableau du personnel'!$D$196</t>
  </si>
  <si>
    <t>CRBPPHSALAGT_SALMED__BEXANM1</t>
  </si>
  <si>
    <t>='Tableau du personnel'!$D$198</t>
  </si>
  <si>
    <t>CRBPPHSALAG__SALM01__BEXANM1</t>
  </si>
  <si>
    <t>='Tableau du personnel'!$D$199</t>
  </si>
  <si>
    <t>CRBPPHSALAG__SALM02__BEXANM1</t>
  </si>
  <si>
    <t>='Tableau du personnel'!$D$200</t>
  </si>
  <si>
    <t>CRBPPHSALAG__SALM03__BEXANM1</t>
  </si>
  <si>
    <t>='Tableau du personnel'!$D$201</t>
  </si>
  <si>
    <t>CRBPPHSALAG__SALM04__BEXANM1</t>
  </si>
  <si>
    <t>='Tableau du personnel'!$D$202</t>
  </si>
  <si>
    <t>CRBPPHSALAG__SALM05__BEXANM1</t>
  </si>
  <si>
    <t>='Tableau du personnel'!$D$203</t>
  </si>
  <si>
    <t>CRBPPHSALAG__SALM06__BEXANM1</t>
  </si>
  <si>
    <t>='Tableau du personnel'!$D$204</t>
  </si>
  <si>
    <t>CRBPPHSALAG__SALM07__BEXANM1</t>
  </si>
  <si>
    <t>='Tableau du personnel'!$D$205</t>
  </si>
  <si>
    <t>CRBPPHSALAG__SALM08__BEXANM1</t>
  </si>
  <si>
    <t>='Tableau du personnel'!$D$206</t>
  </si>
  <si>
    <t>CRBPPHSALAG__SALAUT__BEXANM1</t>
  </si>
  <si>
    <t>='Tableau du personnel'!$D$207</t>
  </si>
  <si>
    <t>CRBPPHSALAGT_SALAUT__BEXANM1</t>
  </si>
  <si>
    <t>='Tableau du personnel'!$D$208</t>
  </si>
  <si>
    <t>CRBPPHSALAGT_SALDIR__BPPANN0</t>
  </si>
  <si>
    <t>='Tableau du personnel'!$E$113</t>
  </si>
  <si>
    <t>CRBPPHSALAG__SALD01__BPPANN0</t>
  </si>
  <si>
    <t>='Tableau du personnel'!$E$114</t>
  </si>
  <si>
    <t>CRBPPHSALAG__SALD02__BPPANN0</t>
  </si>
  <si>
    <t>='Tableau du personnel'!$E$115</t>
  </si>
  <si>
    <t>CRBPPHSALAG__SALD03__BPPANN0</t>
  </si>
  <si>
    <t>='Tableau du personnel'!$E$116</t>
  </si>
  <si>
    <t>CRBPPHSALAG__SALD04__BPPANN0</t>
  </si>
  <si>
    <t>='Tableau du personnel'!$E$117</t>
  </si>
  <si>
    <t>CRBPPHSALAG__SALD05__BPPANN0</t>
  </si>
  <si>
    <t>='Tableau du personnel'!$E$118</t>
  </si>
  <si>
    <t>CRBPPHSALAG__SALD06__BPPANN0</t>
  </si>
  <si>
    <t>='Tableau du personnel'!$E$119</t>
  </si>
  <si>
    <t>CRBPPHSALAG__SALD07__BPPANN0</t>
  </si>
  <si>
    <t>='Tableau du personnel'!$E$120</t>
  </si>
  <si>
    <t>CRBPPHSALAG__SALD08__BPPANN0</t>
  </si>
  <si>
    <t>='Tableau du personnel'!$E$121</t>
  </si>
  <si>
    <t>CRBPPHSALAG__SALD09__BPPANN0</t>
  </si>
  <si>
    <t>='Tableau du personnel'!$E$122</t>
  </si>
  <si>
    <t>CRBPPHSALAG__SALD10__BPPANN0</t>
  </si>
  <si>
    <t>='Tableau du personnel'!$E$123</t>
  </si>
  <si>
    <t>CRBPPHSALAG__SALD11__BPPANN0</t>
  </si>
  <si>
    <t>='Tableau du personnel'!$E$124</t>
  </si>
  <si>
    <t>CRBPPHSALAG__SALD12__BPPANN0</t>
  </si>
  <si>
    <t>='Tableau du personnel'!$E$125</t>
  </si>
  <si>
    <t>CRBPPHSALAG__SALD13__BPPANN0</t>
  </si>
  <si>
    <t>='Tableau du personnel'!$E$126</t>
  </si>
  <si>
    <t>CRBPPHSALAGT_SALGES__BPPANN0</t>
  </si>
  <si>
    <t>='Tableau du personnel'!$E$128</t>
  </si>
  <si>
    <t>CRBPPHSALAG__SALG01__BPPANN0</t>
  </si>
  <si>
    <t>='Tableau du personnel'!$E$129</t>
  </si>
  <si>
    <t>CRBPPHSALAG__SALG02__BPPANN0</t>
  </si>
  <si>
    <t>='Tableau du personnel'!$E$130</t>
  </si>
  <si>
    <t>CRBPPHSALAG__SALG03__BPPANN0</t>
  </si>
  <si>
    <t>='Tableau du personnel'!$E$131</t>
  </si>
  <si>
    <t>CRBPPHSALAGT_SALSER__BPPANN0</t>
  </si>
  <si>
    <t>='Tableau du personnel'!$E$133</t>
  </si>
  <si>
    <t>CRBPPHSALAG__SALS01__BPPANN0</t>
  </si>
  <si>
    <t>='Tableau du personnel'!$E$134</t>
  </si>
  <si>
    <t>CRBPPHSALAG__SALS02__BPPANN0</t>
  </si>
  <si>
    <t>='Tableau du personnel'!$E$135</t>
  </si>
  <si>
    <t>CRBPPHSALAG__SALS03__BPPANN0</t>
  </si>
  <si>
    <t>='Tableau du personnel'!$E$136</t>
  </si>
  <si>
    <t>CRBPPHSALAG__SALS04__BPPANN0</t>
  </si>
  <si>
    <t>='Tableau du personnel'!$E$137</t>
  </si>
  <si>
    <t>CRBPPHSALAG__SALS05__BPPANN0</t>
  </si>
  <si>
    <t>='Tableau du personnel'!$E$138</t>
  </si>
  <si>
    <t>CRBPPHSALAGT_SALRES__BPPANN0</t>
  </si>
  <si>
    <t>='Tableau du personnel'!$E$140</t>
  </si>
  <si>
    <t>CRBPPHSALAG__SALR01__BPPANN0</t>
  </si>
  <si>
    <t>='Tableau du personnel'!$E$141</t>
  </si>
  <si>
    <t>CRBPPHSALAG__SALR02__BPPANN0</t>
  </si>
  <si>
    <t>='Tableau du personnel'!$E$142</t>
  </si>
  <si>
    <t>CRBPPHSALAG__SALR03__BPPANN0</t>
  </si>
  <si>
    <t>='Tableau du personnel'!$E$143</t>
  </si>
  <si>
    <t>CRBPPHSALAGT_SALEDU__BPPANN0</t>
  </si>
  <si>
    <t>='Tableau du personnel'!$E$145</t>
  </si>
  <si>
    <t>CRBPPHSALAG__SALE01__BPPANN0</t>
  </si>
  <si>
    <t>='Tableau du personnel'!$E$146</t>
  </si>
  <si>
    <t>CRBPPHSALAG__SALE02__BPPANN0</t>
  </si>
  <si>
    <t>='Tableau du personnel'!$E$147</t>
  </si>
  <si>
    <t>CRBPPHSALAG__SALE03__BPPANN0</t>
  </si>
  <si>
    <t>='Tableau du personnel'!$E$148</t>
  </si>
  <si>
    <t>CRBPPHSALAG__SALE04__BPPANN0</t>
  </si>
  <si>
    <t>='Tableau du personnel'!$E$149</t>
  </si>
  <si>
    <t>CRBPPHSALAG__SALE05__BPPANN0</t>
  </si>
  <si>
    <t>='Tableau du personnel'!$E$150</t>
  </si>
  <si>
    <t>CRBPPHSALAG__SALE06__BPPANN0</t>
  </si>
  <si>
    <t>='Tableau du personnel'!$E$151</t>
  </si>
  <si>
    <t>CRBPPHSALAG__SALE06C_BPPANN0</t>
  </si>
  <si>
    <t>='Tableau du personnel'!$E$152</t>
  </si>
  <si>
    <t>CRBPPHSALAG__SALE07__BPPANN0</t>
  </si>
  <si>
    <t>='Tableau du personnel'!$E$153</t>
  </si>
  <si>
    <t>CRBPPHSALAG__SALE07C_BPPANN0</t>
  </si>
  <si>
    <t>='Tableau du personnel'!$E$154</t>
  </si>
  <si>
    <t>CRBPPHSALAG__SALE08__BPPANN0</t>
  </si>
  <si>
    <t>='Tableau du personnel'!$E$155</t>
  </si>
  <si>
    <t>CRBPPHSALAG__SALE09__BPPANN0</t>
  </si>
  <si>
    <t>='Tableau du personnel'!$E$156</t>
  </si>
  <si>
    <t>CRBPPHSALAG__SALE10__BPPANN0</t>
  </si>
  <si>
    <t>='Tableau du personnel'!$E$157</t>
  </si>
  <si>
    <t>CRBPPHSALAG__SALE11__BPPANN0</t>
  </si>
  <si>
    <t>='Tableau du personnel'!$E$158</t>
  </si>
  <si>
    <t>CRBPPHSALAG__SALE12__BPPANN0</t>
  </si>
  <si>
    <t>='Tableau du personnel'!$E$159</t>
  </si>
  <si>
    <t>CRBPPHSALAG__SALE13__BPPANN0</t>
  </si>
  <si>
    <t>='Tableau du personnel'!$E$160</t>
  </si>
  <si>
    <t>CRBPPHSALAG__SALE14__BPPANN0</t>
  </si>
  <si>
    <t>='Tableau du personnel'!$E$161</t>
  </si>
  <si>
    <t>CRBPPHSALAG__SALE15__BPPANN0</t>
  </si>
  <si>
    <t>='Tableau du personnel'!$E$162</t>
  </si>
  <si>
    <t>CRBPPHSALAG__SALE16__BPPANN0</t>
  </si>
  <si>
    <t>='Tableau du personnel'!$E$163</t>
  </si>
  <si>
    <t>CRBPPHSALAG__SALE17__BPPANN0</t>
  </si>
  <si>
    <t>='Tableau du personnel'!$E$164</t>
  </si>
  <si>
    <t>CRBPPHSALAG__SALE18__BPPANN0</t>
  </si>
  <si>
    <t>='Tableau du personnel'!$E$165</t>
  </si>
  <si>
    <t>CRBPPHSALAG__SALE19__BPPANN0</t>
  </si>
  <si>
    <t>='Tableau du personnel'!$E$166</t>
  </si>
  <si>
    <t>CRBPPHSALAG__SALE20__BPPANN0</t>
  </si>
  <si>
    <t>='Tableau du personnel'!$E$167</t>
  </si>
  <si>
    <t>CRBPPHSALAG__SALE21__BPPANN0</t>
  </si>
  <si>
    <t>='Tableau du personnel'!$E$168</t>
  </si>
  <si>
    <t>CRBPPHSALAG__SALE22__BPPANN0</t>
  </si>
  <si>
    <t>='Tableau du personnel'!$E$169</t>
  </si>
  <si>
    <t>CRBPPHSALAG__SALE23__BPPANN0</t>
  </si>
  <si>
    <t>='Tableau du personnel'!$E$170</t>
  </si>
  <si>
    <t>CRBPPHSALAG__SALE24__BPPANN0</t>
  </si>
  <si>
    <t>='Tableau du personnel'!$E$171</t>
  </si>
  <si>
    <t>CRBPPHSALAG__SALE25__BPPANN0</t>
  </si>
  <si>
    <t>='Tableau du personnel'!$E$172</t>
  </si>
  <si>
    <t>CRBPPHSALAG__SALE26__BPPANN0</t>
  </si>
  <si>
    <t>='Tableau du personnel'!$E$173</t>
  </si>
  <si>
    <t>CRBPPHSALAG__SALE27__BPPANN0</t>
  </si>
  <si>
    <t>='Tableau du personnel'!$E$174</t>
  </si>
  <si>
    <t>CRBPPHSALAG__SALE28__BPPANN0</t>
  </si>
  <si>
    <t>='Tableau du personnel'!$E$175</t>
  </si>
  <si>
    <t>CRBPPHSALAG__SALE29__BPPANN0</t>
  </si>
  <si>
    <t>='Tableau du personnel'!$E$176</t>
  </si>
  <si>
    <t>CRBPPHSALAG__SALE30__BPPANN0</t>
  </si>
  <si>
    <t>='Tableau du personnel'!$E$177</t>
  </si>
  <si>
    <t>CRBPPHSALAGT_SALPAR__BPPANN0</t>
  </si>
  <si>
    <t>='Tableau du personnel'!$E$179</t>
  </si>
  <si>
    <t>CRBPPHSALAG__SALPARC_BPPANN0</t>
  </si>
  <si>
    <t>='Tableau du personnel'!$E$180</t>
  </si>
  <si>
    <t>CRBPPHSALAG__SALP01__BPPANN0</t>
  </si>
  <si>
    <t>='Tableau du personnel'!$E$181</t>
  </si>
  <si>
    <t>CRBPPHSALAG__SALP02__BPPANN0</t>
  </si>
  <si>
    <t>='Tableau du personnel'!$E$182</t>
  </si>
  <si>
    <t>CRBPPHSALAG__SALP03__BPPANN0</t>
  </si>
  <si>
    <t>='Tableau du personnel'!$E$183</t>
  </si>
  <si>
    <t>CRBPPHSALAG__SALP04__BPPANN0</t>
  </si>
  <si>
    <t>='Tableau du personnel'!$E$184</t>
  </si>
  <si>
    <t>CRBPPHSALAG__SALP05__BPPANN0</t>
  </si>
  <si>
    <t>='Tableau du personnel'!$E$185</t>
  </si>
  <si>
    <t>CRBPPHSALAG__SALP06__BPPANN0</t>
  </si>
  <si>
    <t>='Tableau du personnel'!$E$186</t>
  </si>
  <si>
    <t>CRBPPHSALAG__SALP07__BPPANN0</t>
  </si>
  <si>
    <t>='Tableau du personnel'!$E$187</t>
  </si>
  <si>
    <t>CRBPPHSALAG__SALP08__BPPANN0</t>
  </si>
  <si>
    <t>='Tableau du personnel'!$E$188</t>
  </si>
  <si>
    <t>CRBPPHSALAG__SALP09__BPPANN0</t>
  </si>
  <si>
    <t>='Tableau du personnel'!$E$189</t>
  </si>
  <si>
    <t>CRBPPHSALAG__SALP10__BPPANN0</t>
  </si>
  <si>
    <t>='Tableau du personnel'!$E$190</t>
  </si>
  <si>
    <t>CRBPPHSALAG__SALP11__BPPANN0</t>
  </si>
  <si>
    <t>='Tableau du personnel'!$E$191</t>
  </si>
  <si>
    <t>CRBPPHSALAG__SALP12__BPPANN0</t>
  </si>
  <si>
    <t>='Tableau du personnel'!$E$192</t>
  </si>
  <si>
    <t>CRBPPHSALAG__SALP13__BPPANN0</t>
  </si>
  <si>
    <t>='Tableau du personnel'!$E$193</t>
  </si>
  <si>
    <t>CRBPPHSALAG__SALP14__BPPANN0</t>
  </si>
  <si>
    <t>='Tableau du personnel'!$E$194</t>
  </si>
  <si>
    <t>CRBPPHSALAG__SALP15__BPPANN0</t>
  </si>
  <si>
    <t>='Tableau du personnel'!$E$195</t>
  </si>
  <si>
    <t>CRBPPHSALAG__SALP16__BPPANN0</t>
  </si>
  <si>
    <t>='Tableau du personnel'!$E$196</t>
  </si>
  <si>
    <t>CRBPPHSALAGT_SALMED__BPPANN0</t>
  </si>
  <si>
    <t>='Tableau du personnel'!$E$198</t>
  </si>
  <si>
    <t>CRBPPHSALAG__SALM01__BPPANN0</t>
  </si>
  <si>
    <t>='Tableau du personnel'!$E$199</t>
  </si>
  <si>
    <t>CRBPPHSALAG__SALM02__BPPANN0</t>
  </si>
  <si>
    <t>='Tableau du personnel'!$E$200</t>
  </si>
  <si>
    <t>CRBPPHSALAG__SALM03__BPPANN0</t>
  </si>
  <si>
    <t>='Tableau du personnel'!$E$201</t>
  </si>
  <si>
    <t>CRBPPHSALAG__SALM04__BPPANN0</t>
  </si>
  <si>
    <t>='Tableau du personnel'!$E$202</t>
  </si>
  <si>
    <t>CRBPPHSALAG__SALM05__BPPANN0</t>
  </si>
  <si>
    <t>='Tableau du personnel'!$E$203</t>
  </si>
  <si>
    <t>CRBPPHSALAG__SALM06__BPPANN0</t>
  </si>
  <si>
    <t>='Tableau du personnel'!$E$204</t>
  </si>
  <si>
    <t>CRBPPHSALAG__SALM07__BPPANN0</t>
  </si>
  <si>
    <t>='Tableau du personnel'!$E$205</t>
  </si>
  <si>
    <t>CRBPPHSALAG__SALM08__BPPANN0</t>
  </si>
  <si>
    <t>='Tableau du personnel'!$E$206</t>
  </si>
  <si>
    <t>CRBPPHSALAG__SALAUT__BPPANN0</t>
  </si>
  <si>
    <t>='Tableau du personnel'!$E$207</t>
  </si>
  <si>
    <t>CRBPPHSALAGT_SALAUT__BPPANN0</t>
  </si>
  <si>
    <t>='Tableau du personnel'!$E$208</t>
  </si>
  <si>
    <t>CRBPPHSALAGT_SALDIR__BPRANN0</t>
  </si>
  <si>
    <t>='Tableau du personnel'!$F$113</t>
  </si>
  <si>
    <t>CRBPPHSALAG__SALD01__BPRANN0</t>
  </si>
  <si>
    <t>='Tableau du personnel'!$F$114</t>
  </si>
  <si>
    <t>CRBPPHSALAG__SALD02__BPRANN0</t>
  </si>
  <si>
    <t>='Tableau du personnel'!$F$115</t>
  </si>
  <si>
    <t>CRBPPHSALAG__SALD03__BPRANN0</t>
  </si>
  <si>
    <t>='Tableau du personnel'!$F$116</t>
  </si>
  <si>
    <t>CRBPPHSALAG__SALD04__BPRANN0</t>
  </si>
  <si>
    <t>='Tableau du personnel'!$F$117</t>
  </si>
  <si>
    <t>CRBPPHSALAG__SALD05__BPRANN0</t>
  </si>
  <si>
    <t>='Tableau du personnel'!$F$118</t>
  </si>
  <si>
    <t>CRBPPHSALAG__SALD06__BPRANN0</t>
  </si>
  <si>
    <t>='Tableau du personnel'!$F$119</t>
  </si>
  <si>
    <t>CRBPPHSALAG__SALD07__BPRANN0</t>
  </si>
  <si>
    <t>='Tableau du personnel'!$F$120</t>
  </si>
  <si>
    <t>CRBPPHSALAG__SALD08__BPRANN0</t>
  </si>
  <si>
    <t>='Tableau du personnel'!$F$121</t>
  </si>
  <si>
    <t>CRBPPHSALAG__SALD09__BPRANN0</t>
  </si>
  <si>
    <t>='Tableau du personnel'!$F$122</t>
  </si>
  <si>
    <t>CRBPPHSALAG__SALD10__BPRANN0</t>
  </si>
  <si>
    <t>='Tableau du personnel'!$F$123</t>
  </si>
  <si>
    <t>CRBPPHSALAG__SALD11__BPRANN0</t>
  </si>
  <si>
    <t>='Tableau du personnel'!$F$124</t>
  </si>
  <si>
    <t>CRBPPHSALAG__SALD12__BPRANN0</t>
  </si>
  <si>
    <t>='Tableau du personnel'!$F$125</t>
  </si>
  <si>
    <t>CRBPPHSALAG__SALD13__BPRANN0</t>
  </si>
  <si>
    <t>='Tableau du personnel'!$F$126</t>
  </si>
  <si>
    <t>CRBPPHSALAGT_SALGES__BPRANN0</t>
  </si>
  <si>
    <t>='Tableau du personnel'!$F$128</t>
  </si>
  <si>
    <t>CRBPPHSALAG__SALG01__BPRANN0</t>
  </si>
  <si>
    <t>='Tableau du personnel'!$F$129</t>
  </si>
  <si>
    <t>CRBPPHSALAG__SALG02__BPRANN0</t>
  </si>
  <si>
    <t>='Tableau du personnel'!$F$130</t>
  </si>
  <si>
    <t>CRBPPHSALAG__SALG03__BPRANN0</t>
  </si>
  <si>
    <t>='Tableau du personnel'!$F$131</t>
  </si>
  <si>
    <t>CRBPPHSALAGT_SALSER__BPRANN0</t>
  </si>
  <si>
    <t>='Tableau du personnel'!$F$133</t>
  </si>
  <si>
    <t>CRBPPHSALAG__SALS01__BPRANN0</t>
  </si>
  <si>
    <t>='Tableau du personnel'!$F$134</t>
  </si>
  <si>
    <t>CRBPPHSALAG__SALS02__BPRANN0</t>
  </si>
  <si>
    <t>='Tableau du personnel'!$F$135</t>
  </si>
  <si>
    <t>CRBPPHSALAG__SALS03__BPRANN0</t>
  </si>
  <si>
    <t>='Tableau du personnel'!$F$136</t>
  </si>
  <si>
    <t>CRBPPHSALAG__SALS04__BPRANN0</t>
  </si>
  <si>
    <t>='Tableau du personnel'!$F$137</t>
  </si>
  <si>
    <t>CRBPPHSALAG__SALS05__BPRANN0</t>
  </si>
  <si>
    <t>='Tableau du personnel'!$F$138</t>
  </si>
  <si>
    <t>CRBPPHSALAGT_SALRES__BPRANN0</t>
  </si>
  <si>
    <t>='Tableau du personnel'!$F$140</t>
  </si>
  <si>
    <t>CRBPPHSALAG__SALR01__BPRANN0</t>
  </si>
  <si>
    <t>='Tableau du personnel'!$F$141</t>
  </si>
  <si>
    <t>CRBPPHSALAG__SALR02__BPRANN0</t>
  </si>
  <si>
    <t>='Tableau du personnel'!$F$142</t>
  </si>
  <si>
    <t>CRBPPHSALAG__SALR03__BPRANN0</t>
  </si>
  <si>
    <t>='Tableau du personnel'!$F$143</t>
  </si>
  <si>
    <t>CRBPPHSALAGT_SALEDU__BPRANN0</t>
  </si>
  <si>
    <t>='Tableau du personnel'!$F$145</t>
  </si>
  <si>
    <t>CRBPPHSALAG__SALE01__BPRANN0</t>
  </si>
  <si>
    <t>='Tableau du personnel'!$F$146</t>
  </si>
  <si>
    <t>CRBPPHSALAG__SALE02__BPRANN0</t>
  </si>
  <si>
    <t>='Tableau du personnel'!$F$147</t>
  </si>
  <si>
    <t>CRBPPHSALAG__SALE03__BPRANN0</t>
  </si>
  <si>
    <t>='Tableau du personnel'!$F$148</t>
  </si>
  <si>
    <t>CRBPPHSALAG__SALE04__BPRANN0</t>
  </si>
  <si>
    <t>='Tableau du personnel'!$F$149</t>
  </si>
  <si>
    <t>CRBPPHSALAG__SALE05__BPRANN0</t>
  </si>
  <si>
    <t>='Tableau du personnel'!$F$150</t>
  </si>
  <si>
    <t>CRBPPHSALAG__SALE06__BPRANN0</t>
  </si>
  <si>
    <t>='Tableau du personnel'!$F$151</t>
  </si>
  <si>
    <t>CRBPPHSALAG__SALE06C_BPRANN0</t>
  </si>
  <si>
    <t>='Tableau du personnel'!$F$152</t>
  </si>
  <si>
    <t>CRBPPHSALAG__SALE07__BPRANN0</t>
  </si>
  <si>
    <t>='Tableau du personnel'!$F$153</t>
  </si>
  <si>
    <t>CRBPPHSALAG__SALE07C_BPRANN0</t>
  </si>
  <si>
    <t>='Tableau du personnel'!$F$154</t>
  </si>
  <si>
    <t>CRBPPHSALAG__SALE08__BPRANN0</t>
  </si>
  <si>
    <t>='Tableau du personnel'!$F$155</t>
  </si>
  <si>
    <t>CRBPPHSALAG__SALE09__BPRANN0</t>
  </si>
  <si>
    <t>='Tableau du personnel'!$F$156</t>
  </si>
  <si>
    <t>CRBPPHSALAG__SALE10__BPRANN0</t>
  </si>
  <si>
    <t>='Tableau du personnel'!$F$157</t>
  </si>
  <si>
    <t>CRBPPHSALAG__SALE11__BPRANN0</t>
  </si>
  <si>
    <t>='Tableau du personnel'!$F$158</t>
  </si>
  <si>
    <t>CRBPPHSALAG__SALE12__BPRANN0</t>
  </si>
  <si>
    <t>='Tableau du personnel'!$F$159</t>
  </si>
  <si>
    <t>CRBPPHSALAG__SALE13__BPRANN0</t>
  </si>
  <si>
    <t>='Tableau du personnel'!$F$160</t>
  </si>
  <si>
    <t>CRBPPHSALAG__SALE14__BPRANN0</t>
  </si>
  <si>
    <t>='Tableau du personnel'!$F$161</t>
  </si>
  <si>
    <t>CRBPPHSALAG__SALE15__BPRANN0</t>
  </si>
  <si>
    <t>='Tableau du personnel'!$F$162</t>
  </si>
  <si>
    <t>CRBPPHSALAG__SALE16__BPRANN0</t>
  </si>
  <si>
    <t>='Tableau du personnel'!$F$163</t>
  </si>
  <si>
    <t>CRBPPHSALAG__SALE17__BPRANN0</t>
  </si>
  <si>
    <t>='Tableau du personnel'!$F$164</t>
  </si>
  <si>
    <t>CRBPPHSALAG__SALE18__BPRANN0</t>
  </si>
  <si>
    <t>='Tableau du personnel'!$F$165</t>
  </si>
  <si>
    <t>CRBPPHSALAG__SALE19__BPRANN0</t>
  </si>
  <si>
    <t>='Tableau du personnel'!$F$166</t>
  </si>
  <si>
    <t>CRBPPHSALAG__SALE20__BPRANN0</t>
  </si>
  <si>
    <t>='Tableau du personnel'!$F$167</t>
  </si>
  <si>
    <t>CRBPPHSALAG__SALE21__BPRANN0</t>
  </si>
  <si>
    <t>='Tableau du personnel'!$F$168</t>
  </si>
  <si>
    <t>CRBPPHSALAG__SALE22__BPRANN0</t>
  </si>
  <si>
    <t>='Tableau du personnel'!$F$169</t>
  </si>
  <si>
    <t>CRBPPHSALAG__SALE23__BPRANN0</t>
  </si>
  <si>
    <t>='Tableau du personnel'!$F$170</t>
  </si>
  <si>
    <t>CRBPPHSALAG__SALE24__BPRANN0</t>
  </si>
  <si>
    <t>='Tableau du personnel'!$F$171</t>
  </si>
  <si>
    <t>CRBPPHSALAG__SALE25__BPRANN0</t>
  </si>
  <si>
    <t>='Tableau du personnel'!$F$172</t>
  </si>
  <si>
    <t>CRBPPHSALAG__SALE26__BPRANN0</t>
  </si>
  <si>
    <t>='Tableau du personnel'!$F$173</t>
  </si>
  <si>
    <t>CRBPPHSALAG__SALE27__BPRANN0</t>
  </si>
  <si>
    <t>='Tableau du personnel'!$F$174</t>
  </si>
  <si>
    <t>CRBPPHSALAG__SALE28__BPRANN0</t>
  </si>
  <si>
    <t>='Tableau du personnel'!$F$175</t>
  </si>
  <si>
    <t>CRBPPHSALAG__SALE29__BPRANN0</t>
  </si>
  <si>
    <t>='Tableau du personnel'!$F$176</t>
  </si>
  <si>
    <t>CRBPPHSALAG__SALE30__BPRANN0</t>
  </si>
  <si>
    <t>='Tableau du personnel'!$F$177</t>
  </si>
  <si>
    <t>CRBPPHSALAGT_SALPAR__BPRANN0</t>
  </si>
  <si>
    <t>='Tableau du personnel'!$F$179</t>
  </si>
  <si>
    <t>CRBPPHSALAG__SALPARC_BPRANN0</t>
  </si>
  <si>
    <t>='Tableau du personnel'!$F$180</t>
  </si>
  <si>
    <t>CRBPPHSALAG__SALP01__BPRANN0</t>
  </si>
  <si>
    <t>='Tableau du personnel'!$F$181</t>
  </si>
  <si>
    <t>CRBPPHSALAG__SALP02__BPRANN0</t>
  </si>
  <si>
    <t>='Tableau du personnel'!$F$182</t>
  </si>
  <si>
    <t>CRBPPHSALAG__SALP03__BPRANN0</t>
  </si>
  <si>
    <t>='Tableau du personnel'!$F$183</t>
  </si>
  <si>
    <t>CRBPPHSALAG__SALP04__BPRANN0</t>
  </si>
  <si>
    <t>='Tableau du personnel'!$F$184</t>
  </si>
  <si>
    <t>CRBPPHSALAG__SALP05__BPRANN0</t>
  </si>
  <si>
    <t>='Tableau du personnel'!$F$185</t>
  </si>
  <si>
    <t>CRBPPHSALAG__SALP06__BPRANN0</t>
  </si>
  <si>
    <t>='Tableau du personnel'!$F$186</t>
  </si>
  <si>
    <t>CRBPPHSALAG__SALP07__BPRANN0</t>
  </si>
  <si>
    <t>='Tableau du personnel'!$F$187</t>
  </si>
  <si>
    <t>CRBPPHSALAG__SALP08__BPRANN0</t>
  </si>
  <si>
    <t>='Tableau du personnel'!$F$188</t>
  </si>
  <si>
    <t>CRBPPHSALAG__SALP09__BPRANN0</t>
  </si>
  <si>
    <t>='Tableau du personnel'!$F$189</t>
  </si>
  <si>
    <t>CRBPPHSALAG__SALP10__BPRANN0</t>
  </si>
  <si>
    <t>='Tableau du personnel'!$F$190</t>
  </si>
  <si>
    <t>CRBPPHSALAG__SALP11__BPRANN0</t>
  </si>
  <si>
    <t>='Tableau du personnel'!$F$191</t>
  </si>
  <si>
    <t>CRBPPHSALAG__SALP12__BPRANN0</t>
  </si>
  <si>
    <t>='Tableau du personnel'!$F$192</t>
  </si>
  <si>
    <t>CRBPPHSALAG__SALP13__BPRANN0</t>
  </si>
  <si>
    <t>='Tableau du personnel'!$F$193</t>
  </si>
  <si>
    <t>CRBPPHSALAG__SALP14__BPRANN0</t>
  </si>
  <si>
    <t>='Tableau du personnel'!$F$194</t>
  </si>
  <si>
    <t>CRBPPHSALAG__SALP15__BPRANN0</t>
  </si>
  <si>
    <t>='Tableau du personnel'!$F$195</t>
  </si>
  <si>
    <t>CRBPPHSALAG__SALP16__BPRANN0</t>
  </si>
  <si>
    <t>='Tableau du personnel'!$F$196</t>
  </si>
  <si>
    <t>CRBPPHSALAGT_SALMED__BPRANN0</t>
  </si>
  <si>
    <t>='Tableau du personnel'!$F$198</t>
  </si>
  <si>
    <t>CRBPPHSALAG__SALM01__BPRANN0</t>
  </si>
  <si>
    <t>='Tableau du personnel'!$F$199</t>
  </si>
  <si>
    <t>CRBPPHSALAG__SALM02__BPRANN0</t>
  </si>
  <si>
    <t>='Tableau du personnel'!$F$200</t>
  </si>
  <si>
    <t>CRBPPHSALAG__SALM03__BPRANN0</t>
  </si>
  <si>
    <t>='Tableau du personnel'!$F$201</t>
  </si>
  <si>
    <t>CRBPPHSALAG__SALM04__BPRANN0</t>
  </si>
  <si>
    <t>='Tableau du personnel'!$F$202</t>
  </si>
  <si>
    <t>CRBPPHSALAG__SALM05__BPRANN0</t>
  </si>
  <si>
    <t>='Tableau du personnel'!$F$203</t>
  </si>
  <si>
    <t>CRBPPHSALAG__SALM06__BPRANN0</t>
  </si>
  <si>
    <t>='Tableau du personnel'!$F$204</t>
  </si>
  <si>
    <t>CRBPPHSALAG__SALM07__BPRANN0</t>
  </si>
  <si>
    <t>='Tableau du personnel'!$F$205</t>
  </si>
  <si>
    <t>CRBPPHSALAG__SALM08__BPRANN0</t>
  </si>
  <si>
    <t>='Tableau du personnel'!$F$206</t>
  </si>
  <si>
    <t>CRBPPHSALAG__SALAUT__BPRANN0</t>
  </si>
  <si>
    <t>='Tableau du personnel'!$F$207</t>
  </si>
  <si>
    <t>CRBPPHSALAGT_SALAUT__BPRANN0</t>
  </si>
  <si>
    <t>='Tableau du personnel'!$F$208</t>
  </si>
  <si>
    <t>CRBPPHSALAGT_ETPDIRX_BEXANM1</t>
  </si>
  <si>
    <t>='Tableau du personnel extérieur'!$D$9</t>
  </si>
  <si>
    <t>Effectifs extérieur</t>
  </si>
  <si>
    <t>CRBPPHSALAG__ETPD01X_BEXANM1</t>
  </si>
  <si>
    <t>='Tableau du personnel extérieur'!$D$10</t>
  </si>
  <si>
    <t>CRBPPHSALAG__ETPD02X_BEXANM1</t>
  </si>
  <si>
    <t>='Tableau du personnel extérieur'!$D$11</t>
  </si>
  <si>
    <t>CRBPPHSALAG__ETPD03X_BEXANM1</t>
  </si>
  <si>
    <t>='Tableau du personnel extérieur'!$D$12</t>
  </si>
  <si>
    <t>CRBPPHSALAG__ETPD04X_BEXANM1</t>
  </si>
  <si>
    <t>='Tableau du personnel extérieur'!$D$13</t>
  </si>
  <si>
    <t>CRBPPHSALAG__ETPD05X_BEXANM1</t>
  </si>
  <si>
    <t>='Tableau du personnel extérieur'!$D$14</t>
  </si>
  <si>
    <t>CRBPPHSALAG__ETPD06X_BEXANM1</t>
  </si>
  <si>
    <t>='Tableau du personnel extérieur'!$D$15</t>
  </si>
  <si>
    <t>CRBPPHSALAG__ETPD07X_BEXANM1</t>
  </si>
  <si>
    <t>='Tableau du personnel extérieur'!$D$16</t>
  </si>
  <si>
    <t>CRBPPHSALAG__ETPD08X_BEXANM1</t>
  </si>
  <si>
    <t>='Tableau du personnel extérieur'!$D$17</t>
  </si>
  <si>
    <t>CRBPPHSALAG__ETPD09X_BEXANM1</t>
  </si>
  <si>
    <t>='Tableau du personnel extérieur'!$D$18</t>
  </si>
  <si>
    <t>CRBPPHSALAG__ETPD10X_BEXANM1</t>
  </si>
  <si>
    <t>='Tableau du personnel extérieur'!$D$19</t>
  </si>
  <si>
    <t>CRBPPHSALAG__ETPD11X_BEXANM1</t>
  </si>
  <si>
    <t>='Tableau du personnel extérieur'!$D$20</t>
  </si>
  <si>
    <t>CRBPPHSALAG__ETPD12X_BEXANM1</t>
  </si>
  <si>
    <t>='Tableau du personnel extérieur'!$D$21</t>
  </si>
  <si>
    <t>CRBPPHSALAG__ETPD13X_BEXANM1</t>
  </si>
  <si>
    <t>='Tableau du personnel extérieur'!$D$22</t>
  </si>
  <si>
    <t>CRBPPHSALAGT_ETPGESX_BEXANM1</t>
  </si>
  <si>
    <t>='Tableau du personnel extérieur'!$D$24</t>
  </si>
  <si>
    <t>CRBPPHSALAG__ETPG01X_BEXANM1</t>
  </si>
  <si>
    <t>='Tableau du personnel extérieur'!$D$25</t>
  </si>
  <si>
    <t>CRBPPHSALAG__ETPG02X_BEXANM1</t>
  </si>
  <si>
    <t>='Tableau du personnel extérieur'!$D$26</t>
  </si>
  <si>
    <t>CRBPPHSALAG__ETPG03X_BEXANM1</t>
  </si>
  <si>
    <t>='Tableau du personnel extérieur'!$D$27</t>
  </si>
  <si>
    <t>CRBPPHSALAGT_ETPSERX_BEXANM1</t>
  </si>
  <si>
    <t>='Tableau du personnel extérieur'!$D$29</t>
  </si>
  <si>
    <t>CRBPPHSALAG__ETPS01X_BEXANM1</t>
  </si>
  <si>
    <t>='Tableau du personnel extérieur'!$D$30</t>
  </si>
  <si>
    <t>CRBPPHSALAG__ETPS02X_BEXANM1</t>
  </si>
  <si>
    <t>='Tableau du personnel extérieur'!$D$31</t>
  </si>
  <si>
    <t>CRBPPHSALAG__ETPS03X_BEXANM1</t>
  </si>
  <si>
    <t>='Tableau du personnel extérieur'!$D$32</t>
  </si>
  <si>
    <t>CRBPPHSALAG__ETPS04X_BEXANM1</t>
  </si>
  <si>
    <t>='Tableau du personnel extérieur'!$D$33</t>
  </si>
  <si>
    <t>CRBPPHSALAG__ETPS05X_BEXANM1</t>
  </si>
  <si>
    <t>='Tableau du personnel extérieur'!$D$34</t>
  </si>
  <si>
    <t>CRBPPHSALAGT_ETPRESX_BEXANM1</t>
  </si>
  <si>
    <t>='Tableau du personnel extérieur'!$D$36</t>
  </si>
  <si>
    <t>CRBPPHSALAG__ETPR01X_BEXANM1</t>
  </si>
  <si>
    <t>='Tableau du personnel extérieur'!$D$37</t>
  </si>
  <si>
    <t>CRBPPHSALAG__ETPR02X_BEXANM1</t>
  </si>
  <si>
    <t>='Tableau du personnel extérieur'!$D$38</t>
  </si>
  <si>
    <t>CRBPPHSALAG__ETPR03X_BEXANM1</t>
  </si>
  <si>
    <t>='Tableau du personnel extérieur'!$D$39</t>
  </si>
  <si>
    <t>CRBPPHSALAGT_ETPEDUX_BEXANM1</t>
  </si>
  <si>
    <t>='Tableau du personnel extérieur'!$D$41</t>
  </si>
  <si>
    <t>CRBPPHSALAG__ETPE01X_BEXANM1</t>
  </si>
  <si>
    <t>='Tableau du personnel extérieur'!$D$42</t>
  </si>
  <si>
    <t>CRBPPHSALAG__ETPE02X_BEXANM1</t>
  </si>
  <si>
    <t>='Tableau du personnel extérieur'!$D$43</t>
  </si>
  <si>
    <t>CRBPPHSALAG__ETPE03X_BEXANM1</t>
  </si>
  <si>
    <t>='Tableau du personnel extérieur'!$D$44</t>
  </si>
  <si>
    <t>CRBPPHSALAG__ETPE04X_BEXANM1</t>
  </si>
  <si>
    <t>='Tableau du personnel extérieur'!$D$45</t>
  </si>
  <si>
    <t>CRBPPHSALAG__ETPE05X_BEXANM1</t>
  </si>
  <si>
    <t>='Tableau du personnel extérieur'!$D$46</t>
  </si>
  <si>
    <t>CRBPPHSALAG__ETPE06X_BEXANM1</t>
  </si>
  <si>
    <t>='Tableau du personnel extérieur'!$D$47</t>
  </si>
  <si>
    <t>CRBPPHSALAG__ETPE06CXBEXANM1</t>
  </si>
  <si>
    <t>='Tableau du personnel extérieur'!$D$48</t>
  </si>
  <si>
    <t>CRBPPHSALAG__ETPE07X_BEXANM1</t>
  </si>
  <si>
    <t>='Tableau du personnel extérieur'!$D$49</t>
  </si>
  <si>
    <t>CRBPPHSALAG__ETPE07CXBEXANM1</t>
  </si>
  <si>
    <t>='Tableau du personnel extérieur'!$D$50</t>
  </si>
  <si>
    <t>CRBPPHSALAG__ETPE08X_BEXANM1</t>
  </si>
  <si>
    <t>='Tableau du personnel extérieur'!$D$51</t>
  </si>
  <si>
    <t>CRBPPHSALAG__ETPE09X_BEXANM1</t>
  </si>
  <si>
    <t>='Tableau du personnel extérieur'!$D$52</t>
  </si>
  <si>
    <t>CRBPPHSALAG__ETPE10X_BEXANM1</t>
  </si>
  <si>
    <t>='Tableau du personnel extérieur'!$D$53</t>
  </si>
  <si>
    <t>CRBPPHSALAG__ETPE11X_BEXANM1</t>
  </si>
  <si>
    <t>='Tableau du personnel extérieur'!$D$54</t>
  </si>
  <si>
    <t>CRBPPHSALAG__ETPE12X_BEXANM1</t>
  </si>
  <si>
    <t>='Tableau du personnel extérieur'!$D$55</t>
  </si>
  <si>
    <t>CRBPPHSALAG__ETPE13X_BEXANM1</t>
  </si>
  <si>
    <t>='Tableau du personnel extérieur'!$D$56</t>
  </si>
  <si>
    <t>CRBPPHSALAG__ETPE14X_BEXANM1</t>
  </si>
  <si>
    <t>='Tableau du personnel extérieur'!$D$57</t>
  </si>
  <si>
    <t>CRBPPHSALAG__ETPE15X_BEXANM1</t>
  </si>
  <si>
    <t>='Tableau du personnel extérieur'!$D$58</t>
  </si>
  <si>
    <t>CRBPPHSALAG__ETPE16X_BEXANM1</t>
  </si>
  <si>
    <t>='Tableau du personnel extérieur'!$D$59</t>
  </si>
  <si>
    <t>CRBPPHSALAG__ETPE17X_BEXANM1</t>
  </si>
  <si>
    <t>='Tableau du personnel extérieur'!$D$60</t>
  </si>
  <si>
    <t>CRBPPHSALAG__ETPE18X_BEXANM1</t>
  </si>
  <si>
    <t>='Tableau du personnel extérieur'!$D$61</t>
  </si>
  <si>
    <t>CRBPPHSALAG__ETPE19X_BEXANM1</t>
  </si>
  <si>
    <t>='Tableau du personnel extérieur'!$D$62</t>
  </si>
  <si>
    <t>CRBPPHSALAG__ETPE20X_BEXANM1</t>
  </si>
  <si>
    <t>='Tableau du personnel extérieur'!$D$63</t>
  </si>
  <si>
    <t>CRBPPHSALAG__ETPE21X_BEXANM1</t>
  </si>
  <si>
    <t>='Tableau du personnel extérieur'!$D$64</t>
  </si>
  <si>
    <t>CRBPPHSALAG__ETPE22X_BEXANM1</t>
  </si>
  <si>
    <t>='Tableau du personnel extérieur'!$D$65</t>
  </si>
  <si>
    <t>CRBPPHSALAG__ETPE23X_BEXANM1</t>
  </si>
  <si>
    <t>='Tableau du personnel extérieur'!$D$66</t>
  </si>
  <si>
    <t>CRBPPHSALAG__ETPE24X_BEXANM1</t>
  </si>
  <si>
    <t>='Tableau du personnel extérieur'!$D$67</t>
  </si>
  <si>
    <t>CRBPPHSALAG__ETPE25X_BEXANM1</t>
  </si>
  <si>
    <t>='Tableau du personnel extérieur'!$D$68</t>
  </si>
  <si>
    <t>CRBPPHSALAG__ETPE26X_BEXANM1</t>
  </si>
  <si>
    <t>='Tableau du personnel extérieur'!$D$69</t>
  </si>
  <si>
    <t>CRBPPHSALAG__ETPE27X_BEXANM1</t>
  </si>
  <si>
    <t>='Tableau du personnel extérieur'!$D$70</t>
  </si>
  <si>
    <t>CRBPPHSALAG__ETPE28X_BEXANM1</t>
  </si>
  <si>
    <t>='Tableau du personnel extérieur'!$D$71</t>
  </si>
  <si>
    <t>CRBPPHSALAG__ETPE29X_BEXANM1</t>
  </si>
  <si>
    <t>='Tableau du personnel extérieur'!$D$72</t>
  </si>
  <si>
    <t>CRBPPHSALAG__ETPE30X_BEXANM1</t>
  </si>
  <si>
    <t>='Tableau du personnel extérieur'!$D$73</t>
  </si>
  <si>
    <t>CRBPPHSALAGT_ETPPARX_BEXANM1</t>
  </si>
  <si>
    <t>='Tableau du personnel extérieur'!$D$75</t>
  </si>
  <si>
    <t>CRBPPHSALAG__ETPPARCXBEXANM1</t>
  </si>
  <si>
    <t>='Tableau du personnel extérieur'!$D$76</t>
  </si>
  <si>
    <t>CRBPPHSALAG__ETPP01X_BEXANM1</t>
  </si>
  <si>
    <t>='Tableau du personnel extérieur'!$D$77</t>
  </si>
  <si>
    <t>CRBPPHSALAG__ETPP02X_BEXANM1</t>
  </si>
  <si>
    <t>='Tableau du personnel extérieur'!$D$78</t>
  </si>
  <si>
    <t>CRBPPHSALAG__ETPP03X_BEXANM1</t>
  </si>
  <si>
    <t>='Tableau du personnel extérieur'!$D$79</t>
  </si>
  <si>
    <t>CRBPPHSALAG__ETPP04X_BEXANM1</t>
  </si>
  <si>
    <t>='Tableau du personnel extérieur'!$D$80</t>
  </si>
  <si>
    <t>CRBPPHSALAG__ETPP05X_BEXANM1</t>
  </si>
  <si>
    <t>='Tableau du personnel extérieur'!$D$81</t>
  </si>
  <si>
    <t>CRBPPHSALAG__ETPP06X_BEXANM1</t>
  </si>
  <si>
    <t>='Tableau du personnel extérieur'!$D$82</t>
  </si>
  <si>
    <t>CRBPPHSALAG__ETPP07X_BEXANM1</t>
  </si>
  <si>
    <t>='Tableau du personnel extérieur'!$D$83</t>
  </si>
  <si>
    <t>CRBPPHSALAG__ETPP08X_BEXANM1</t>
  </si>
  <si>
    <t>='Tableau du personnel extérieur'!$D$84</t>
  </si>
  <si>
    <t>CRBPPHSALAG__ETPP09X_BEXANM1</t>
  </si>
  <si>
    <t>='Tableau du personnel extérieur'!$D$85</t>
  </si>
  <si>
    <t>CRBPPHSALAG__ETPP10X_BEXANM1</t>
  </si>
  <si>
    <t>='Tableau du personnel extérieur'!$D$86</t>
  </si>
  <si>
    <t>CRBPPHSALAG__ETPP11X_BEXANM1</t>
  </si>
  <si>
    <t>='Tableau du personnel extérieur'!$D$87</t>
  </si>
  <si>
    <t>CRBPPHSALAG__ETPP12X_BEXANM1</t>
  </si>
  <si>
    <t>='Tableau du personnel extérieur'!$D$88</t>
  </si>
  <si>
    <t>CRBPPHSALAG__ETPP13X_BEXANM1</t>
  </si>
  <si>
    <t>='Tableau du personnel extérieur'!$D$89</t>
  </si>
  <si>
    <t>CRBPPHSALAG__ETPP14X_BEXANM1</t>
  </si>
  <si>
    <t>='Tableau du personnel extérieur'!$D$90</t>
  </si>
  <si>
    <t>CRBPPHSALAG__ETPP15X_BEXANM1</t>
  </si>
  <si>
    <t>='Tableau du personnel extérieur'!$D$91</t>
  </si>
  <si>
    <t>CRBPPHSALAG__ETPP16X_BEXANM1</t>
  </si>
  <si>
    <t>='Tableau du personnel extérieur'!$D$92</t>
  </si>
  <si>
    <t>CRBPPHSALAGT_ETPMEDX_BEXANM1</t>
  </si>
  <si>
    <t>='Tableau du personnel extérieur'!$D$94</t>
  </si>
  <si>
    <t>CRBPPHSALAG__ETPM01X_BEXANM1</t>
  </si>
  <si>
    <t>='Tableau du personnel extérieur'!$D$95</t>
  </si>
  <si>
    <t>CRBPPHSALAG__ETPM02X_BEXANM1</t>
  </si>
  <si>
    <t>='Tableau du personnel extérieur'!$D$96</t>
  </si>
  <si>
    <t>CRBPPHSALAG__ETPM03X_BEXANM1</t>
  </si>
  <si>
    <t>='Tableau du personnel extérieur'!$D$97</t>
  </si>
  <si>
    <t>CRBPPHSALAG__ETPM04X_BEXANM1</t>
  </si>
  <si>
    <t>='Tableau du personnel extérieur'!$D$98</t>
  </si>
  <si>
    <t>CRBPPHSALAG__ETPM05X_BEXANM1</t>
  </si>
  <si>
    <t>='Tableau du personnel extérieur'!$D$99</t>
  </si>
  <si>
    <t>CRBPPHSALAG__ETPM06X_BEXANM1</t>
  </si>
  <si>
    <t>='Tableau du personnel extérieur'!$D$100</t>
  </si>
  <si>
    <t>CRBPPHSALAG__ETPM07X_BEXANM1</t>
  </si>
  <si>
    <t>='Tableau du personnel extérieur'!$D$101</t>
  </si>
  <si>
    <t>CRBPPHSALAG__ETPM08X_BEXANM1</t>
  </si>
  <si>
    <t>='Tableau du personnel extérieur'!$D$102</t>
  </si>
  <si>
    <t>CRBPPHSALAG__ETPAUTX_BEXANM1</t>
  </si>
  <si>
    <t>='Tableau du personnel extérieur'!$D$103</t>
  </si>
  <si>
    <t>CRBPPHSALAGT_ETPAUTX_BEXANM1</t>
  </si>
  <si>
    <t>='Tableau du personnel extérieur'!$D$104</t>
  </si>
  <si>
    <t>CRBPPHSALAGT_ETPDIRX_BPPANN0</t>
  </si>
  <si>
    <t>='Tableau du personnel extérieur'!$E$9</t>
  </si>
  <si>
    <t>CRBPPHSALAG__ETPD01X_BPPANN0</t>
  </si>
  <si>
    <t>='Tableau du personnel extérieur'!$E$10</t>
  </si>
  <si>
    <t>CRBPPHSALAG__ETPD02X_BPPANN0</t>
  </si>
  <si>
    <t>='Tableau du personnel extérieur'!$E$11</t>
  </si>
  <si>
    <t>CRBPPHSALAG__ETPD03X_BPPANN0</t>
  </si>
  <si>
    <t>='Tableau du personnel extérieur'!$E$12</t>
  </si>
  <si>
    <t>CRBPPHSALAG__ETPD04X_BPPANN0</t>
  </si>
  <si>
    <t>='Tableau du personnel extérieur'!$E$13</t>
  </si>
  <si>
    <t>CRBPPHSALAG__ETPD05X_BPPANN0</t>
  </si>
  <si>
    <t>='Tableau du personnel extérieur'!$E$14</t>
  </si>
  <si>
    <t>CRBPPHSALAG__ETPD06X_BPPANN0</t>
  </si>
  <si>
    <t>='Tableau du personnel extérieur'!$E$15</t>
  </si>
  <si>
    <t>CRBPPHSALAG__ETPD07X_BPPANN0</t>
  </si>
  <si>
    <t>='Tableau du personnel extérieur'!$E$16</t>
  </si>
  <si>
    <t>CRBPPHSALAG__ETPD08X_BPPANN0</t>
  </si>
  <si>
    <t>='Tableau du personnel extérieur'!$E$17</t>
  </si>
  <si>
    <t>CRBPPHSALAG__ETPD09X_BPPANN0</t>
  </si>
  <si>
    <t>='Tableau du personnel extérieur'!$E$18</t>
  </si>
  <si>
    <t>CRBPPHSALAG__ETPD10X_BPPANN0</t>
  </si>
  <si>
    <t>='Tableau du personnel extérieur'!$E$19</t>
  </si>
  <si>
    <t>CRBPPHSALAG__ETPD11X_BPPANN0</t>
  </si>
  <si>
    <t>='Tableau du personnel extérieur'!$E$20</t>
  </si>
  <si>
    <t>CRBPPHSALAG__ETPD12X_BPPANN0</t>
  </si>
  <si>
    <t>='Tableau du personnel extérieur'!$E$21</t>
  </si>
  <si>
    <t>CRBPPHSALAG__ETPD13X_BPPANN0</t>
  </si>
  <si>
    <t>='Tableau du personnel extérieur'!$E$22</t>
  </si>
  <si>
    <t>CRBPPHSALAGT_ETPGESX_BPPANN0</t>
  </si>
  <si>
    <t>='Tableau du personnel extérieur'!$E$24</t>
  </si>
  <si>
    <t>CRBPPHSALAG__ETPG01X_BPPANN0</t>
  </si>
  <si>
    <t>='Tableau du personnel extérieur'!$E$25</t>
  </si>
  <si>
    <t>CRBPPHSALAG__ETPG02X_BPPANN0</t>
  </si>
  <si>
    <t>='Tableau du personnel extérieur'!$E$26</t>
  </si>
  <si>
    <t>CRBPPHSALAG__ETPG03X_BPPANN0</t>
  </si>
  <si>
    <t>='Tableau du personnel extérieur'!$E$27</t>
  </si>
  <si>
    <t>CRBPPHSALAGT_ETPSERX_BPPANN0</t>
  </si>
  <si>
    <t>='Tableau du personnel extérieur'!$E$29</t>
  </si>
  <si>
    <t>CRBPPHSALAG__ETPS01X_BPPANN0</t>
  </si>
  <si>
    <t>='Tableau du personnel extérieur'!$E$30</t>
  </si>
  <si>
    <t>CRBPPHSALAG__ETPS02X_BPPANN0</t>
  </si>
  <si>
    <t>='Tableau du personnel extérieur'!$E$31</t>
  </si>
  <si>
    <t>CRBPPHSALAG__ETPS03X_BPPANN0</t>
  </si>
  <si>
    <t>='Tableau du personnel extérieur'!$E$32</t>
  </si>
  <si>
    <t>CRBPPHSALAG__ETPS04X_BPPANN0</t>
  </si>
  <si>
    <t>='Tableau du personnel extérieur'!$E$33</t>
  </si>
  <si>
    <t>CRBPPHSALAG__ETPS05X_BPPANN0</t>
  </si>
  <si>
    <t>='Tableau du personnel extérieur'!$E$34</t>
  </si>
  <si>
    <t>CRBPPHSALAGT_ETPRESX_BPPANN0</t>
  </si>
  <si>
    <t>='Tableau du personnel extérieur'!$E$36</t>
  </si>
  <si>
    <t>CRBPPHSALAG__ETPR01X_BPPANN0</t>
  </si>
  <si>
    <t>='Tableau du personnel extérieur'!$E$37</t>
  </si>
  <si>
    <t>CRBPPHSALAG__ETPR02X_BPPANN0</t>
  </si>
  <si>
    <t>='Tableau du personnel extérieur'!$E$38</t>
  </si>
  <si>
    <t>CRBPPHSALAG__ETPR03X_BPPANN0</t>
  </si>
  <si>
    <t>='Tableau du personnel extérieur'!$E$39</t>
  </si>
  <si>
    <t>CRBPPHSALAGT_ETPEDUX_BPPANN0</t>
  </si>
  <si>
    <t>='Tableau du personnel extérieur'!$E$41</t>
  </si>
  <si>
    <t>CRBPPHSALAG__ETPE01X_BPPANN0</t>
  </si>
  <si>
    <t>='Tableau du personnel extérieur'!$E$42</t>
  </si>
  <si>
    <t>CRBPPHSALAG__ETPE02X_BPPANN0</t>
  </si>
  <si>
    <t>='Tableau du personnel extérieur'!$E$43</t>
  </si>
  <si>
    <t>CRBPPHSALAG__ETPE03X_BPPANN0</t>
  </si>
  <si>
    <t>='Tableau du personnel extérieur'!$E$44</t>
  </si>
  <si>
    <t>CRBPPHSALAG__ETPE04X_BPPANN0</t>
  </si>
  <si>
    <t>='Tableau du personnel extérieur'!$E$45</t>
  </si>
  <si>
    <t>CRBPPHSALAG__ETPE05X_BPPANN0</t>
  </si>
  <si>
    <t>='Tableau du personnel extérieur'!$E$46</t>
  </si>
  <si>
    <t>CRBPPHSALAG__ETPE06X_BPPANN0</t>
  </si>
  <si>
    <t>='Tableau du personnel extérieur'!$E$47</t>
  </si>
  <si>
    <t>CRBPPHSALAG__ETPE06CXBPPANN0</t>
  </si>
  <si>
    <t>='Tableau du personnel extérieur'!$E$48</t>
  </si>
  <si>
    <t>CRBPPHSALAG__ETPE07X_BPPANN0</t>
  </si>
  <si>
    <t>='Tableau du personnel extérieur'!$E$49</t>
  </si>
  <si>
    <t>CRBPPHSALAG__ETPE07CXBPPANN0</t>
  </si>
  <si>
    <t>='Tableau du personnel extérieur'!$E$50</t>
  </si>
  <si>
    <t>CRBPPHSALAG__ETPE08X_BPPANN0</t>
  </si>
  <si>
    <t>='Tableau du personnel extérieur'!$E$51</t>
  </si>
  <si>
    <t>CRBPPHSALAG__ETPE09X_BPPANN0</t>
  </si>
  <si>
    <t>='Tableau du personnel extérieur'!$E$52</t>
  </si>
  <si>
    <t>CRBPPHSALAG__ETPE10X_BPPANN0</t>
  </si>
  <si>
    <t>='Tableau du personnel extérieur'!$E$53</t>
  </si>
  <si>
    <t>CRBPPHSALAG__ETPE11X_BPPANN0</t>
  </si>
  <si>
    <t>='Tableau du personnel extérieur'!$E$54</t>
  </si>
  <si>
    <t>CRBPPHSALAG__ETPE12X_BPPANN0</t>
  </si>
  <si>
    <t>='Tableau du personnel extérieur'!$E$55</t>
  </si>
  <si>
    <t>CRBPPHSALAG__ETPE13X_BPPANN0</t>
  </si>
  <si>
    <t>='Tableau du personnel extérieur'!$E$56</t>
  </si>
  <si>
    <t>CRBPPHSALAG__ETPE14X_BPPANN0</t>
  </si>
  <si>
    <t>='Tableau du personnel extérieur'!$E$57</t>
  </si>
  <si>
    <t>CRBPPHSALAG__ETPE15X_BPPANN0</t>
  </si>
  <si>
    <t>='Tableau du personnel extérieur'!$E$58</t>
  </si>
  <si>
    <t>CRBPPHSALAG__ETPE16X_BPPANN0</t>
  </si>
  <si>
    <t>='Tableau du personnel extérieur'!$E$59</t>
  </si>
  <si>
    <t>CRBPPHSALAG__ETPE17X_BPPANN0</t>
  </si>
  <si>
    <t>='Tableau du personnel extérieur'!$E$60</t>
  </si>
  <si>
    <t>CRBPPHSALAG__ETPE18X_BPPANN0</t>
  </si>
  <si>
    <t>='Tableau du personnel extérieur'!$E$61</t>
  </si>
  <si>
    <t>CRBPPHSALAG__ETPE19X_BPPANN0</t>
  </si>
  <si>
    <t>='Tableau du personnel extérieur'!$E$62</t>
  </si>
  <si>
    <t>CRBPPHSALAG__ETPE20X_BPPANN0</t>
  </si>
  <si>
    <t>='Tableau du personnel extérieur'!$E$63</t>
  </si>
  <si>
    <t>CRBPPHSALAG__ETPE21X_BPPANN0</t>
  </si>
  <si>
    <t>='Tableau du personnel extérieur'!$E$64</t>
  </si>
  <si>
    <t>CRBPPHSALAG__ETPE22X_BPPANN0</t>
  </si>
  <si>
    <t>='Tableau du personnel extérieur'!$E$65</t>
  </si>
  <si>
    <t>CRBPPHSALAG__ETPE23X_BPPANN0</t>
  </si>
  <si>
    <t>='Tableau du personnel extérieur'!$E$66</t>
  </si>
  <si>
    <t>CRBPPHSALAG__ETPE24X_BPPANN0</t>
  </si>
  <si>
    <t>='Tableau du personnel extérieur'!$E$67</t>
  </si>
  <si>
    <t>CRBPPHSALAG__ETPE25X_BPPANN0</t>
  </si>
  <si>
    <t>='Tableau du personnel extérieur'!$E$68</t>
  </si>
  <si>
    <t>CRBPPHSALAG__ETPE26X_BPPANN0</t>
  </si>
  <si>
    <t>='Tableau du personnel extérieur'!$E$69</t>
  </si>
  <si>
    <t>CRBPPHSALAG__ETPE27X_BPPANN0</t>
  </si>
  <si>
    <t>='Tableau du personnel extérieur'!$E$70</t>
  </si>
  <si>
    <t>CRBPPHSALAG__ETPE28X_BPPANN0</t>
  </si>
  <si>
    <t>='Tableau du personnel extérieur'!$E$71</t>
  </si>
  <si>
    <t>CRBPPHSALAG__ETPE29X_BPPANN0</t>
  </si>
  <si>
    <t>='Tableau du personnel extérieur'!$E$72</t>
  </si>
  <si>
    <t>CRBPPHSALAG__ETPE30X_BPPANN0</t>
  </si>
  <si>
    <t>='Tableau du personnel extérieur'!$E$73</t>
  </si>
  <si>
    <t>CRBPPHSALAGT_ETPPARX_BPPANN0</t>
  </si>
  <si>
    <t>='Tableau du personnel extérieur'!$E$75</t>
  </si>
  <si>
    <t>CRBPPHSALAG__ETPPARCXBPPANN0</t>
  </si>
  <si>
    <t>='Tableau du personnel extérieur'!$E$76</t>
  </si>
  <si>
    <t>CRBPPHSALAG__ETPP01X_BPPANN0</t>
  </si>
  <si>
    <t>='Tableau du personnel extérieur'!$E$77</t>
  </si>
  <si>
    <t>CRBPPHSALAG__ETPP02X_BPPANN0</t>
  </si>
  <si>
    <t>='Tableau du personnel extérieur'!$E$78</t>
  </si>
  <si>
    <t>CRBPPHSALAG__ETPP03X_BPPANN0</t>
  </si>
  <si>
    <t>='Tableau du personnel extérieur'!$E$79</t>
  </si>
  <si>
    <t>CRBPPHSALAG__ETPP04X_BPPANN0</t>
  </si>
  <si>
    <t>='Tableau du personnel extérieur'!$E$80</t>
  </si>
  <si>
    <t>CRBPPHSALAG__ETPP05X_BPPANN0</t>
  </si>
  <si>
    <t>='Tableau du personnel extérieur'!$E$81</t>
  </si>
  <si>
    <t>CRBPPHSALAG__ETPP06X_BPPANN0</t>
  </si>
  <si>
    <t>='Tableau du personnel extérieur'!$E$82</t>
  </si>
  <si>
    <t>CRBPPHSALAG__ETPP07X_BPPANN0</t>
  </si>
  <si>
    <t>='Tableau du personnel extérieur'!$E$83</t>
  </si>
  <si>
    <t>CRBPPHSALAG__ETPP08X_BPPANN0</t>
  </si>
  <si>
    <t>='Tableau du personnel extérieur'!$E$84</t>
  </si>
  <si>
    <t>CRBPPHSALAG__ETPP09X_BPPANN0</t>
  </si>
  <si>
    <t>='Tableau du personnel extérieur'!$E$85</t>
  </si>
  <si>
    <t>CRBPPHSALAG__ETPP10X_BPPANN0</t>
  </si>
  <si>
    <t>='Tableau du personnel extérieur'!$E$86</t>
  </si>
  <si>
    <t>CRBPPHSALAG__ETPP11X_BPPANN0</t>
  </si>
  <si>
    <t>='Tableau du personnel extérieur'!$E$87</t>
  </si>
  <si>
    <t>CRBPPHSALAG__ETPP12X_BPPANN0</t>
  </si>
  <si>
    <t>='Tableau du personnel extérieur'!$E$88</t>
  </si>
  <si>
    <t>CRBPPHSALAG__ETPP13X_BPPANN0</t>
  </si>
  <si>
    <t>='Tableau du personnel extérieur'!$E$89</t>
  </si>
  <si>
    <t>CRBPPHSALAG__ETPP14X_BPPANN0</t>
  </si>
  <si>
    <t>='Tableau du personnel extérieur'!$E$90</t>
  </si>
  <si>
    <t>CRBPPHSALAG__ETPP15X_BPPANN0</t>
  </si>
  <si>
    <t>='Tableau du personnel extérieur'!$E$91</t>
  </si>
  <si>
    <t>CRBPPHSALAG__ETPP16X_BPPANN0</t>
  </si>
  <si>
    <t>='Tableau du personnel extérieur'!$E$92</t>
  </si>
  <si>
    <t>CRBPPHSALAGT_ETPMEDX_BPPANN0</t>
  </si>
  <si>
    <t>='Tableau du personnel extérieur'!$E$94</t>
  </si>
  <si>
    <t>CRBPPHSALAG__ETPM01X_BPPANN0</t>
  </si>
  <si>
    <t>='Tableau du personnel extérieur'!$E$95</t>
  </si>
  <si>
    <t>CRBPPHSALAG__ETPM02X_BPPANN0</t>
  </si>
  <si>
    <t>='Tableau du personnel extérieur'!$E$96</t>
  </si>
  <si>
    <t>CRBPPHSALAG__ETPM03X_BPPANN0</t>
  </si>
  <si>
    <t>='Tableau du personnel extérieur'!$E$97</t>
  </si>
  <si>
    <t>CRBPPHSALAG__ETPM04X_BPPANN0</t>
  </si>
  <si>
    <t>='Tableau du personnel extérieur'!$E$98</t>
  </si>
  <si>
    <t>CRBPPHSALAG__ETPM05X_BPPANN0</t>
  </si>
  <si>
    <t>='Tableau du personnel extérieur'!$E$99</t>
  </si>
  <si>
    <t>CRBPPHSALAG__ETPM06X_BPPANN0</t>
  </si>
  <si>
    <t>='Tableau du personnel extérieur'!$E$100</t>
  </si>
  <si>
    <t>CRBPPHSALAG__ETPM07X_BPPANN0</t>
  </si>
  <si>
    <t>='Tableau du personnel extérieur'!$E$101</t>
  </si>
  <si>
    <t>CRBPPHSALAG__ETPM08X_BPPANN0</t>
  </si>
  <si>
    <t>='Tableau du personnel extérieur'!$E$102</t>
  </si>
  <si>
    <t>CRBPPHSALAG__ETPAUTX_BPPANN0</t>
  </si>
  <si>
    <t>='Tableau du personnel extérieur'!$E$103</t>
  </si>
  <si>
    <t>CRBPPHSALAGT_ETPAUTX_BPPANN0</t>
  </si>
  <si>
    <t>='Tableau du personnel extérieur'!$E$104</t>
  </si>
  <si>
    <t>CRBPPHSALAGT_ETPDIRX_BPRANN0</t>
  </si>
  <si>
    <t>='Tableau du personnel extérieur'!$F$9</t>
  </si>
  <si>
    <t>CRBPPHSALAG__ETPD01X_BPRANN0</t>
  </si>
  <si>
    <t>='Tableau du personnel extérieur'!$F$10</t>
  </si>
  <si>
    <t>CRBPPHSALAG__ETPD02X_BPRANN0</t>
  </si>
  <si>
    <t>='Tableau du personnel extérieur'!$F$11</t>
  </si>
  <si>
    <t>CRBPPHSALAG__ETPD03X_BPRANN0</t>
  </si>
  <si>
    <t>='Tableau du personnel extérieur'!$F$12</t>
  </si>
  <si>
    <t>CRBPPHSALAG__ETPD04X_BPRANN0</t>
  </si>
  <si>
    <t>='Tableau du personnel extérieur'!$F$13</t>
  </si>
  <si>
    <t>CRBPPHSALAG__ETPD05X_BPRANN0</t>
  </si>
  <si>
    <t>='Tableau du personnel extérieur'!$F$14</t>
  </si>
  <si>
    <t>CRBPPHSALAG__ETPD06X_BPRANN0</t>
  </si>
  <si>
    <t>='Tableau du personnel extérieur'!$F$15</t>
  </si>
  <si>
    <t>CRBPPHSALAG__ETPD07X_BPRANN0</t>
  </si>
  <si>
    <t>='Tableau du personnel extérieur'!$F$16</t>
  </si>
  <si>
    <t>CRBPPHSALAG__ETPD08X_BPRANN0</t>
  </si>
  <si>
    <t>='Tableau du personnel extérieur'!$F$17</t>
  </si>
  <si>
    <t>CRBPPHSALAG__ETPD09X_BPRANN0</t>
  </si>
  <si>
    <t>='Tableau du personnel extérieur'!$F$18</t>
  </si>
  <si>
    <t>CRBPPHSALAG__ETPD10X_BPRANN0</t>
  </si>
  <si>
    <t>='Tableau du personnel extérieur'!$F$19</t>
  </si>
  <si>
    <t>CRBPPHSALAG__ETPD11X_BPRANN0</t>
  </si>
  <si>
    <t>='Tableau du personnel extérieur'!$F$20</t>
  </si>
  <si>
    <t>CRBPPHSALAG__ETPD12X_BPRANN0</t>
  </si>
  <si>
    <t>='Tableau du personnel extérieur'!$F$21</t>
  </si>
  <si>
    <t>CRBPPHSALAG__ETPD13X_BPRANN0</t>
  </si>
  <si>
    <t>='Tableau du personnel extérieur'!$F$22</t>
  </si>
  <si>
    <t>CRBPPHSALAGT_ETPGESX_BPRANN0</t>
  </si>
  <si>
    <t>='Tableau du personnel extérieur'!$F$24</t>
  </si>
  <si>
    <t>CRBPPHSALAG__ETPG01X_BPRANN0</t>
  </si>
  <si>
    <t>='Tableau du personnel extérieur'!$F$25</t>
  </si>
  <si>
    <t>CRBPPHSALAG__ETPG02X_BPRANN0</t>
  </si>
  <si>
    <t>='Tableau du personnel extérieur'!$F$26</t>
  </si>
  <si>
    <t>CRBPPHSALAG__ETPG03X_BPRANN0</t>
  </si>
  <si>
    <t>='Tableau du personnel extérieur'!$F$27</t>
  </si>
  <si>
    <t>CRBPPHSALAGT_ETPSERX_BPRANN0</t>
  </si>
  <si>
    <t>='Tableau du personnel extérieur'!$F$29</t>
  </si>
  <si>
    <t>CRBPPHSALAG__ETPS01X_BPRANN0</t>
  </si>
  <si>
    <t>='Tableau du personnel extérieur'!$F$30</t>
  </si>
  <si>
    <t>CRBPPHSALAG__ETPS02X_BPRANN0</t>
  </si>
  <si>
    <t>='Tableau du personnel extérieur'!$F$31</t>
  </si>
  <si>
    <t>CRBPPHSALAG__ETPS03X_BPRANN0</t>
  </si>
  <si>
    <t>='Tableau du personnel extérieur'!$F$32</t>
  </si>
  <si>
    <t>CRBPPHSALAG__ETPS04X_BPRANN0</t>
  </si>
  <si>
    <t>='Tableau du personnel extérieur'!$F$33</t>
  </si>
  <si>
    <t>CRBPPHSALAG__ETPS05X_BPRANN0</t>
  </si>
  <si>
    <t>='Tableau du personnel extérieur'!$F$34</t>
  </si>
  <si>
    <t>CRBPPHSALAGT_ETPRESX_BPRANN0</t>
  </si>
  <si>
    <t>='Tableau du personnel extérieur'!$F$36</t>
  </si>
  <si>
    <t>CRBPPHSALAG__ETPR01X_BPRANN0</t>
  </si>
  <si>
    <t>='Tableau du personnel extérieur'!$F$37</t>
  </si>
  <si>
    <t>CRBPPHSALAG__ETPR02X_BPRANN0</t>
  </si>
  <si>
    <t>='Tableau du personnel extérieur'!$F$38</t>
  </si>
  <si>
    <t>CRBPPHSALAG__ETPR03X_BPRANN0</t>
  </si>
  <si>
    <t>='Tableau du personnel extérieur'!$F$39</t>
  </si>
  <si>
    <t>CRBPPHSALAGT_ETPEDUX_BPRANN0</t>
  </si>
  <si>
    <t>='Tableau du personnel extérieur'!$F$41</t>
  </si>
  <si>
    <t>CRBPPHSALAG__ETPE01X_BPRANN0</t>
  </si>
  <si>
    <t>='Tableau du personnel extérieur'!$F$42</t>
  </si>
  <si>
    <t>CRBPPHSALAG__ETPE02X_BPRANN0</t>
  </si>
  <si>
    <t>='Tableau du personnel extérieur'!$F$43</t>
  </si>
  <si>
    <t>CRBPPHSALAG__ETPE03X_BPRANN0</t>
  </si>
  <si>
    <t>='Tableau du personnel extérieur'!$F$44</t>
  </si>
  <si>
    <t>CRBPPHSALAG__ETPE04X_BPRANN0</t>
  </si>
  <si>
    <t>='Tableau du personnel extérieur'!$F$45</t>
  </si>
  <si>
    <t>CRBPPHSALAG__ETPE05X_BPRANN0</t>
  </si>
  <si>
    <t>='Tableau du personnel extérieur'!$F$46</t>
  </si>
  <si>
    <t>CRBPPHSALAG__ETPE06X_BPRANN0</t>
  </si>
  <si>
    <t>='Tableau du personnel extérieur'!$F$47</t>
  </si>
  <si>
    <t>CRBPPHSALAG__ETPE06CXBPRANN0</t>
  </si>
  <si>
    <t>='Tableau du personnel extérieur'!$F$48</t>
  </si>
  <si>
    <t>CRBPPHSALAG__ETPE07X_BPRANN0</t>
  </si>
  <si>
    <t>='Tableau du personnel extérieur'!$F$49</t>
  </si>
  <si>
    <t>CRBPPHSALAG__ETPE07CXBPRANN0</t>
  </si>
  <si>
    <t>='Tableau du personnel extérieur'!$F$50</t>
  </si>
  <si>
    <t>CRBPPHSALAG__ETPE08X_BPRANN0</t>
  </si>
  <si>
    <t>='Tableau du personnel extérieur'!$F$51</t>
  </si>
  <si>
    <t>CRBPPHSALAG__ETPE09X_BPRANN0</t>
  </si>
  <si>
    <t>='Tableau du personnel extérieur'!$F$52</t>
  </si>
  <si>
    <t>CRBPPHSALAG__ETPE10X_BPRANN0</t>
  </si>
  <si>
    <t>='Tableau du personnel extérieur'!$F$53</t>
  </si>
  <si>
    <t>CRBPPHSALAG__ETPE11X_BPRANN0</t>
  </si>
  <si>
    <t>='Tableau du personnel extérieur'!$F$54</t>
  </si>
  <si>
    <t>CRBPPHSALAG__ETPE12X_BPRANN0</t>
  </si>
  <si>
    <t>='Tableau du personnel extérieur'!$F$55</t>
  </si>
  <si>
    <t>CRBPPHSALAG__ETPE13X_BPRANN0</t>
  </si>
  <si>
    <t>='Tableau du personnel extérieur'!$F$56</t>
  </si>
  <si>
    <t>CRBPPHSALAG__ETPE14X_BPRANN0</t>
  </si>
  <si>
    <t>='Tableau du personnel extérieur'!$F$57</t>
  </si>
  <si>
    <t>CRBPPHSALAG__ETPE15X_BPRANN0</t>
  </si>
  <si>
    <t>='Tableau du personnel extérieur'!$F$58</t>
  </si>
  <si>
    <t>CRBPPHSALAG__ETPE16X_BPRANN0</t>
  </si>
  <si>
    <t>='Tableau du personnel extérieur'!$F$59</t>
  </si>
  <si>
    <t>CRBPPHSALAG__ETPE17X_BPRANN0</t>
  </si>
  <si>
    <t>='Tableau du personnel extérieur'!$F$60</t>
  </si>
  <si>
    <t>CRBPPHSALAG__ETPE18X_BPRANN0</t>
  </si>
  <si>
    <t>='Tableau du personnel extérieur'!$F$61</t>
  </si>
  <si>
    <t>CRBPPHSALAG__ETPE19X_BPRANN0</t>
  </si>
  <si>
    <t>='Tableau du personnel extérieur'!$F$62</t>
  </si>
  <si>
    <t>CRBPPHSALAG__ETPE20X_BPRANN0</t>
  </si>
  <si>
    <t>='Tableau du personnel extérieur'!$F$63</t>
  </si>
  <si>
    <t>CRBPPHSALAG__ETPE21X_BPRANN0</t>
  </si>
  <si>
    <t>='Tableau du personnel extérieur'!$F$64</t>
  </si>
  <si>
    <t>CRBPPHSALAG__ETPE22X_BPRANN0</t>
  </si>
  <si>
    <t>='Tableau du personnel extérieur'!$F$65</t>
  </si>
  <si>
    <t>CRBPPHSALAG__ETPE23X_BPRANN0</t>
  </si>
  <si>
    <t>='Tableau du personnel extérieur'!$F$66</t>
  </si>
  <si>
    <t>CRBPPHSALAG__ETPE24X_BPRANN0</t>
  </si>
  <si>
    <t>='Tableau du personnel extérieur'!$F$67</t>
  </si>
  <si>
    <t>CRBPPHSALAG__ETPE25X_BPRANN0</t>
  </si>
  <si>
    <t>='Tableau du personnel extérieur'!$F$68</t>
  </si>
  <si>
    <t>CRBPPHSALAG__ETPE26X_BPRANN0</t>
  </si>
  <si>
    <t>='Tableau du personnel extérieur'!$F$69</t>
  </si>
  <si>
    <t>CRBPPHSALAG__ETPE27X_BPRANN0</t>
  </si>
  <si>
    <t>='Tableau du personnel extérieur'!$F$70</t>
  </si>
  <si>
    <t>CRBPPHSALAG__ETPE28X_BPRANN0</t>
  </si>
  <si>
    <t>='Tableau du personnel extérieur'!$F$71</t>
  </si>
  <si>
    <t>CRBPPHSALAG__ETPE29X_BPRANN0</t>
  </si>
  <si>
    <t>='Tableau du personnel extérieur'!$F$72</t>
  </si>
  <si>
    <t>CRBPPHSALAG__ETPE30X_BPRANN0</t>
  </si>
  <si>
    <t>='Tableau du personnel extérieur'!$F$73</t>
  </si>
  <si>
    <t>CRBPPHSALAGT_ETPPARX_BPRANN0</t>
  </si>
  <si>
    <t>='Tableau du personnel extérieur'!$F$75</t>
  </si>
  <si>
    <t>CRBPPHSALAG__ETPPARCXBPRANN0</t>
  </si>
  <si>
    <t>='Tableau du personnel extérieur'!$F$76</t>
  </si>
  <si>
    <t>CRBPPHSALAG__ETPP01X_BPRANN0</t>
  </si>
  <si>
    <t>='Tableau du personnel extérieur'!$F$77</t>
  </si>
  <si>
    <t>CRBPPHSALAG__ETPP02X_BPRANN0</t>
  </si>
  <si>
    <t>='Tableau du personnel extérieur'!$F$78</t>
  </si>
  <si>
    <t>CRBPPHSALAG__ETPP03X_BPRANN0</t>
  </si>
  <si>
    <t>='Tableau du personnel extérieur'!$F$79</t>
  </si>
  <si>
    <t>CRBPPHSALAG__ETPP04X_BPRANN0</t>
  </si>
  <si>
    <t>='Tableau du personnel extérieur'!$F$80</t>
  </si>
  <si>
    <t>CRBPPHSALAG__ETPP05X_BPRANN0</t>
  </si>
  <si>
    <t>='Tableau du personnel extérieur'!$F$81</t>
  </si>
  <si>
    <t>CRBPPHSALAG__ETPP06X_BPRANN0</t>
  </si>
  <si>
    <t>='Tableau du personnel extérieur'!$F$82</t>
  </si>
  <si>
    <t>CRBPPHSALAG__ETPP07X_BPRANN0</t>
  </si>
  <si>
    <t>='Tableau du personnel extérieur'!$F$83</t>
  </si>
  <si>
    <t>CRBPPHSALAG__ETPP08X_BPRANN0</t>
  </si>
  <si>
    <t>='Tableau du personnel extérieur'!$F$84</t>
  </si>
  <si>
    <t>CRBPPHSALAG__ETPP09X_BPRANN0</t>
  </si>
  <si>
    <t>='Tableau du personnel extérieur'!$F$85</t>
  </si>
  <si>
    <t>CRBPPHSALAG__ETPP10X_BPRANN0</t>
  </si>
  <si>
    <t>='Tableau du personnel extérieur'!$F$86</t>
  </si>
  <si>
    <t>CRBPPHSALAG__ETPP11X_BPRANN0</t>
  </si>
  <si>
    <t>='Tableau du personnel extérieur'!$F$87</t>
  </si>
  <si>
    <t>CRBPPHSALAG__ETPP12X_BPRANN0</t>
  </si>
  <si>
    <t>='Tableau du personnel extérieur'!$F$88</t>
  </si>
  <si>
    <t>CRBPPHSALAG__ETPP13X_BPRANN0</t>
  </si>
  <si>
    <t>='Tableau du personnel extérieur'!$F$89</t>
  </si>
  <si>
    <t>CRBPPHSALAG__ETPP14X_BPRANN0</t>
  </si>
  <si>
    <t>='Tableau du personnel extérieur'!$F$90</t>
  </si>
  <si>
    <t>CRBPPHSALAG__ETPP15X_BPRANN0</t>
  </si>
  <si>
    <t>='Tableau du personnel extérieur'!$F$91</t>
  </si>
  <si>
    <t>CRBPPHSALAG__ETPP16X_BPRANN0</t>
  </si>
  <si>
    <t>='Tableau du personnel extérieur'!$F$92</t>
  </si>
  <si>
    <t>CRBPPHSALAGT_ETPMEDX_BPRANN0</t>
  </si>
  <si>
    <t>='Tableau du personnel extérieur'!$F$94</t>
  </si>
  <si>
    <t>CRBPPHSALAG__ETPM01X_BPRANN0</t>
  </si>
  <si>
    <t>='Tableau du personnel extérieur'!$F$95</t>
  </si>
  <si>
    <t>CRBPPHSALAG__ETPM02X_BPRANN0</t>
  </si>
  <si>
    <t>='Tableau du personnel extérieur'!$F$96</t>
  </si>
  <si>
    <t>CRBPPHSALAG__ETPM03X_BPRANN0</t>
  </si>
  <si>
    <t>='Tableau du personnel extérieur'!$F$97</t>
  </si>
  <si>
    <t>CRBPPHSALAG__ETPM04X_BPRANN0</t>
  </si>
  <si>
    <t>='Tableau du personnel extérieur'!$F$98</t>
  </si>
  <si>
    <t>CRBPPHSALAG__ETPM05X_BPRANN0</t>
  </si>
  <si>
    <t>='Tableau du personnel extérieur'!$F$99</t>
  </si>
  <si>
    <t>CRBPPHSALAG__ETPM06X_BPRANN0</t>
  </si>
  <si>
    <t>='Tableau du personnel extérieur'!$F$100</t>
  </si>
  <si>
    <t>CRBPPHSALAG__ETPM07X_BPRANN0</t>
  </si>
  <si>
    <t>='Tableau du personnel extérieur'!$F$101</t>
  </si>
  <si>
    <t>CRBPPHSALAG__ETPM08X_BPRANN0</t>
  </si>
  <si>
    <t>='Tableau du personnel extérieur'!$F$102</t>
  </si>
  <si>
    <t>CRBPPHSALAG__ETPAUTX_BPRANN0</t>
  </si>
  <si>
    <t>='Tableau du personnel extérieur'!$F$103</t>
  </si>
  <si>
    <t>CRBPPHSALAGT_ETPAUTX_BPRANN0</t>
  </si>
  <si>
    <t>='Tableau du personnel extérieur'!$F$104</t>
  </si>
  <si>
    <t>CRBPPHSALAGT_MNTDIRX_BEXANM1</t>
  </si>
  <si>
    <t>='Tableau du personnel extérieur'!$D$113</t>
  </si>
  <si>
    <t>CRBPPHSALAG__MNTD01X_BEXANM1</t>
  </si>
  <si>
    <t>='Tableau du personnel extérieur'!$D$114</t>
  </si>
  <si>
    <t>CRBPPHSALAG__MNTD02X_BEXANM1</t>
  </si>
  <si>
    <t>='Tableau du personnel extérieur'!$D$115</t>
  </si>
  <si>
    <t>CRBPPHSALAG__MNTD03X_BEXANM1</t>
  </si>
  <si>
    <t>='Tableau du personnel extérieur'!$D$116</t>
  </si>
  <si>
    <t>CRBPPHSALAG__MNTD04X_BEXANM1</t>
  </si>
  <si>
    <t>='Tableau du personnel extérieur'!$D$117</t>
  </si>
  <si>
    <t>CRBPPHSALAG__MNTD05X_BEXANM1</t>
  </si>
  <si>
    <t>='Tableau du personnel extérieur'!$D$118</t>
  </si>
  <si>
    <t>CRBPPHSALAG__MNTD06X_BEXANM1</t>
  </si>
  <si>
    <t>='Tableau du personnel extérieur'!$D$119</t>
  </si>
  <si>
    <t>CRBPPHSALAG__MNTD07X_BEXANM1</t>
  </si>
  <si>
    <t>='Tableau du personnel extérieur'!$D$120</t>
  </si>
  <si>
    <t>CRBPPHSALAG__MNTD08X_BEXANM1</t>
  </si>
  <si>
    <t>='Tableau du personnel extérieur'!$D$121</t>
  </si>
  <si>
    <t>CRBPPHSALAG__MNTD09X_BEXANM1</t>
  </si>
  <si>
    <t>='Tableau du personnel extérieur'!$D$122</t>
  </si>
  <si>
    <t>CRBPPHSALAG__MNTD10X_BEXANM1</t>
  </si>
  <si>
    <t>='Tableau du personnel extérieur'!$D$123</t>
  </si>
  <si>
    <t>CRBPPHSALAG__MNTD11X_BEXANM1</t>
  </si>
  <si>
    <t>='Tableau du personnel extérieur'!$D$124</t>
  </si>
  <si>
    <t>CRBPPHSALAG__MNTD12X_BEXANM1</t>
  </si>
  <si>
    <t>='Tableau du personnel extérieur'!$D$125</t>
  </si>
  <si>
    <t>CRBPPHSALAG__MNTD13X_BEXANM1</t>
  </si>
  <si>
    <t>='Tableau du personnel extérieur'!$D$126</t>
  </si>
  <si>
    <t>CRBPPHSALAGT_MNTGESX_BEXANM1</t>
  </si>
  <si>
    <t>='Tableau du personnel extérieur'!$D$128</t>
  </si>
  <si>
    <t>CRBPPHSALAG__MNTG01X_BEXANM1</t>
  </si>
  <si>
    <t>='Tableau du personnel extérieur'!$D$129</t>
  </si>
  <si>
    <t>CRBPPHSALAG__MNTG02X_BEXANM1</t>
  </si>
  <si>
    <t>='Tableau du personnel extérieur'!$D$130</t>
  </si>
  <si>
    <t>CRBPPHSALAG__MNTG03X_BEXANM1</t>
  </si>
  <si>
    <t>='Tableau du personnel extérieur'!$D$131</t>
  </si>
  <si>
    <t>CRBPPHSALAGT_MNTSERX_BEXANM1</t>
  </si>
  <si>
    <t>='Tableau du personnel extérieur'!$D$133</t>
  </si>
  <si>
    <t>CRBPPHSALAG__MNTS01X_BEXANM1</t>
  </si>
  <si>
    <t>='Tableau du personnel extérieur'!$D$134</t>
  </si>
  <si>
    <t>CRBPPHSALAG__MNTS02X_BEXANM1</t>
  </si>
  <si>
    <t>='Tableau du personnel extérieur'!$D$135</t>
  </si>
  <si>
    <t>CRBPPHSALAG__MNTS03X_BEXANM1</t>
  </si>
  <si>
    <t>='Tableau du personnel extérieur'!$D$136</t>
  </si>
  <si>
    <t>CRBPPHSALAG__MNTS04X_BEXANM1</t>
  </si>
  <si>
    <t>='Tableau du personnel extérieur'!$D$137</t>
  </si>
  <si>
    <t>CRBPPHSALAG__MNTS05X_BEXANM1</t>
  </si>
  <si>
    <t>='Tableau du personnel extérieur'!$D$138</t>
  </si>
  <si>
    <t>CRBPPHSALAGT_MNTRESX_BEXANM1</t>
  </si>
  <si>
    <t>='Tableau du personnel extérieur'!$D$140</t>
  </si>
  <si>
    <t>CRBPPHSALAG__MNTR01X_BEXANM1</t>
  </si>
  <si>
    <t>='Tableau du personnel extérieur'!$D$141</t>
  </si>
  <si>
    <t>CRBPPHSALAG__MNTR02X_BEXANM1</t>
  </si>
  <si>
    <t>='Tableau du personnel extérieur'!$D$142</t>
  </si>
  <si>
    <t>CRBPPHSALAG__MNTR03X_BEXANM1</t>
  </si>
  <si>
    <t>='Tableau du personnel extérieur'!$D$143</t>
  </si>
  <si>
    <t>CRBPPHSALAGT_MNTEDUX_BEXANM1</t>
  </si>
  <si>
    <t>='Tableau du personnel extérieur'!$D$145</t>
  </si>
  <si>
    <t>CRBPPHSALAG__MNTE01X_BEXANM1</t>
  </si>
  <si>
    <t>='Tableau du personnel extérieur'!$D$146</t>
  </si>
  <si>
    <t>CRBPPHSALAG__MNTE02X_BEXANM1</t>
  </si>
  <si>
    <t>='Tableau du personnel extérieur'!$D$147</t>
  </si>
  <si>
    <t>CRBPPHSALAG__MNTE03X_BEXANM1</t>
  </si>
  <si>
    <t>='Tableau du personnel extérieur'!$D$148</t>
  </si>
  <si>
    <t>CRBPPHSALAG__MNTE04X_BEXANM1</t>
  </si>
  <si>
    <t>='Tableau du personnel extérieur'!$D$149</t>
  </si>
  <si>
    <t>CRBPPHSALAG__MNTE05X_BEXANM1</t>
  </si>
  <si>
    <t>='Tableau du personnel extérieur'!$D$150</t>
  </si>
  <si>
    <t>CRBPPHSALAG__MNTE06X_BEXANM1</t>
  </si>
  <si>
    <t>='Tableau du personnel extérieur'!$D$151</t>
  </si>
  <si>
    <t>CRBPPHSALAG__MNTE06CXBEXANM1</t>
  </si>
  <si>
    <t>='Tableau du personnel extérieur'!$D$152</t>
  </si>
  <si>
    <t>CRBPPHSALAG__MNTE07X_BEXANM1</t>
  </si>
  <si>
    <t>='Tableau du personnel extérieur'!$D$153</t>
  </si>
  <si>
    <t>CRBPPHSALAG__MNTE07CXBEXANM1</t>
  </si>
  <si>
    <t>='Tableau du personnel extérieur'!$D$154</t>
  </si>
  <si>
    <t>CRBPPHSALAG__MNTE08X_BEXANM1</t>
  </si>
  <si>
    <t>='Tableau du personnel extérieur'!$D$155</t>
  </si>
  <si>
    <t>CRBPPHSALAG__MNTE09X_BEXANM1</t>
  </si>
  <si>
    <t>='Tableau du personnel extérieur'!$D$156</t>
  </si>
  <si>
    <t>CRBPPHSALAG__MNTE10X_BEXANM1</t>
  </si>
  <si>
    <t>='Tableau du personnel extérieur'!$D$157</t>
  </si>
  <si>
    <t>CRBPPHSALAG__MNTE11X_BEXANM1</t>
  </si>
  <si>
    <t>='Tableau du personnel extérieur'!$D$158</t>
  </si>
  <si>
    <t>CRBPPHSALAG__MNTE12X_BEXANM1</t>
  </si>
  <si>
    <t>='Tableau du personnel extérieur'!$D$159</t>
  </si>
  <si>
    <t>CRBPPHSALAG__MNTE13X_BEXANM1</t>
  </si>
  <si>
    <t>='Tableau du personnel extérieur'!$D$160</t>
  </si>
  <si>
    <t>CRBPPHSALAG__MNTE14X_BEXANM1</t>
  </si>
  <si>
    <t>='Tableau du personnel extérieur'!$D$161</t>
  </si>
  <si>
    <t>CRBPPHSALAG__MNTE15X_BEXANM1</t>
  </si>
  <si>
    <t>='Tableau du personnel extérieur'!$D$162</t>
  </si>
  <si>
    <t>CRBPPHSALAG__MNTE16X_BEXANM1</t>
  </si>
  <si>
    <t>='Tableau du personnel extérieur'!$D$163</t>
  </si>
  <si>
    <t>CRBPPHSALAG__MNTE17X_BEXANM1</t>
  </si>
  <si>
    <t>='Tableau du personnel extérieur'!$D$164</t>
  </si>
  <si>
    <t>CRBPPHSALAG__MNTE18X_BEXANM1</t>
  </si>
  <si>
    <t>='Tableau du personnel extérieur'!$D$165</t>
  </si>
  <si>
    <t>CRBPPHSALAG__MNTE19X_BEXANM1</t>
  </si>
  <si>
    <t>='Tableau du personnel extérieur'!$D$166</t>
  </si>
  <si>
    <t>CRBPPHSALAG__MNTE20X_BEXANM1</t>
  </si>
  <si>
    <t>='Tableau du personnel extérieur'!$D$167</t>
  </si>
  <si>
    <t>CRBPPHSALAG__MNTE21X_BEXANM1</t>
  </si>
  <si>
    <t>='Tableau du personnel extérieur'!$D$168</t>
  </si>
  <si>
    <t>CRBPPHSALAG__MNTE22X_BEXANM1</t>
  </si>
  <si>
    <t>='Tableau du personnel extérieur'!$D$169</t>
  </si>
  <si>
    <t>CRBPPHSALAG__MNTE23X_BEXANM1</t>
  </si>
  <si>
    <t>='Tableau du personnel extérieur'!$D$170</t>
  </si>
  <si>
    <t>CRBPPHSALAG__MNTE24X_BEXANM1</t>
  </si>
  <si>
    <t>='Tableau du personnel extérieur'!$D$171</t>
  </si>
  <si>
    <t>CRBPPHSALAG__MNTE25X_BEXANM1</t>
  </si>
  <si>
    <t>='Tableau du personnel extérieur'!$D$172</t>
  </si>
  <si>
    <t>CRBPPHSALAG__MNTE26X_BEXANM1</t>
  </si>
  <si>
    <t>='Tableau du personnel extérieur'!$D$173</t>
  </si>
  <si>
    <t>CRBPPHSALAG__MNTE27X_BEXANM1</t>
  </si>
  <si>
    <t>='Tableau du personnel extérieur'!$D$174</t>
  </si>
  <si>
    <t>CRBPPHSALAG__MNTE28X_BEXANM1</t>
  </si>
  <si>
    <t>='Tableau du personnel extérieur'!$D$175</t>
  </si>
  <si>
    <t>CRBPPHSALAG__MNTE29X_BEXANM1</t>
  </si>
  <si>
    <t>='Tableau du personnel extérieur'!$D$176</t>
  </si>
  <si>
    <t>CRBPPHSALAG__MNTE30X_BEXANM1</t>
  </si>
  <si>
    <t>='Tableau du personnel extérieur'!$D$177</t>
  </si>
  <si>
    <t>CRBPPHSALAGT_MNTPARX_BEXANM1</t>
  </si>
  <si>
    <t>='Tableau du personnel extérieur'!$D$179</t>
  </si>
  <si>
    <t>CRBPPHSALAG__MNTPARCXBEXANM1</t>
  </si>
  <si>
    <t>='Tableau du personnel extérieur'!$D$180</t>
  </si>
  <si>
    <t>CRBPPHSALAG__MNTP01X_BEXANM1</t>
  </si>
  <si>
    <t>='Tableau du personnel extérieur'!$D$181</t>
  </si>
  <si>
    <t>CRBPPHSALAG__MNTP02X_BEXANM1</t>
  </si>
  <si>
    <t>='Tableau du personnel extérieur'!$D$182</t>
  </si>
  <si>
    <t>CRBPPHSALAG__MNTP03X_BEXANM1</t>
  </si>
  <si>
    <t>='Tableau du personnel extérieur'!$D$183</t>
  </si>
  <si>
    <t>CRBPPHSALAG__MNTP04X_BEXANM1</t>
  </si>
  <si>
    <t>='Tableau du personnel extérieur'!$D$184</t>
  </si>
  <si>
    <t>CRBPPHSALAG__MNTP05X_BEXANM1</t>
  </si>
  <si>
    <t>='Tableau du personnel extérieur'!$D$185</t>
  </si>
  <si>
    <t>CRBPPHSALAG__MNTP06X_BEXANM1</t>
  </si>
  <si>
    <t>='Tableau du personnel extérieur'!$D$186</t>
  </si>
  <si>
    <t>CRBPPHSALAG__MNTP07X_BEXANM1</t>
  </si>
  <si>
    <t>='Tableau du personnel extérieur'!$D$187</t>
  </si>
  <si>
    <t>CRBPPHSALAG__MNTP08X_BEXANM1</t>
  </si>
  <si>
    <t>='Tableau du personnel extérieur'!$D$188</t>
  </si>
  <si>
    <t>CRBPPHSALAG__MNTP09X_BEXANM1</t>
  </si>
  <si>
    <t>='Tableau du personnel extérieur'!$D$189</t>
  </si>
  <si>
    <t>CRBPPHSALAG__MNTP10X_BEXANM1</t>
  </si>
  <si>
    <t>='Tableau du personnel extérieur'!$D$190</t>
  </si>
  <si>
    <t>CRBPPHSALAG__MNTP11X_BEXANM1</t>
  </si>
  <si>
    <t>='Tableau du personnel extérieur'!$D$191</t>
  </si>
  <si>
    <t>CRBPPHSALAG__MNTP12X_BEXANM1</t>
  </si>
  <si>
    <t>='Tableau du personnel extérieur'!$D$192</t>
  </si>
  <si>
    <t>CRBPPHSALAG__MNTP13X_BEXANM1</t>
  </si>
  <si>
    <t>='Tableau du personnel extérieur'!$D$193</t>
  </si>
  <si>
    <t>CRBPPHSALAG__MNTP14X_BEXANM1</t>
  </si>
  <si>
    <t>='Tableau du personnel extérieur'!$D$194</t>
  </si>
  <si>
    <t>CRBPPHSALAG__MNTP15X_BEXANM1</t>
  </si>
  <si>
    <t>='Tableau du personnel extérieur'!$D$195</t>
  </si>
  <si>
    <t>CRBPPHSALAG__MNTP16X_BEXANM1</t>
  </si>
  <si>
    <t>='Tableau du personnel extérieur'!$D$196</t>
  </si>
  <si>
    <t>CRBPPHSALAGT_MNTMEDX_BEXANM1</t>
  </si>
  <si>
    <t>='Tableau du personnel extérieur'!$D$198</t>
  </si>
  <si>
    <t>CRBPPHSALAG__MNTM01X_BEXANM1</t>
  </si>
  <si>
    <t>='Tableau du personnel extérieur'!$D$199</t>
  </si>
  <si>
    <t>CRBPPHSALAG__MNTM02X_BEXANM1</t>
  </si>
  <si>
    <t>='Tableau du personnel extérieur'!$D$200</t>
  </si>
  <si>
    <t>CRBPPHSALAG__MNTM03X_BEXANM1</t>
  </si>
  <si>
    <t>='Tableau du personnel extérieur'!$D$201</t>
  </si>
  <si>
    <t>CRBPPHSALAG__MNTM04X_BEXANM1</t>
  </si>
  <si>
    <t>='Tableau du personnel extérieur'!$D$202</t>
  </si>
  <si>
    <t>CRBPPHSALAG__MNTM05X_BEXANM1</t>
  </si>
  <si>
    <t>='Tableau du personnel extérieur'!$D$203</t>
  </si>
  <si>
    <t>CRBPPHSALAG__MNTM06X_BEXANM1</t>
  </si>
  <si>
    <t>='Tableau du personnel extérieur'!$D$204</t>
  </si>
  <si>
    <t>CRBPPHSALAG__MNTM07X_BEXANM1</t>
  </si>
  <si>
    <t>='Tableau du personnel extérieur'!$D$205</t>
  </si>
  <si>
    <t>CRBPPHSALAG__MNTM08X_BEXANM1</t>
  </si>
  <si>
    <t>='Tableau du personnel extérieur'!$D$206</t>
  </si>
  <si>
    <t>CRBPPHSALAG__MNTAUTX_BEXANM1</t>
  </si>
  <si>
    <t>='Tableau du personnel extérieur'!$D$207</t>
  </si>
  <si>
    <t>CRBPPHSALAGT_MNTAUTX_BEXANM1</t>
  </si>
  <si>
    <t>='Tableau du personnel extérieur'!$D$208</t>
  </si>
  <si>
    <t>CRBPPHSALAGT_MNTDIRX_BPPANN0</t>
  </si>
  <si>
    <t>='Tableau du personnel extérieur'!$E$113</t>
  </si>
  <si>
    <t>CRBPPHSALAG__MNTD01X_BPPANN0</t>
  </si>
  <si>
    <t>='Tableau du personnel extérieur'!$E$114</t>
  </si>
  <si>
    <t>CRBPPHSALAG__MNTD02X_BPPANN0</t>
  </si>
  <si>
    <t>='Tableau du personnel extérieur'!$E$115</t>
  </si>
  <si>
    <t>CRBPPHSALAG__MNTD03X_BPPANN0</t>
  </si>
  <si>
    <t>='Tableau du personnel extérieur'!$E$116</t>
  </si>
  <si>
    <t>CRBPPHSALAG__MNTD04X_BPPANN0</t>
  </si>
  <si>
    <t>='Tableau du personnel extérieur'!$E$117</t>
  </si>
  <si>
    <t>CRBPPHSALAG__MNTD05X_BPPANN0</t>
  </si>
  <si>
    <t>='Tableau du personnel extérieur'!$E$118</t>
  </si>
  <si>
    <t>CRBPPHSALAG__MNTD06X_BPPANN0</t>
  </si>
  <si>
    <t>='Tableau du personnel extérieur'!$E$119</t>
  </si>
  <si>
    <t>CRBPPHSALAG__MNTD07X_BPPANN0</t>
  </si>
  <si>
    <t>='Tableau du personnel extérieur'!$E$120</t>
  </si>
  <si>
    <t>CRBPPHSALAG__MNTD08X_BPPANN0</t>
  </si>
  <si>
    <t>='Tableau du personnel extérieur'!$E$121</t>
  </si>
  <si>
    <t>CRBPPHSALAG__MNTD09X_BPPANN0</t>
  </si>
  <si>
    <t>='Tableau du personnel extérieur'!$E$122</t>
  </si>
  <si>
    <t>CRBPPHSALAG__MNTD10X_BPPANN0</t>
  </si>
  <si>
    <t>='Tableau du personnel extérieur'!$E$123</t>
  </si>
  <si>
    <t>CRBPPHSALAG__MNTD11X_BPPANN0</t>
  </si>
  <si>
    <t>='Tableau du personnel extérieur'!$E$124</t>
  </si>
  <si>
    <t>CRBPPHSALAG__MNTD12X_BPPANN0</t>
  </si>
  <si>
    <t>='Tableau du personnel extérieur'!$E$125</t>
  </si>
  <si>
    <t>CRBPPHSALAG__MNTD13X_BPPANN0</t>
  </si>
  <si>
    <t>='Tableau du personnel extérieur'!$E$126</t>
  </si>
  <si>
    <t>CRBPPHSALAGT_MNTGESX_BPPANN0</t>
  </si>
  <si>
    <t>='Tableau du personnel extérieur'!$E$128</t>
  </si>
  <si>
    <t>CRBPPHSALAG__MNTG01X_BPPANN0</t>
  </si>
  <si>
    <t>='Tableau du personnel extérieur'!$E$129</t>
  </si>
  <si>
    <t>CRBPPHSALAG__MNTG02X_BPPANN0</t>
  </si>
  <si>
    <t>='Tableau du personnel extérieur'!$E$130</t>
  </si>
  <si>
    <t>CRBPPHSALAG__MNTG03X_BPPANN0</t>
  </si>
  <si>
    <t>='Tableau du personnel extérieur'!$E$131</t>
  </si>
  <si>
    <t>CRBPPHSALAGT_MNTSERX_BPPANN0</t>
  </si>
  <si>
    <t>='Tableau du personnel extérieur'!$E$133</t>
  </si>
  <si>
    <t>CRBPPHSALAG__MNTS01X_BPPANN0</t>
  </si>
  <si>
    <t>='Tableau du personnel extérieur'!$E$134</t>
  </si>
  <si>
    <t>CRBPPHSALAG__MNTS02X_BPPANN0</t>
  </si>
  <si>
    <t>='Tableau du personnel extérieur'!$E$135</t>
  </si>
  <si>
    <t>CRBPPHSALAG__MNTS03X_BPPANN0</t>
  </si>
  <si>
    <t>='Tableau du personnel extérieur'!$E$136</t>
  </si>
  <si>
    <t>CRBPPHSALAG__MNTS04X_BPPANN0</t>
  </si>
  <si>
    <t>='Tableau du personnel extérieur'!$E$137</t>
  </si>
  <si>
    <t>CRBPPHSALAG__MNTS05X_BPPANN0</t>
  </si>
  <si>
    <t>='Tableau du personnel extérieur'!$E$138</t>
  </si>
  <si>
    <t>CRBPPHSALAGT_MNTRESX_BPPANN0</t>
  </si>
  <si>
    <t>='Tableau du personnel extérieur'!$E$140</t>
  </si>
  <si>
    <t>CRBPPHSALAG__MNTR01X_BPPANN0</t>
  </si>
  <si>
    <t>='Tableau du personnel extérieur'!$E$141</t>
  </si>
  <si>
    <t>CRBPPHSALAG__MNTR02X_BPPANN0</t>
  </si>
  <si>
    <t>='Tableau du personnel extérieur'!$E$142</t>
  </si>
  <si>
    <t>CRBPPHSALAG__MNTR03X_BPPANN0</t>
  </si>
  <si>
    <t>='Tableau du personnel extérieur'!$E$143</t>
  </si>
  <si>
    <t>CRBPPHSALAGT_MNTEDUX_BPPANN0</t>
  </si>
  <si>
    <t>='Tableau du personnel extérieur'!$E$145</t>
  </si>
  <si>
    <t>CRBPPHSALAG__MNTE01X_BPPANN0</t>
  </si>
  <si>
    <t>='Tableau du personnel extérieur'!$E$146</t>
  </si>
  <si>
    <t>CRBPPHSALAG__MNTE02X_BPPANN0</t>
  </si>
  <si>
    <t>='Tableau du personnel extérieur'!$E$147</t>
  </si>
  <si>
    <t>CRBPPHSALAG__MNTE03X_BPPANN0</t>
  </si>
  <si>
    <t>='Tableau du personnel extérieur'!$E$148</t>
  </si>
  <si>
    <t>CRBPPHSALAG__MNTE04X_BPPANN0</t>
  </si>
  <si>
    <t>='Tableau du personnel extérieur'!$E$149</t>
  </si>
  <si>
    <t>CRBPPHSALAG__MNTE05X_BPPANN0</t>
  </si>
  <si>
    <t>='Tableau du personnel extérieur'!$E$150</t>
  </si>
  <si>
    <t>CRBPPHSALAG__MNTE06X_BPPANN0</t>
  </si>
  <si>
    <t>='Tableau du personnel extérieur'!$E$151</t>
  </si>
  <si>
    <t>CRBPPHSALAG__MNTE06CXBPPANN0</t>
  </si>
  <si>
    <t>='Tableau du personnel extérieur'!$E$152</t>
  </si>
  <si>
    <t>CRBPPHSALAG__MNTE07X_BPPANN0</t>
  </si>
  <si>
    <t>='Tableau du personnel extérieur'!$E$153</t>
  </si>
  <si>
    <t>CRBPPHSALAG__MNTE07CXBPPANN0</t>
  </si>
  <si>
    <t>='Tableau du personnel extérieur'!$E$154</t>
  </si>
  <si>
    <t>CRBPPHSALAG__MNTE08X_BPPANN0</t>
  </si>
  <si>
    <t>='Tableau du personnel extérieur'!$E$155</t>
  </si>
  <si>
    <t>CRBPPHSALAG__MNTE09X_BPPANN0</t>
  </si>
  <si>
    <t>='Tableau du personnel extérieur'!$E$156</t>
  </si>
  <si>
    <t>CRBPPHSALAG__MNTE10X_BPPANN0</t>
  </si>
  <si>
    <t>='Tableau du personnel extérieur'!$E$157</t>
  </si>
  <si>
    <t>CRBPPHSALAG__MNTE11X_BPPANN0</t>
  </si>
  <si>
    <t>='Tableau du personnel extérieur'!$E$158</t>
  </si>
  <si>
    <t>CRBPPHSALAG__MNTE12X_BPPANN0</t>
  </si>
  <si>
    <t>='Tableau du personnel extérieur'!$E$159</t>
  </si>
  <si>
    <t>CRBPPHSALAG__MNTE13X_BPPANN0</t>
  </si>
  <si>
    <t>='Tableau du personnel extérieur'!$E$160</t>
  </si>
  <si>
    <t>CRBPPHSALAG__MNTE14X_BPPANN0</t>
  </si>
  <si>
    <t>='Tableau du personnel extérieur'!$E$161</t>
  </si>
  <si>
    <t>CRBPPHSALAG__MNTE15X_BPPANN0</t>
  </si>
  <si>
    <t>='Tableau du personnel extérieur'!$E$162</t>
  </si>
  <si>
    <t>CRBPPHSALAG__MNTE16X_BPPANN0</t>
  </si>
  <si>
    <t>='Tableau du personnel extérieur'!$E$163</t>
  </si>
  <si>
    <t>CRBPPHSALAG__MNTE17X_BPPANN0</t>
  </si>
  <si>
    <t>='Tableau du personnel extérieur'!$E$164</t>
  </si>
  <si>
    <t>CRBPPHSALAG__MNTE18X_BPPANN0</t>
  </si>
  <si>
    <t>='Tableau du personnel extérieur'!$E$165</t>
  </si>
  <si>
    <t>CRBPPHSALAG__MNTE19X_BPPANN0</t>
  </si>
  <si>
    <t>='Tableau du personnel extérieur'!$E$166</t>
  </si>
  <si>
    <t>CRBPPHSALAG__MNTE20X_BPPANN0</t>
  </si>
  <si>
    <t>='Tableau du personnel extérieur'!$E$167</t>
  </si>
  <si>
    <t>CRBPPHSALAG__MNTE21X_BPPANN0</t>
  </si>
  <si>
    <t>='Tableau du personnel extérieur'!$E$168</t>
  </si>
  <si>
    <t>CRBPPHSALAG__MNTE22X_BPPANN0</t>
  </si>
  <si>
    <t>='Tableau du personnel extérieur'!$E$169</t>
  </si>
  <si>
    <t>CRBPPHSALAG__MNTE23X_BPPANN0</t>
  </si>
  <si>
    <t>='Tableau du personnel extérieur'!$E$170</t>
  </si>
  <si>
    <t>CRBPPHSALAG__MNTE24X_BPPANN0</t>
  </si>
  <si>
    <t>='Tableau du personnel extérieur'!$E$171</t>
  </si>
  <si>
    <t>CRBPPHSALAG__MNTE25X_BPPANN0</t>
  </si>
  <si>
    <t>='Tableau du personnel extérieur'!$E$172</t>
  </si>
  <si>
    <t>CRBPPHSALAG__MNTE26X_BPPANN0</t>
  </si>
  <si>
    <t>='Tableau du personnel extérieur'!$E$173</t>
  </si>
  <si>
    <t>CRBPPHSALAG__MNTE27X_BPPANN0</t>
  </si>
  <si>
    <t>='Tableau du personnel extérieur'!$E$174</t>
  </si>
  <si>
    <t>CRBPPHSALAG__MNTE28X_BPPANN0</t>
  </si>
  <si>
    <t>='Tableau du personnel extérieur'!$E$175</t>
  </si>
  <si>
    <t>CRBPPHSALAG__MNTE29X_BPPANN0</t>
  </si>
  <si>
    <t>='Tableau du personnel extérieur'!$E$176</t>
  </si>
  <si>
    <t>CRBPPHSALAG__MNTE30X_BPPANN0</t>
  </si>
  <si>
    <t>='Tableau du personnel extérieur'!$E$177</t>
  </si>
  <si>
    <t>CRBPPHSALAGT_MNTPARX_BPPANN0</t>
  </si>
  <si>
    <t>='Tableau du personnel extérieur'!$E$179</t>
  </si>
  <si>
    <t>CRBPPHSALAG__MNTPARCXBPPANN0</t>
  </si>
  <si>
    <t>='Tableau du personnel extérieur'!$E$180</t>
  </si>
  <si>
    <t>CRBPPHSALAG__MNTP01X_BPPANN0</t>
  </si>
  <si>
    <t>='Tableau du personnel extérieur'!$E$181</t>
  </si>
  <si>
    <t>CRBPPHSALAG__MNTP02X_BPPANN0</t>
  </si>
  <si>
    <t>='Tableau du personnel extérieur'!$E$182</t>
  </si>
  <si>
    <t>CRBPPHSALAG__MNTP03X_BPPANN0</t>
  </si>
  <si>
    <t>='Tableau du personnel extérieur'!$E$183</t>
  </si>
  <si>
    <t>CRBPPHSALAG__MNTP04X_BPPANN0</t>
  </si>
  <si>
    <t>='Tableau du personnel extérieur'!$E$184</t>
  </si>
  <si>
    <t>CRBPPHSALAG__MNTP05X_BPPANN0</t>
  </si>
  <si>
    <t>='Tableau du personnel extérieur'!$E$185</t>
  </si>
  <si>
    <t>CRBPPHSALAG__MNTP06X_BPPANN0</t>
  </si>
  <si>
    <t>='Tableau du personnel extérieur'!$E$186</t>
  </si>
  <si>
    <t>CRBPPHSALAG__MNTP07X_BPPANN0</t>
  </si>
  <si>
    <t>='Tableau du personnel extérieur'!$E$187</t>
  </si>
  <si>
    <t>CRBPPHSALAG__MNTP08X_BPPANN0</t>
  </si>
  <si>
    <t>='Tableau du personnel extérieur'!$E$188</t>
  </si>
  <si>
    <t>CRBPPHSALAG__MNTP09X_BPPANN0</t>
  </si>
  <si>
    <t>='Tableau du personnel extérieur'!$E$189</t>
  </si>
  <si>
    <t>CRBPPHSALAG__MNTP10X_BPPANN0</t>
  </si>
  <si>
    <t>='Tableau du personnel extérieur'!$E$190</t>
  </si>
  <si>
    <t>CRBPPHSALAG__MNTP11X_BPPANN0</t>
  </si>
  <si>
    <t>='Tableau du personnel extérieur'!$E$191</t>
  </si>
  <si>
    <t>CRBPPHSALAG__MNTP12X_BPPANN0</t>
  </si>
  <si>
    <t>='Tableau du personnel extérieur'!$E$192</t>
  </si>
  <si>
    <t>CRBPPHSALAG__MNTP13X_BPPANN0</t>
  </si>
  <si>
    <t>='Tableau du personnel extérieur'!$E$193</t>
  </si>
  <si>
    <t>CRBPPHSALAG__MNTP14X_BPPANN0</t>
  </si>
  <si>
    <t>='Tableau du personnel extérieur'!$E$194</t>
  </si>
  <si>
    <t>CRBPPHSALAG__MNTP15X_BPPANN0</t>
  </si>
  <si>
    <t>='Tableau du personnel extérieur'!$E$195</t>
  </si>
  <si>
    <t>CRBPPHSALAG__MNTP16X_BPPANN0</t>
  </si>
  <si>
    <t>='Tableau du personnel extérieur'!$E$196</t>
  </si>
  <si>
    <t>CRBPPHSALAGT_MNTMEDX_BPPANN0</t>
  </si>
  <si>
    <t>='Tableau du personnel extérieur'!$E$198</t>
  </si>
  <si>
    <t>CRBPPHSALAG__MNTM01X_BPPANN0</t>
  </si>
  <si>
    <t>='Tableau du personnel extérieur'!$E$199</t>
  </si>
  <si>
    <t>CRBPPHSALAG__MNTM02X_BPPANN0</t>
  </si>
  <si>
    <t>='Tableau du personnel extérieur'!$E$200</t>
  </si>
  <si>
    <t>CRBPPHSALAG__MNTM03X_BPPANN0</t>
  </si>
  <si>
    <t>='Tableau du personnel extérieur'!$E$201</t>
  </si>
  <si>
    <t>CRBPPHSALAG__MNTM04X_BPPANN0</t>
  </si>
  <si>
    <t>='Tableau du personnel extérieur'!$E$202</t>
  </si>
  <si>
    <t>CRBPPHSALAG__MNTM05X_BPPANN0</t>
  </si>
  <si>
    <t>='Tableau du personnel extérieur'!$E$203</t>
  </si>
  <si>
    <t>CRBPPHSALAG__MNTM06X_BPPANN0</t>
  </si>
  <si>
    <t>='Tableau du personnel extérieur'!$E$204</t>
  </si>
  <si>
    <t>CRBPPHSALAG__MNTM07X_BPPANN0</t>
  </si>
  <si>
    <t>='Tableau du personnel extérieur'!$E$205</t>
  </si>
  <si>
    <t>CRBPPHSALAG__MNTM08X_BPPANN0</t>
  </si>
  <si>
    <t>='Tableau du personnel extérieur'!$E$206</t>
  </si>
  <si>
    <t>CRBPPHSALAG__MNTAUTX_BPPANN0</t>
  </si>
  <si>
    <t>='Tableau du personnel extérieur'!$E$207</t>
  </si>
  <si>
    <t>CRBPPHSALAGT_MNTAUTX_BPPANN0</t>
  </si>
  <si>
    <t>='Tableau du personnel extérieur'!$E$208</t>
  </si>
  <si>
    <t>CRBPPHSALAGT_MNTDIRX_BPRANN0</t>
  </si>
  <si>
    <t>='Tableau du personnel extérieur'!$F$113</t>
  </si>
  <si>
    <t>CRBPPHSALAG__MNTD01X_BPRANN0</t>
  </si>
  <si>
    <t>='Tableau du personnel extérieur'!$F$114</t>
  </si>
  <si>
    <t>CRBPPHSALAG__MNTD02X_BPRANN0</t>
  </si>
  <si>
    <t>='Tableau du personnel extérieur'!$F$115</t>
  </si>
  <si>
    <t>CRBPPHSALAG__MNTD03X_BPRANN0</t>
  </si>
  <si>
    <t>='Tableau du personnel extérieur'!$F$116</t>
  </si>
  <si>
    <t>CRBPPHSALAG__MNTD04X_BPRANN0</t>
  </si>
  <si>
    <t>='Tableau du personnel extérieur'!$F$117</t>
  </si>
  <si>
    <t>CRBPPHSALAG__MNTD05X_BPRANN0</t>
  </si>
  <si>
    <t>='Tableau du personnel extérieur'!$F$118</t>
  </si>
  <si>
    <t>CRBPPHSALAG__MNTD06X_BPRANN0</t>
  </si>
  <si>
    <t>='Tableau du personnel extérieur'!$F$119</t>
  </si>
  <si>
    <t>CRBPPHSALAG__MNTD07X_BPRANN0</t>
  </si>
  <si>
    <t>='Tableau du personnel extérieur'!$F$120</t>
  </si>
  <si>
    <t>CRBPPHSALAG__MNTD08X_BPRANN0</t>
  </si>
  <si>
    <t>='Tableau du personnel extérieur'!$F$121</t>
  </si>
  <si>
    <t>CRBPPHSALAG__MNTD09X_BPRANN0</t>
  </si>
  <si>
    <t>='Tableau du personnel extérieur'!$F$122</t>
  </si>
  <si>
    <t>CRBPPHSALAG__MNTD10X_BPRANN0</t>
  </si>
  <si>
    <t>='Tableau du personnel extérieur'!$F$123</t>
  </si>
  <si>
    <t>CRBPPHSALAG__MNTD11X_BPRANN0</t>
  </si>
  <si>
    <t>='Tableau du personnel extérieur'!$F$124</t>
  </si>
  <si>
    <t>CRBPPHSALAG__MNTD12X_BPRANN0</t>
  </si>
  <si>
    <t>='Tableau du personnel extérieur'!$F$125</t>
  </si>
  <si>
    <t>CRBPPHSALAG__MNTD13X_BPRANN0</t>
  </si>
  <si>
    <t>='Tableau du personnel extérieur'!$F$126</t>
  </si>
  <si>
    <t>CRBPPHSALAGT_MNTGESX_BPRANN0</t>
  </si>
  <si>
    <t>='Tableau du personnel extérieur'!$F$128</t>
  </si>
  <si>
    <t>CRBPPHSALAG__MNTG01X_BPRANN0</t>
  </si>
  <si>
    <t>='Tableau du personnel extérieur'!$F$129</t>
  </si>
  <si>
    <t>CRBPPHSALAG__MNTG02X_BPRANN0</t>
  </si>
  <si>
    <t>='Tableau du personnel extérieur'!$F$130</t>
  </si>
  <si>
    <t>CRBPPHSALAG__MNTG03X_BPRANN0</t>
  </si>
  <si>
    <t>='Tableau du personnel extérieur'!$F$131</t>
  </si>
  <si>
    <t>CRBPPHSALAGT_MNTSERX_BPRANN0</t>
  </si>
  <si>
    <t>='Tableau du personnel extérieur'!$F$133</t>
  </si>
  <si>
    <t>CRBPPHSALAG__MNTS01X_BPRANN0</t>
  </si>
  <si>
    <t>='Tableau du personnel extérieur'!$F$134</t>
  </si>
  <si>
    <t>CRBPPHSALAG__MNTS02X_BPRANN0</t>
  </si>
  <si>
    <t>='Tableau du personnel extérieur'!$F$135</t>
  </si>
  <si>
    <t>CRBPPHSALAG__MNTS03X_BPRANN0</t>
  </si>
  <si>
    <t>='Tableau du personnel extérieur'!$F$136</t>
  </si>
  <si>
    <t>CRBPPHSALAG__MNTS04X_BPRANN0</t>
  </si>
  <si>
    <t>='Tableau du personnel extérieur'!$F$137</t>
  </si>
  <si>
    <t>CRBPPHSALAG__MNTS05X_BPRANN0</t>
  </si>
  <si>
    <t>='Tableau du personnel extérieur'!$F$138</t>
  </si>
  <si>
    <t>CRBPPHSALAGT_MNTRESX_BPRANN0</t>
  </si>
  <si>
    <t>='Tableau du personnel extérieur'!$F$140</t>
  </si>
  <si>
    <t>CRBPPHSALAG__MNTR01X_BPRANN0</t>
  </si>
  <si>
    <t>='Tableau du personnel extérieur'!$F$141</t>
  </si>
  <si>
    <t>CRBPPHSALAG__MNTR02X_BPRANN0</t>
  </si>
  <si>
    <t>='Tableau du personnel extérieur'!$F$142</t>
  </si>
  <si>
    <t>CRBPPHSALAG__MNTR03X_BPRANN0</t>
  </si>
  <si>
    <t>='Tableau du personnel extérieur'!$F$143</t>
  </si>
  <si>
    <t>CRBPPHSALAGT_MNTEDUX_BPRANN0</t>
  </si>
  <si>
    <t>='Tableau du personnel extérieur'!$F$145</t>
  </si>
  <si>
    <t>CRBPPHSALAG__MNTE01X_BPRANN0</t>
  </si>
  <si>
    <t>='Tableau du personnel extérieur'!$F$146</t>
  </si>
  <si>
    <t>CRBPPHSALAG__MNTE02X_BPRANN0</t>
  </si>
  <si>
    <t>='Tableau du personnel extérieur'!$F$147</t>
  </si>
  <si>
    <t>CRBPPHSALAG__MNTE03X_BPRANN0</t>
  </si>
  <si>
    <t>='Tableau du personnel extérieur'!$F$148</t>
  </si>
  <si>
    <t>CRBPPHSALAG__MNTE04X_BPRANN0</t>
  </si>
  <si>
    <t>='Tableau du personnel extérieur'!$F$149</t>
  </si>
  <si>
    <t>CRBPPHSALAG__MNTE05X_BPRANN0</t>
  </si>
  <si>
    <t>='Tableau du personnel extérieur'!$F$150</t>
  </si>
  <si>
    <t>CRBPPHSALAG__MNTE06X_BPRANN0</t>
  </si>
  <si>
    <t>='Tableau du personnel extérieur'!$F$151</t>
  </si>
  <si>
    <t>CRBPPHSALAG__MNTE06CXBPRANN0</t>
  </si>
  <si>
    <t>='Tableau du personnel extérieur'!$F$152</t>
  </si>
  <si>
    <t>CRBPPHSALAG__MNTE07X_BPRANN0</t>
  </si>
  <si>
    <t>='Tableau du personnel extérieur'!$F$153</t>
  </si>
  <si>
    <t>CRBPPHSALAG__MNTE07CXBPRANN0</t>
  </si>
  <si>
    <t>='Tableau du personnel extérieur'!$F$154</t>
  </si>
  <si>
    <t>CRBPPHSALAG__MNTE08X_BPRANN0</t>
  </si>
  <si>
    <t>='Tableau du personnel extérieur'!$F$155</t>
  </si>
  <si>
    <t>CRBPPHSALAG__MNTE09X_BPRANN0</t>
  </si>
  <si>
    <t>='Tableau du personnel extérieur'!$F$156</t>
  </si>
  <si>
    <t>CRBPPHSALAG__MNTE10X_BPRANN0</t>
  </si>
  <si>
    <t>='Tableau du personnel extérieur'!$F$157</t>
  </si>
  <si>
    <t>CRBPPHSALAG__MNTE11X_BPRANN0</t>
  </si>
  <si>
    <t>='Tableau du personnel extérieur'!$F$158</t>
  </si>
  <si>
    <t>CRBPPHSALAG__MNTE12X_BPRANN0</t>
  </si>
  <si>
    <t>='Tableau du personnel extérieur'!$F$159</t>
  </si>
  <si>
    <t>CRBPPHSALAG__MNTE13X_BPRANN0</t>
  </si>
  <si>
    <t>='Tableau du personnel extérieur'!$F$160</t>
  </si>
  <si>
    <t>CRBPPHSALAG__MNTE14X_BPRANN0</t>
  </si>
  <si>
    <t>='Tableau du personnel extérieur'!$F$161</t>
  </si>
  <si>
    <t>CRBPPHSALAG__MNTE15X_BPRANN0</t>
  </si>
  <si>
    <t>='Tableau du personnel extérieur'!$F$162</t>
  </si>
  <si>
    <t>CRBPPHSALAG__MNTE16X_BPRANN0</t>
  </si>
  <si>
    <t>='Tableau du personnel extérieur'!$F$163</t>
  </si>
  <si>
    <t>CRBPPHSALAG__MNTE17X_BPRANN0</t>
  </si>
  <si>
    <t>='Tableau du personnel extérieur'!$F$164</t>
  </si>
  <si>
    <t>CRBPPHSALAG__MNTE18X_BPRANN0</t>
  </si>
  <si>
    <t>='Tableau du personnel extérieur'!$F$165</t>
  </si>
  <si>
    <t>CRBPPHSALAG__MNTE19X_BPRANN0</t>
  </si>
  <si>
    <t>='Tableau du personnel extérieur'!$F$166</t>
  </si>
  <si>
    <t>CRBPPHSALAG__MNTE20X_BPRANN0</t>
  </si>
  <si>
    <t>='Tableau du personnel extérieur'!$F$167</t>
  </si>
  <si>
    <t>CRBPPHSALAG__MNTE21X_BPRANN0</t>
  </si>
  <si>
    <t>='Tableau du personnel extérieur'!$F$168</t>
  </si>
  <si>
    <t>CRBPPHSALAG__MNTE22X_BPRANN0</t>
  </si>
  <si>
    <t>='Tableau du personnel extérieur'!$F$169</t>
  </si>
  <si>
    <t>CRBPPHSALAG__MNTE23X_BPRANN0</t>
  </si>
  <si>
    <t>='Tableau du personnel extérieur'!$F$170</t>
  </si>
  <si>
    <t>CRBPPHSALAG__MNTE24X_BPRANN0</t>
  </si>
  <si>
    <t>='Tableau du personnel extérieur'!$F$171</t>
  </si>
  <si>
    <t>CRBPPHSALAG__MNTE25X_BPRANN0</t>
  </si>
  <si>
    <t>='Tableau du personnel extérieur'!$F$172</t>
  </si>
  <si>
    <t>CRBPPHSALAG__MNTE26X_BPRANN0</t>
  </si>
  <si>
    <t>='Tableau du personnel extérieur'!$F$173</t>
  </si>
  <si>
    <t>CRBPPHSALAG__MNTE27X_BPRANN0</t>
  </si>
  <si>
    <t>='Tableau du personnel extérieur'!$F$174</t>
  </si>
  <si>
    <t>CRBPPHSALAG__MNTE28X_BPRANN0</t>
  </si>
  <si>
    <t>='Tableau du personnel extérieur'!$F$175</t>
  </si>
  <si>
    <t>CRBPPHSALAG__MNTE29X_BPRANN0</t>
  </si>
  <si>
    <t>='Tableau du personnel extérieur'!$F$176</t>
  </si>
  <si>
    <t>CRBPPHSALAG__MNTE30X_BPRANN0</t>
  </si>
  <si>
    <t>='Tableau du personnel extérieur'!$F$177</t>
  </si>
  <si>
    <t>CRBPPHSALAGT_MNTPARX_BPRANN0</t>
  </si>
  <si>
    <t>='Tableau du personnel extérieur'!$F$179</t>
  </si>
  <si>
    <t>CRBPPHSALAG__MNTPARCXBPRANN0</t>
  </si>
  <si>
    <t>='Tableau du personnel extérieur'!$F$180</t>
  </si>
  <si>
    <t>CRBPPHSALAG__MNTP01X_BPRANN0</t>
  </si>
  <si>
    <t>='Tableau du personnel extérieur'!$F$181</t>
  </si>
  <si>
    <t>CRBPPHSALAG__MNTP02X_BPRANN0</t>
  </si>
  <si>
    <t>='Tableau du personnel extérieur'!$F$182</t>
  </si>
  <si>
    <t>CRBPPHSALAG__MNTP03X_BPRANN0</t>
  </si>
  <si>
    <t>='Tableau du personnel extérieur'!$F$183</t>
  </si>
  <si>
    <t>CRBPPHSALAG__MNTP04X_BPRANN0</t>
  </si>
  <si>
    <t>='Tableau du personnel extérieur'!$F$184</t>
  </si>
  <si>
    <t>CRBPPHSALAG__MNTP05X_BPRANN0</t>
  </si>
  <si>
    <t>='Tableau du personnel extérieur'!$F$185</t>
  </si>
  <si>
    <t>CRBPPHSALAG__MNTP06X_BPRANN0</t>
  </si>
  <si>
    <t>='Tableau du personnel extérieur'!$F$186</t>
  </si>
  <si>
    <t>CRBPPHSALAG__MNTP07X_BPRANN0</t>
  </si>
  <si>
    <t>='Tableau du personnel extérieur'!$F$187</t>
  </si>
  <si>
    <t>CRBPPHSALAG__MNTP08X_BPRANN0</t>
  </si>
  <si>
    <t>='Tableau du personnel extérieur'!$F$188</t>
  </si>
  <si>
    <t>CRBPPHSALAG__MNTP09X_BPRANN0</t>
  </si>
  <si>
    <t>='Tableau du personnel extérieur'!$F$189</t>
  </si>
  <si>
    <t>CRBPPHSALAG__MNTP10X_BPRANN0</t>
  </si>
  <si>
    <t>='Tableau du personnel extérieur'!$F$190</t>
  </si>
  <si>
    <t>CRBPPHSALAG__MNTP11X_BPRANN0</t>
  </si>
  <si>
    <t>='Tableau du personnel extérieur'!$F$191</t>
  </si>
  <si>
    <t>CRBPPHSALAG__MNTP12X_BPRANN0</t>
  </si>
  <si>
    <t>='Tableau du personnel extérieur'!$F$192</t>
  </si>
  <si>
    <t>CRBPPHSALAG__MNTP13X_BPRANN0</t>
  </si>
  <si>
    <t>='Tableau du personnel extérieur'!$F$193</t>
  </si>
  <si>
    <t>CRBPPHSALAG__MNTP14X_BPRANN0</t>
  </si>
  <si>
    <t>='Tableau du personnel extérieur'!$F$194</t>
  </si>
  <si>
    <t>CRBPPHSALAG__MNTP15X_BPRANN0</t>
  </si>
  <si>
    <t>='Tableau du personnel extérieur'!$F$195</t>
  </si>
  <si>
    <t>CRBPPHSALAG__MNTP16X_BPRANN0</t>
  </si>
  <si>
    <t>='Tableau du personnel extérieur'!$F$196</t>
  </si>
  <si>
    <t>CRBPPHSALAGT_MNTMEDX_BPRANN0</t>
  </si>
  <si>
    <t>='Tableau du personnel extérieur'!$F$198</t>
  </si>
  <si>
    <t>CRBPPHSALAG__MNTM01X_BPRANN0</t>
  </si>
  <si>
    <t>='Tableau du personnel extérieur'!$F$199</t>
  </si>
  <si>
    <t>CRBPPHSALAG__MNTM02X_BPRANN0</t>
  </si>
  <si>
    <t>='Tableau du personnel extérieur'!$F$200</t>
  </si>
  <si>
    <t>CRBPPHSALAG__MNTM03X_BPRANN0</t>
  </si>
  <si>
    <t>='Tableau du personnel extérieur'!$F$201</t>
  </si>
  <si>
    <t>CRBPPHSALAG__MNTM04X_BPRANN0</t>
  </si>
  <si>
    <t>='Tableau du personnel extérieur'!$F$202</t>
  </si>
  <si>
    <t>CRBPPHSALAG__MNTM05X_BPRANN0</t>
  </si>
  <si>
    <t>='Tableau du personnel extérieur'!$F$203</t>
  </si>
  <si>
    <t>CRBPPHSALAG__MNTM06X_BPRANN0</t>
  </si>
  <si>
    <t>='Tableau du personnel extérieur'!$F$204</t>
  </si>
  <si>
    <t>CRBPPHSALAG__MNTM07X_BPRANN0</t>
  </si>
  <si>
    <t>='Tableau du personnel extérieur'!$F$205</t>
  </si>
  <si>
    <t>CRBPPHSALAG__MNTM08X_BPRANN0</t>
  </si>
  <si>
    <t>='Tableau du personnel extérieur'!$F$206</t>
  </si>
  <si>
    <t>CRBPPHSALAG__MNTAUTX_BPRANN0</t>
  </si>
  <si>
    <t>='Tableau du personnel extérieur'!$F$207</t>
  </si>
  <si>
    <t>CRBPPHSALAGT_MNTAUTX_BPRANN0</t>
  </si>
  <si>
    <t>='Tableau du personnel extérieur'!$F$208</t>
  </si>
  <si>
    <t>TB</t>
  </si>
  <si>
    <t>CB</t>
  </si>
  <si>
    <t>VB</t>
  </si>
  <si>
    <t>TC</t>
  </si>
  <si>
    <t>NC</t>
  </si>
  <si>
    <t>ANA</t>
  </si>
  <si>
    <t>HB</t>
  </si>
  <si>
    <t>YC</t>
  </si>
  <si>
    <t>FM</t>
  </si>
  <si>
    <t>HM</t>
  </si>
  <si>
    <t>commentaire</t>
  </si>
  <si>
    <t>Colonne1</t>
  </si>
  <si>
    <t>Colonne2</t>
  </si>
  <si>
    <t>IDEN___ANNEEREF</t>
  </si>
  <si>
    <t>Refvar_annexe2_r.314-216casf_eprd_simplifie_2021_V3.2.xls++++Refvar_annexe5_r.314-223casf_annexes_financieres_2021_V1.xls++++Refvar_annexe6_r.314-224casf_tper_2021_V4.1.xls++++Refvar_annexe7b_r.314-225casf_ria_simplifie_2021_V2.1.xls++++Refvar_arrete1_Annexe1bis_DM_2020_V3.1.xls++++Refvar_annexe12_r.314-242casf_epcp_2022_V1.xls++++Refvar_annexe1_r.314-211casf_eprd_complet_2022_V1.xls++++Refvar_annexe2_r.314-216casf_eprd_simplifie_2022_V1.xls++++Refvar_annexe5_r.314-223casf_annexes_financieres_2022_V1.xls++++Refvar_annexe6_r.314-224casf_tper_2022_V2.xls++++Refvar_annexe7a_r.314-225casf_ria_complet_2022_V3.xls++++Refvar_annexe12_r.314-242casf_epcp-2.xls++++Refvar_annexe1bis_r.314-211casf_dm.xls++++Refvar_annexe1_r.314-211casf_eprd_complet.xls++++Refvar_annexe2_r.314-216casf_eprd_simplifie-2.xls++++Refvar_annexe5_r.314-223casf_annexes_financieres-2.xls++++Refvar_annexe6_r.314-224casf_tper-2.xls++++Refvar_annexe12_r.314-242casf_epcp.xls++++Refvar_annexe1bis_r.314-211casf_DM.xls++++Refvar_annexe4_r.314-219casf_annexes_activite.xls++++Refvar_annexe4_r.314-219casf_annexes_activite_Creton.xls++++Refvar_annexe5_r.314-223casf_annexes_financieres.xls++++Refvar_annexe7a_r.314-225casf_ria_complet.xls++++Refvar_arrete1_annexe9h-9j_tper.xls++++Refvar_TELEBUDGET_Aide_domicile.xls++++Refvar_TELEBUDGET_EHPAD.xls++++Refvar_TELEBUDGET_Enfance_adultes.xls++++</t>
  </si>
  <si>
    <t>AUTR___VERSIONL</t>
  </si>
  <si>
    <t>Refvar_TELEBUDGET_Aide_domicile.xls++++Refvar_TELEBUDGET_EHPAD.xls++++Refvar_TELEBUDGET_Enfance_adultes.xls++++</t>
  </si>
  <si>
    <t>AUTR___EDITEURL</t>
  </si>
  <si>
    <t>AUTR___DATEGENE</t>
  </si>
  <si>
    <t>IDEN___NOMETAB</t>
  </si>
  <si>
    <t>IDEN___ADRESSE</t>
  </si>
  <si>
    <t>IDEN___ORGAGEST</t>
  </si>
  <si>
    <t>IDEN___TEL</t>
  </si>
  <si>
    <t>Refvar_annexe2_r.314-216casf_eprd_simplifie_2021_V3.2.xls++++Refvar_annexe5_r.314-223casf_annexes_financieres_2021_V1.xls++++Refvar_annexe7b_r.314-225casf_ria_simplifie_2021_V2.1.xls++++Refvar_arrete1_Annexe1bis_DM_2020_V3.1.xls++++Refvar_annexe12_r.314-242casf_epcp_2022_V1.xls++++Refvar_annexe1_r.314-211casf_eprd_complet_2022_V1.xls++++Refvar_annexe2_r.314-216casf_eprd_simplifie_2022_V1.xls++++Refvar_annexe5_r.314-223casf_annexes_financieres_2022_V1.xls++++Refvar_annexe7a_r.314-225casf_ria_complet_2022_V3.xls++++Refvar_annexe12_r.314-242casf_epcp-2.xls++++Refvar_annexe1bis_r.314-211casf_dm.xls++++Refvar_annexe1_r.314-211casf_eprd_complet.xls++++Refvar_annexe2_r.314-216casf_eprd_simplifie-2.xls++++Refvar_annexe5_r.314-223casf_annexes_financieres-2.xls++++Refvar_annexe1bis_r.314-211casf_DM.xls++++Refvar_annexe7a_r.314-225casf_ria_complet.xls++++Refvar_TELEBUDGET_Aide_domicile.xls++++Refvar_TELEBUDGET_EHPAD.xls++++Refvar_TELEBUDGET_Enfance_adultes.xls++++</t>
  </si>
  <si>
    <t>IDEN___FAX</t>
  </si>
  <si>
    <t>IDEN___EMAIL</t>
  </si>
  <si>
    <t>Refvar_annexe2_r.314-216casf_eprd_simplifie_2021_V3.2.xls++++Refvar_annexe5_r.314-223casf_annexes_financieres_2021_V1.xls++++Refvar_annexe7b_r.314-225casf_ria_simplifie_2021_V2.1.xls++++Refvar_arrete1_Annexe1bis_DM_2020_V3.1.xls++++Refvar_annexe12_r.314-242casf_epcp_2022_V1.xls++++Refvar_annexe1_r.314-211casf_eprd_complet_2022_V1.xls++++Refvar_annexe2_r.314-216casf_eprd_simplifie_2022_V1.xls++++Refvar_annexe5_r.314-223casf_annexes_financieres_2022_V1.xls++++Refvar_annexe7a_r.314-225casf_ria_complet_2022_V3.xls++++Refvar_annexe12_r.314-242casf_epcp-2.xls++++Refvar_annexe1bis_r.314-211casf_dm.xls++++Refvar_annexe1_r.314-211casf_eprd_complet.xls++++Refvar_annexe2_r.314-216casf_eprd_simplifie-2.xls++++Refvar_annexe5_r.314-223casf_annexes_financieres-2.xls++++Refvar_annexe12_r.314-242casf_epcp.xls++++Refvar_annexe1bis_r.314-211casf_DM.xls++++Refvar_annexe4_r.314-219casf_annexes_activite.xls++++Refvar_annexe4_r.314-219casf_annexes_activite_Creton.xls++++Refvar_annexe5_r.314-223casf_annexes_financieres.xls++++Refvar_annexe7a_r.314-225casf_ria_complet.xls++++Refvar_TELEBUDGET_Aide_domicile.xls++++Refvar_TELEBUDGET_EHPAD.xls++++Refvar_TELEBUDGET_Enfance_adultes.xls++++</t>
  </si>
  <si>
    <t>IDEN___NOMDIREC</t>
  </si>
  <si>
    <t>IDEN___NFINESS</t>
  </si>
  <si>
    <t>IDEN___CATEGORI</t>
  </si>
  <si>
    <t>IDEN___COMPETEN</t>
  </si>
  <si>
    <t>IDEN___CCNT</t>
  </si>
  <si>
    <t>Refvar_annexe2_r.314-216casf_eprd_simplifie_2021_V3.2.xls++++Refvar_annexe7b_r.314-225casf_ria_simplifie_2021_V2.1.xls++++Refvar_annexe1_r.314-211casf_eprd_complet_2022_V1.xls++++Refvar_annexe2_r.314-216casf_eprd_simplifie_2022_V1.xls++++Refvar_annexe7a_r.314-225casf_ria_complet_2022_V3.xls++++Refvar_annexe1bis_r.314-211casf_dm.xls++++Refvar_annexe1_r.314-211casf_eprd_complet.xls++++Refvar_annexe2_r.314-216casf_eprd_simplifie-2.xls++++Refvar_annexe1bis_r.314-211casf_DM.xls++++Refvar_annexe7a_r.314-225casf_ria_complet.xls++++Refvar_TELEBUDGET_Aide_domicile.xls++++Refvar_TELEBUDGET_EHPAD.xls++++Refvar_TELEBUDGET_Enfance_adultes.xls++++</t>
  </si>
  <si>
    <t>AUTR___DATEARRI</t>
  </si>
  <si>
    <t>IDEN___CAPAAUTO</t>
  </si>
  <si>
    <t>CA retenu</t>
  </si>
  <si>
    <t>ACTI_TOTPLFI</t>
  </si>
  <si>
    <t>ValeurBudgetaire("coalesce(nullif({NCapAut},0),{NExternat}{NNBPLACINTSCOL}{NSemiInt}{NInternat}{NAAutre1}{NAAutre2}{NAAutre3}{NAAutre4}{NAAutre5}{NAAutre6}{NAAutre7}{NAAutre8}{NAAutre9})")</t>
  </si>
  <si>
    <t>Refvar_TELEBUDGET_Enfance_adultes.xls++++</t>
  </si>
  <si>
    <t>ACTI_EXPLFI</t>
  </si>
  <si>
    <t>{NExternat}</t>
  </si>
  <si>
    <t>2</t>
  </si>
  <si>
    <t>Refvar_annexe4_r.314-219casf_annexes_activite.xls++++Refvar_annexe4_r.314-219casf_annexes_activite_Creton.xls++++Refvar_TELEBUDGET_Enfance_adultes.xls++++</t>
  </si>
  <si>
    <t>ACTI_SIPLFI</t>
  </si>
  <si>
    <t>{NSemiInt}</t>
  </si>
  <si>
    <t>SemiInt</t>
  </si>
  <si>
    <t>ACTI_INPLFI</t>
  </si>
  <si>
    <t>{NInternat}</t>
  </si>
  <si>
    <t>ACTI_A1PLFI</t>
  </si>
  <si>
    <t>{NAAutre1}</t>
  </si>
  <si>
    <t>AAutre1</t>
  </si>
  <si>
    <t>ACTI_A2PLFI</t>
  </si>
  <si>
    <t>{NNBPLACINTSCOL}{NAAutre2}</t>
  </si>
  <si>
    <t>AAutre2</t>
  </si>
  <si>
    <t>ACTI_A3PLFI</t>
  </si>
  <si>
    <t>{NAAutre3}</t>
  </si>
  <si>
    <t>AAutre3</t>
  </si>
  <si>
    <t>ACTI_A4PLFI</t>
  </si>
  <si>
    <t>{NAAutre4}</t>
  </si>
  <si>
    <t>ACTI_A5PLFI</t>
  </si>
  <si>
    <t>{NAAutre5}</t>
  </si>
  <si>
    <t>ACTI_A6PLFI</t>
  </si>
  <si>
    <t>{NAAutre6}</t>
  </si>
  <si>
    <t>ACTI_A7PLFI</t>
  </si>
  <si>
    <t>{NAAutre7}</t>
  </si>
  <si>
    <t>ACTI_A8PLFI</t>
  </si>
  <si>
    <t>{NAAutre8}</t>
  </si>
  <si>
    <t>ACTI_A9PLFI</t>
  </si>
  <si>
    <t>{NAAutre9}</t>
  </si>
  <si>
    <t>Budget proposé</t>
  </si>
  <si>
    <t>ACTI_EXJOUVFI</t>
  </si>
  <si>
    <t>ValeursCroiseesM("{NJrsOuvExtern}")</t>
  </si>
  <si>
    <t>JrsOuvExtern</t>
  </si>
  <si>
    <t>ACTI_SIJOUVFI</t>
  </si>
  <si>
    <t>ValeursCroiseesM("{NJrsOuvSemiInt}")</t>
  </si>
  <si>
    <t>JrsOuvSemiInt</t>
  </si>
  <si>
    <t>ACTI_INJOUVFI</t>
  </si>
  <si>
    <t>ValeursCroiseesM("{NJrsOuvIntern}")</t>
  </si>
  <si>
    <t>JrsOuvIntern</t>
  </si>
  <si>
    <t>ACTI_A1JOUVFI</t>
  </si>
  <si>
    <t>ValeursCroiseesM("{NJrsOuvAAutre1}")</t>
  </si>
  <si>
    <t>JrsOuvAAutre1</t>
  </si>
  <si>
    <t>ACTI_A2JOUVFI</t>
  </si>
  <si>
    <t>ValeursCroiseesM("{NJrsOuvAAutre2}")</t>
  </si>
  <si>
    <t>JrsOuvAAutre2</t>
  </si>
  <si>
    <t>ACTI_A3JOUVFI</t>
  </si>
  <si>
    <t>{FTotNbJoursTh}{-FJrsThExternat}{-FJrsThSemiInt}{-FJrsThInternat}{-FJrsThAAutre1}{-FJrsThAAutre2}/{FTotNbPlaces}{-NExternat}{-NInternat}{-NSemiInt}{-NAAutre1}{-NAAutre2}</t>
  </si>
  <si>
    <t>JrsOuvAAutre3</t>
  </si>
  <si>
    <t>ACTI_A4JOUVFI</t>
  </si>
  <si>
    <t>{NJrsOuvAAutre4}</t>
  </si>
  <si>
    <t>JrsOuvAAutre4</t>
  </si>
  <si>
    <t>ACTI_A5JOUVFI</t>
  </si>
  <si>
    <t>{NJrsOuvAAutre5}</t>
  </si>
  <si>
    <t>JrsOuvAAutre5</t>
  </si>
  <si>
    <t>ACTI_A6JOUVFI</t>
  </si>
  <si>
    <t>{NJrsOuvAAutre6}</t>
  </si>
  <si>
    <t>JrsOuvAAutre6</t>
  </si>
  <si>
    <t>ACTI_A7JOUVFI</t>
  </si>
  <si>
    <t>{NJrsOuvAAutre7}</t>
  </si>
  <si>
    <t>JrsOuvAAutre7</t>
  </si>
  <si>
    <t>ACTI_A8JOUVFI</t>
  </si>
  <si>
    <t>{NJrsOuvAAutre8}</t>
  </si>
  <si>
    <t>JrsOuvAAutre8</t>
  </si>
  <si>
    <t>ACTI_A9JOUVFI</t>
  </si>
  <si>
    <t>{NJrsOuvAAutre9}</t>
  </si>
  <si>
    <t>JrsOuvAAutre9</t>
  </si>
  <si>
    <t>ACTI_TOTJESAPR</t>
  </si>
  <si>
    <t>ValeurBudgetaire("coalesce(nullif({NJourPrev},0),{NJrsInternat}{NJrsExternat}{NJrsSemiInt}{NJrsIntScol}{NJrsAAutre1}{NJrsAAutre2}{NJrsAAutre3}{NJrsAAutre4}{NJrsAAutre5}{NJrsAAutre6}{NJrsAAutre7}{NJrsAAutre8}{NJrsAAutre9})")</t>
  </si>
  <si>
    <t>ACTI_EXJESAPR</t>
  </si>
  <si>
    <t>{NJrsExternat}</t>
  </si>
  <si>
    <t>JrsExternat</t>
  </si>
  <si>
    <t>ACTI_SIJESAPR</t>
  </si>
  <si>
    <t>{NJrsSemiInt}</t>
  </si>
  <si>
    <t>JrsSemiInt</t>
  </si>
  <si>
    <t>ACTI_INJESAPR</t>
  </si>
  <si>
    <t>{NJrsInternat}</t>
  </si>
  <si>
    <t>JrsInternat</t>
  </si>
  <si>
    <t>ACTI_A1JESAPR</t>
  </si>
  <si>
    <t>{NJrsAAutre1}</t>
  </si>
  <si>
    <t>JrsAAutre1</t>
  </si>
  <si>
    <t>ACTI_A2JESAPR</t>
  </si>
  <si>
    <t>{NJrsAAutre2}</t>
  </si>
  <si>
    <t>JrsAAutre2</t>
  </si>
  <si>
    <t>ACTI_A3JESAPR</t>
  </si>
  <si>
    <t>{NJrsAAutre3}</t>
  </si>
  <si>
    <t>JrsAAutre3</t>
  </si>
  <si>
    <t>ACTI_A4JESAPR</t>
  </si>
  <si>
    <t>{NJrsAAutre4}</t>
  </si>
  <si>
    <t>JrsAAutre4</t>
  </si>
  <si>
    <t>ACTI_A5JESAPR</t>
  </si>
  <si>
    <t>{NJrsAAutre5}</t>
  </si>
  <si>
    <t>JrsAAutre5</t>
  </si>
  <si>
    <t>ACTI_A6JESAPR</t>
  </si>
  <si>
    <t>{NJrsAAutre6}</t>
  </si>
  <si>
    <t>JrsAAutre6</t>
  </si>
  <si>
    <t>ACTI_A7JESAPR</t>
  </si>
  <si>
    <t>{NJrsAAutre7}</t>
  </si>
  <si>
    <t>JrsAAutre7</t>
  </si>
  <si>
    <t>ACTI_A8JESAPR</t>
  </si>
  <si>
    <t>{NJrsAAutre8}</t>
  </si>
  <si>
    <t>JrsAAutre8</t>
  </si>
  <si>
    <t>ACTI_A9JESAPR</t>
  </si>
  <si>
    <t>{NJrsAAutre9}</t>
  </si>
  <si>
    <t>JrsAAutre9</t>
  </si>
  <si>
    <t>ACTI_TOTNBPERD</t>
  </si>
  <si>
    <t>{NExternatDg}{NIntScolDg}{NSemiIntDg}{NInternatDg}{NAAutre1Dg}{NAAutre2Dg}{NAAutre3Dg}{NAAutre4Dg}{NAAutre5Dg}{NAAutre6Dg}{NAAutre7Dg}{NAAutre8Dg}{NAAutre9Dg}</t>
  </si>
  <si>
    <t>ACTI_EXNBPERD</t>
  </si>
  <si>
    <t>{NExternatDg}</t>
  </si>
  <si>
    <t>ExternatDg</t>
  </si>
  <si>
    <t>ACTI_SINBPERD</t>
  </si>
  <si>
    <t>{NSemiIntDg}</t>
  </si>
  <si>
    <t>SemiIntDg</t>
  </si>
  <si>
    <t>ACTI_INNBPERD</t>
  </si>
  <si>
    <t>{NInternatDg}</t>
  </si>
  <si>
    <t>InternatDg</t>
  </si>
  <si>
    <t>ACTI_A1NBPERD</t>
  </si>
  <si>
    <t>{NAAutre1Dg}</t>
  </si>
  <si>
    <t>AAutre1Dg</t>
  </si>
  <si>
    <t>ACTI_A2NBPERD</t>
  </si>
  <si>
    <t>{NAAutre2Dg}</t>
  </si>
  <si>
    <t>AAutre2Dg</t>
  </si>
  <si>
    <t>ACTI_A3NBPERD</t>
  </si>
  <si>
    <t>{NIntScolDg}{NAAutre3Dg}</t>
  </si>
  <si>
    <t>AAutre3Dg</t>
  </si>
  <si>
    <t>ACTI_A4NBPERD</t>
  </si>
  <si>
    <t>{NAAutre4Dg}</t>
  </si>
  <si>
    <t>AAutre4Dg</t>
  </si>
  <si>
    <t>ACTI_A5NBPERD</t>
  </si>
  <si>
    <t>{NAAutre5Dg}</t>
  </si>
  <si>
    <t>AAutre5Dg</t>
  </si>
  <si>
    <t>ACTI_A6NBPERD</t>
  </si>
  <si>
    <t>{NAAutre6Dg}</t>
  </si>
  <si>
    <t>AAutre6Dg</t>
  </si>
  <si>
    <t>ACTI_A7NBPERD</t>
  </si>
  <si>
    <t>{NAAutre7Dg}</t>
  </si>
  <si>
    <t>AAutre7Dg</t>
  </si>
  <si>
    <t>ACTI_A8NBPERD</t>
  </si>
  <si>
    <t>{NAAutre8Dg}</t>
  </si>
  <si>
    <t>AAutre8Dg</t>
  </si>
  <si>
    <t>ACTI_A9NBPERD</t>
  </si>
  <si>
    <t>{NAAutre9Dg}</t>
  </si>
  <si>
    <t>AAutre9Dg</t>
  </si>
  <si>
    <t>ACTI_TOTNBJOUD</t>
  </si>
  <si>
    <t>{NJrsExternatDg}{NJrsIntScolDg}{NJrsSemiIntDg}{NJrsInternatDg}{NJrsAAutre1Dg}{NJrsAAutre2Dg}{NJrsAAutre3Dg}{NJrsAAutre4Dg}{NJrsAAutre5Dg}{NJrsAAutre6Dg}{NJrsAAutre7Dg}{NJrsAAutre8Dg}{NJrsAAutre9Dg}</t>
  </si>
  <si>
    <t>ACTI_EXNBJOUD</t>
  </si>
  <si>
    <t>{NJrsExternatDg}</t>
  </si>
  <si>
    <t>JrsExternatDg</t>
  </si>
  <si>
    <t>ACTI_SINBJOUD</t>
  </si>
  <si>
    <t>{NJrsSemiIntDg}</t>
  </si>
  <si>
    <t>JrsSemiIntDg</t>
  </si>
  <si>
    <t>ACTI_INNBJOUD</t>
  </si>
  <si>
    <t>{NJrsInternatDg}</t>
  </si>
  <si>
    <t>JrsInternatDg</t>
  </si>
  <si>
    <t>ACTI_A1NBJOUD</t>
  </si>
  <si>
    <t>{NJrsAAutre1Dg}</t>
  </si>
  <si>
    <t>JrsAAutre1Dg</t>
  </si>
  <si>
    <t>ACTI_A2NBJOUD</t>
  </si>
  <si>
    <t>{NJrsAAutre2Dg}</t>
  </si>
  <si>
    <t>JrsAAutre2Dg</t>
  </si>
  <si>
    <t>ACTI_A3NBJOUD</t>
  </si>
  <si>
    <t>{NJrsIntScolDg}{NJrsAAutre3Dg}</t>
  </si>
  <si>
    <t>JrsAAutre3Dg</t>
  </si>
  <si>
    <t>ACTI_A4NBJOUD</t>
  </si>
  <si>
    <t>{NJrsAAutre4Dg}</t>
  </si>
  <si>
    <t>JrsAAutre4Dg</t>
  </si>
  <si>
    <t>ACTI_A5NBJOUD</t>
  </si>
  <si>
    <t>{NJrsAAutre5Dg}</t>
  </si>
  <si>
    <t>JrsAAutre5Dg</t>
  </si>
  <si>
    <t>ACTI_A6NBJOUD</t>
  </si>
  <si>
    <t>{NJrsAAutre6Dg}</t>
  </si>
  <si>
    <t>JrsAAutre6Dg</t>
  </si>
  <si>
    <t>ACTI_A7NBJOUD</t>
  </si>
  <si>
    <t>{NJrsAAutre7Dg}</t>
  </si>
  <si>
    <t>JrsAAutre7Dg</t>
  </si>
  <si>
    <t>ACTI_A8NBJOUD</t>
  </si>
  <si>
    <t>{NJrsAAutre8Dg}</t>
  </si>
  <si>
    <t>JrsAAutre8Dg</t>
  </si>
  <si>
    <t>ACTI_A9NBJOUD</t>
  </si>
  <si>
    <t>{NJrsAAutre9Dg}</t>
  </si>
  <si>
    <t>JrsAAutre9Dg</t>
  </si>
  <si>
    <t>Budget retenu</t>
  </si>
  <si>
    <t>ACTI_TOTNBJOUR</t>
  </si>
  <si>
    <t>{NJrsExternat}{NJrsIntScol}{NJrsSemiInt}{NJrsInternat}{NJrsAAutre1}{NJrsAAutre2}{NJrsAAutre3}{NJrsAAutre4}{NJrsAAutre5}{NJrsAAutre6}{NJrsAAutre7}{NJrsAAutre8}{NJrsAAutre9}</t>
  </si>
  <si>
    <t>ACTI_EXNBJOUR</t>
  </si>
  <si>
    <t>ACTI_SINBJOUR</t>
  </si>
  <si>
    <t>ACTI_INNBJOUR</t>
  </si>
  <si>
    <t>ACTI_A1NBJOUR</t>
  </si>
  <si>
    <t>ACTI_A2NBJOUR</t>
  </si>
  <si>
    <t>ACTI_A3NBJOUR</t>
  </si>
  <si>
    <t>{NJrsIntScol}{NJrsAAutre3}</t>
  </si>
  <si>
    <t>ACTI_A4NBJOUR</t>
  </si>
  <si>
    <t>ACTI_A5NBJOUR</t>
  </si>
  <si>
    <t>ACTI_A6NBJOUR</t>
  </si>
  <si>
    <t>ACTI_A7NBJOUR</t>
  </si>
  <si>
    <t>ACTI_A8NBJOUR</t>
  </si>
  <si>
    <t>ACTI_A9NBJOUR</t>
  </si>
  <si>
    <t>ACTI_EXTXOCC</t>
  </si>
  <si>
    <t>{FTxOccExternat}</t>
  </si>
  <si>
    <t>ACTI_SITXOCC</t>
  </si>
  <si>
    <t>{FTxOccSemiInt}</t>
  </si>
  <si>
    <t>ACTI_INTXOCC</t>
  </si>
  <si>
    <t>{FTxOccInternat}</t>
  </si>
  <si>
    <t>ACTI_A1TXOCC</t>
  </si>
  <si>
    <t>{FTxOccAAutre1}</t>
  </si>
  <si>
    <t>ACTI_A2TXOCC</t>
  </si>
  <si>
    <t>{FTxOccAAutre2}</t>
  </si>
  <si>
    <t>ACTI_A3TXOCC</t>
  </si>
  <si>
    <t>{FTxOccAAutre3}</t>
  </si>
  <si>
    <t>ACTI_A4TXOCC</t>
  </si>
  <si>
    <t>{FTxOccAAutre4}</t>
  </si>
  <si>
    <t>ACTI_A5TXOCC</t>
  </si>
  <si>
    <t>{FTxOccAAutre5}</t>
  </si>
  <si>
    <t>ACTI_A6TXOCC</t>
  </si>
  <si>
    <t>{FTxOccAAutre6}</t>
  </si>
  <si>
    <t>ACTI_A7TXOCC</t>
  </si>
  <si>
    <t>{FTxOccAAutre7}</t>
  </si>
  <si>
    <t>ACTI_A8TXOCC</t>
  </si>
  <si>
    <t>{FTxOccAAutre8}</t>
  </si>
  <si>
    <t>ACTI_A9TXOCC</t>
  </si>
  <si>
    <t>{FTxOccAAutre9}</t>
  </si>
  <si>
    <t>MESJ_NBMESURE</t>
  </si>
  <si>
    <t>{NJourPrev}</t>
  </si>
  <si>
    <t>JourPrev</t>
  </si>
  <si>
    <t>MESJ_NBPTSMES</t>
  </si>
  <si>
    <t>{NMESJUNBPTS}</t>
  </si>
  <si>
    <t>MESJUNBPTS</t>
  </si>
  <si>
    <t>MESJ_NBETPMES</t>
  </si>
  <si>
    <t>{NMESJUNBETP}</t>
  </si>
  <si>
    <t>MESJUNBETP</t>
  </si>
  <si>
    <t>MESJ_PDMOYMES</t>
  </si>
  <si>
    <t>{NMESJUPDMOY}</t>
  </si>
  <si>
    <t>MESJUPDMOY</t>
  </si>
  <si>
    <t>MESJ_VLPTSMES</t>
  </si>
  <si>
    <t>{NMESJUVALPTS}</t>
  </si>
  <si>
    <t>MESJUVALPTS</t>
  </si>
  <si>
    <t>MESJ_PTETPMES</t>
  </si>
  <si>
    <t>{NMESJUNBPTSETP}</t>
  </si>
  <si>
    <t>MESJUNBPTSETP</t>
  </si>
  <si>
    <t>CA anticipé</t>
  </si>
  <si>
    <t>ACTI_EXJP20OC</t>
  </si>
  <si>
    <t>{NExternatCAT}</t>
  </si>
  <si>
    <t>ExternatCAT</t>
  </si>
  <si>
    <t>ACTI_SIJP20OC</t>
  </si>
  <si>
    <t>{NSemiIntCAT}</t>
  </si>
  <si>
    <t>SemiIntCAT</t>
  </si>
  <si>
    <t>ACTI_INJP20OC</t>
  </si>
  <si>
    <t>{NInternatCAT}</t>
  </si>
  <si>
    <t>InternatCAT</t>
  </si>
  <si>
    <t>ACTI_A1JP20OC</t>
  </si>
  <si>
    <t>{NAAutre1CAT}</t>
  </si>
  <si>
    <t>AAutre1CAT</t>
  </si>
  <si>
    <t>ACTI_A2JP20OC</t>
  </si>
  <si>
    <t>{NAAutre2CAT}</t>
  </si>
  <si>
    <t>AAutre2CAT</t>
  </si>
  <si>
    <t>ACTI_A3JP20OC</t>
  </si>
  <si>
    <t>{NAAutre3CAT}</t>
  </si>
  <si>
    <t>AAutre3CAT</t>
  </si>
  <si>
    <t>ACTI_A4JP20OC</t>
  </si>
  <si>
    <t>{NAAutre4CAT}</t>
  </si>
  <si>
    <t>AAutre4CAT</t>
  </si>
  <si>
    <t>ACTI_A5JP20OC</t>
  </si>
  <si>
    <t>{NAAutre5CAT}</t>
  </si>
  <si>
    <t>AAutre5CAT</t>
  </si>
  <si>
    <t>ACTI_A6JP20OC</t>
  </si>
  <si>
    <t>{NAAutre6CAT}</t>
  </si>
  <si>
    <t>AAutre6CAT</t>
  </si>
  <si>
    <t>ACTI_A7JP20OC</t>
  </si>
  <si>
    <t>{NAAutre7CAT}</t>
  </si>
  <si>
    <t>AAutre7CAT</t>
  </si>
  <si>
    <t>ACTI_A8JP20OC</t>
  </si>
  <si>
    <t>{NAAutre8CAT}</t>
  </si>
  <si>
    <t>AAutre8CAT</t>
  </si>
  <si>
    <t>ACTI_A9JP20OC</t>
  </si>
  <si>
    <t>{NAAutre9CAT}</t>
  </si>
  <si>
    <t>AAutre9CAT</t>
  </si>
  <si>
    <t>ACTI_EXJP20OM</t>
  </si>
  <si>
    <t>{NExternatMAS}</t>
  </si>
  <si>
    <t>ExternatMAS</t>
  </si>
  <si>
    <t>ACTI_SIJP20OM</t>
  </si>
  <si>
    <t>{NSemiIntMAS}</t>
  </si>
  <si>
    <t>SemiIntMAS</t>
  </si>
  <si>
    <t>ACTI_INJP20OM</t>
  </si>
  <si>
    <t>{NInternatMAS}</t>
  </si>
  <si>
    <t>InternatMAS</t>
  </si>
  <si>
    <t>ACTI_A1JP20OM</t>
  </si>
  <si>
    <t>{NAAutre1MAS}</t>
  </si>
  <si>
    <t>AAutre1MAS</t>
  </si>
  <si>
    <t>ACTI_A2JP20OM</t>
  </si>
  <si>
    <t>{NAAutre2MAS}</t>
  </si>
  <si>
    <t>AAutre2MAS</t>
  </si>
  <si>
    <t>ACTI_A3JP20OM</t>
  </si>
  <si>
    <t>{NAAutre3MAS}</t>
  </si>
  <si>
    <t>AAutre3MAS</t>
  </si>
  <si>
    <t>ACTI_A4JP20OM</t>
  </si>
  <si>
    <t>{NAAutre4MAS}</t>
  </si>
  <si>
    <t>AAutre4MAS</t>
  </si>
  <si>
    <t>ACTI_A5JP20OM</t>
  </si>
  <si>
    <t>{NAAutre5MAS}</t>
  </si>
  <si>
    <t>AAutre5MAS</t>
  </si>
  <si>
    <t>ACTI_A6JP20OM</t>
  </si>
  <si>
    <t>{NAAutre6MAS}</t>
  </si>
  <si>
    <t>AAutre6MAS</t>
  </si>
  <si>
    <t>ACTI_A7JP20OM</t>
  </si>
  <si>
    <t>{NAAutre7MAS}</t>
  </si>
  <si>
    <t>AAutre7MAS</t>
  </si>
  <si>
    <t>ACTI_A8JP20OM</t>
  </si>
  <si>
    <t>{NAAutre8MAS}</t>
  </si>
  <si>
    <t>AAutre8MAS</t>
  </si>
  <si>
    <t>ACTI_A9JP20OM</t>
  </si>
  <si>
    <t>{NAAutre9MAS}</t>
  </si>
  <si>
    <t>AAutre9MAS</t>
  </si>
  <si>
    <t>ACTI_EXJP20OCMU</t>
  </si>
  <si>
    <t>{NEXTERNATCMU}</t>
  </si>
  <si>
    <t>EXTERNATCMU</t>
  </si>
  <si>
    <t>ACTI_SIJP20OCMU</t>
  </si>
  <si>
    <t>{NSEMIINTCMU}</t>
  </si>
  <si>
    <t>SEMIINTCMU</t>
  </si>
  <si>
    <t>ACTI_INJP20OCMU</t>
  </si>
  <si>
    <t>{NINTERNATCMU}</t>
  </si>
  <si>
    <t>INTERNATCMU</t>
  </si>
  <si>
    <t>ACTI_A1JP20OCMU</t>
  </si>
  <si>
    <t>{NAAUTRE1CMU}</t>
  </si>
  <si>
    <t>AAUTRE1CMU</t>
  </si>
  <si>
    <t>ACTI_A2JP20OCMU</t>
  </si>
  <si>
    <t>{NAAUTRE2CMU}</t>
  </si>
  <si>
    <t>AAUTRE2CMU</t>
  </si>
  <si>
    <t>ACTI_A3JP20OCMU</t>
  </si>
  <si>
    <t>{NAAUTRE3CMU}</t>
  </si>
  <si>
    <t>AAUTRE3CMU</t>
  </si>
  <si>
    <t>ACTI_A4JP20OCMU</t>
  </si>
  <si>
    <t>{NAAUTRE4CMU}</t>
  </si>
  <si>
    <t>AAUTRE4CMU</t>
  </si>
  <si>
    <t>ACTI_A5JP20OCMU</t>
  </si>
  <si>
    <t>{NAAUTRE5CMU}</t>
  </si>
  <si>
    <t>AAUTRE5CMU</t>
  </si>
  <si>
    <t>ACTI_A6JP20OCMU</t>
  </si>
  <si>
    <t>{NAAUTRE6CMU}</t>
  </si>
  <si>
    <t>AAUTRE6CMU</t>
  </si>
  <si>
    <t>ACTI_A7JP20OCMU</t>
  </si>
  <si>
    <t>{NAAUTRE7CMU}</t>
  </si>
  <si>
    <t>AAUTRE7CMU</t>
  </si>
  <si>
    <t>ACTI_A8JP20OCMU</t>
  </si>
  <si>
    <t>{NAAUTRE8CMU}</t>
  </si>
  <si>
    <t>AAUTRE8CMU</t>
  </si>
  <si>
    <t>ACTI_A9JP20OCMU</t>
  </si>
  <si>
    <t>{NAAUTRE9CMU}</t>
  </si>
  <si>
    <t>AAUTRE9CMU</t>
  </si>
  <si>
    <t>ACTI_EXJP20OFAM</t>
  </si>
  <si>
    <t>{NExternatFAM}</t>
  </si>
  <si>
    <t>ExternatFAM</t>
  </si>
  <si>
    <t>ACTI_SIJP20OFAM</t>
  </si>
  <si>
    <t>{NSemiIntFAM}</t>
  </si>
  <si>
    <t>SemiIntFAM</t>
  </si>
  <si>
    <t>ACTI_INJP20OFAM</t>
  </si>
  <si>
    <t>{NInternatFAM}</t>
  </si>
  <si>
    <t>InternatFAM</t>
  </si>
  <si>
    <t>ACTI_A1JP20OFAM</t>
  </si>
  <si>
    <t>{NAAutre1FAM}</t>
  </si>
  <si>
    <t>AAutre1FAM</t>
  </si>
  <si>
    <t>ACTI_A2JP20OFAM</t>
  </si>
  <si>
    <t>{NAAutre2FAM}</t>
  </si>
  <si>
    <t>AAutre2FAM</t>
  </si>
  <si>
    <t>ACTI_A3JP20OFAM</t>
  </si>
  <si>
    <t>{NAAutre3FAM}</t>
  </si>
  <si>
    <t>AAutre3FAM</t>
  </si>
  <si>
    <t>ACTI_A4JP20OFAM</t>
  </si>
  <si>
    <t>{NAAutre4FAM}</t>
  </si>
  <si>
    <t>AAutre4FAM</t>
  </si>
  <si>
    <t>ACTI_A5JP20OFAM</t>
  </si>
  <si>
    <t>{NAAutre5FAM}</t>
  </si>
  <si>
    <t>AAutre5FAM</t>
  </si>
  <si>
    <t>ACTI_A6JP20OFAM</t>
  </si>
  <si>
    <t>{NAAutre6FAM}</t>
  </si>
  <si>
    <t>AAutre6FAM</t>
  </si>
  <si>
    <t>ACTI_A7JP20OFAM</t>
  </si>
  <si>
    <t>{NAAutre7FAM}</t>
  </si>
  <si>
    <t>AAutre7FAM</t>
  </si>
  <si>
    <t>ACTI_A8JP20OFAM</t>
  </si>
  <si>
    <t>{NAAutre8FAM}</t>
  </si>
  <si>
    <t>AAutre8FAM</t>
  </si>
  <si>
    <t>ACTI_A9JP20OFAM</t>
  </si>
  <si>
    <t>{NAAutre9FAM}</t>
  </si>
  <si>
    <t>AAutre9FAM</t>
  </si>
  <si>
    <t>ACTI_EXJP20OF</t>
  </si>
  <si>
    <t>{NExternatFoy}</t>
  </si>
  <si>
    <t>ExternatFoy</t>
  </si>
  <si>
    <t>ACTI_SIJP20OF</t>
  </si>
  <si>
    <t>{NSemiIntFoy}</t>
  </si>
  <si>
    <t>SemiIntFoy</t>
  </si>
  <si>
    <t>ACTI_INJP20OF</t>
  </si>
  <si>
    <t>{NInternatFoy}</t>
  </si>
  <si>
    <t>InternatFoy</t>
  </si>
  <si>
    <t>ACTI_A1JP20OF</t>
  </si>
  <si>
    <t>{NAAutre1Foy}</t>
  </si>
  <si>
    <t>AAutre1Foy</t>
  </si>
  <si>
    <t>ACTI_A2JP20OF</t>
  </si>
  <si>
    <t>{NAAutre2Foy}</t>
  </si>
  <si>
    <t>AAutre2Foy</t>
  </si>
  <si>
    <t>ACTI_A3JP20OF</t>
  </si>
  <si>
    <t>{NAAutre3Foy}</t>
  </si>
  <si>
    <t>AAutre3Foy</t>
  </si>
  <si>
    <t>ACTI_A4JP20OF</t>
  </si>
  <si>
    <t>{NAAutre4Foy}</t>
  </si>
  <si>
    <t>AAutre4Foy</t>
  </si>
  <si>
    <t>ACTI_A5JP20OF</t>
  </si>
  <si>
    <t>{NAAutre5Foy}</t>
  </si>
  <si>
    <t>AAutre5Foy</t>
  </si>
  <si>
    <t>ACTI_A6JP20OF</t>
  </si>
  <si>
    <t>{NAAutre6Foy}</t>
  </si>
  <si>
    <t>AAutre6Foy</t>
  </si>
  <si>
    <t>ACTI_A7JP20OF</t>
  </si>
  <si>
    <t>{NAAutre7Foy}</t>
  </si>
  <si>
    <t>AAutre7Foy</t>
  </si>
  <si>
    <t>ACTI_A8JP20OF</t>
  </si>
  <si>
    <t>{NAAutre8Foy}</t>
  </si>
  <si>
    <t>AAutre8Foy</t>
  </si>
  <si>
    <t>ACTI_A9JP20OF</t>
  </si>
  <si>
    <t>{NAAutre9Foy}</t>
  </si>
  <si>
    <t>AAutre9Foy</t>
  </si>
  <si>
    <t>ACTI_EXJP20OAUT</t>
  </si>
  <si>
    <t>{NEXTERNATDBO}</t>
  </si>
  <si>
    <t>EXTERNATDBO</t>
  </si>
  <si>
    <t>ACTI_SIJP20OAUT</t>
  </si>
  <si>
    <t>{NSEMIINTDBO}</t>
  </si>
  <si>
    <t>SEMIINTDBO</t>
  </si>
  <si>
    <t>ACTI_INJP20OAUT</t>
  </si>
  <si>
    <t>{NINTERNATDBO}</t>
  </si>
  <si>
    <t>INTERNATDBO</t>
  </si>
  <si>
    <t>ACTI_A1JP20OAUT</t>
  </si>
  <si>
    <t>{NAAUTRE1DBO}</t>
  </si>
  <si>
    <t>AAUTRE1DBO</t>
  </si>
  <si>
    <t>ACTI_A2JP20OAUT</t>
  </si>
  <si>
    <t>{NAAUTRE2DBO}</t>
  </si>
  <si>
    <t>AAUTRE2DBO</t>
  </si>
  <si>
    <t>ACTI_A3JP20OAUT</t>
  </si>
  <si>
    <t>{NAAUTRE3DBO}</t>
  </si>
  <si>
    <t>AAUTRE3DBO</t>
  </si>
  <si>
    <t>ACTI_A4JP20OAUT</t>
  </si>
  <si>
    <t>{NAAUTRE4DBO}</t>
  </si>
  <si>
    <t>AAUTRE4DBO</t>
  </si>
  <si>
    <t>ACTI_A5JP20OAUT</t>
  </si>
  <si>
    <t>{NAAUTRE5DBO}</t>
  </si>
  <si>
    <t>AAUTRE5DBO</t>
  </si>
  <si>
    <t>ACTI_A6JP20OAUT</t>
  </si>
  <si>
    <t>{NAAUTRE6DBO}</t>
  </si>
  <si>
    <t>AAUTRE6DBO</t>
  </si>
  <si>
    <t>ACTI_A7JP20OAUT</t>
  </si>
  <si>
    <t>{NAAUTRE7DBO}</t>
  </si>
  <si>
    <t>AAUTRE7DBO</t>
  </si>
  <si>
    <t>ACTI_A8JP20OAUT</t>
  </si>
  <si>
    <t>{NAAUTRE8DBO}</t>
  </si>
  <si>
    <t>AAUTRE8DBO</t>
  </si>
  <si>
    <t>ACTI_A9JP20OAUT</t>
  </si>
  <si>
    <t>{NAAUTRE9DBO}</t>
  </si>
  <si>
    <t>AAUTRE9DBO</t>
  </si>
  <si>
    <t>ACTI___MNTTARIF</t>
  </si>
  <si>
    <t>{FBudget}</t>
  </si>
  <si>
    <t>CPTEG__601</t>
  </si>
  <si>
    <t>{C600%}{C601%}</t>
  </si>
  <si>
    <t>CPTEG__602</t>
  </si>
  <si>
    <t>{C602%}</t>
  </si>
  <si>
    <t>CPTEG__603D</t>
  </si>
  <si>
    <t>{C603%+}</t>
  </si>
  <si>
    <t>603D00</t>
  </si>
  <si>
    <t>CPTEG__606</t>
  </si>
  <si>
    <t>{C606%}</t>
  </si>
  <si>
    <t>1</t>
  </si>
  <si>
    <t>606000</t>
  </si>
  <si>
    <t>CPTEG__607</t>
  </si>
  <si>
    <t>{C607%}{C609%+}</t>
  </si>
  <si>
    <t>607000</t>
  </si>
  <si>
    <t>CPTEG__709D</t>
  </si>
  <si>
    <t>{-C709%-}</t>
  </si>
  <si>
    <t>-709000</t>
  </si>
  <si>
    <t>CPTEG__713D</t>
  </si>
  <si>
    <t>{-C713%-}</t>
  </si>
  <si>
    <t>-713000</t>
  </si>
  <si>
    <t>CPTEG__6111</t>
  </si>
  <si>
    <t>{C6111%}{C6110%}</t>
  </si>
  <si>
    <t>611100</t>
  </si>
  <si>
    <t>Refvar_annexe5_r.314-223casf_annexes_financieres_2018.xls++++Refvar_annexe5_r.314-223casf_annexes_financieres_2021_V1.xls++++Refvar_annexe5_r.314-223casf_annexes_financieres_2022_V1.xls++++Refvar_annexe5_r.314-223casf_annexes_financieres-2.xls++++Refvar_annexe5_r.314-223casf_annexes_financieres.xls++++Refvar_TELEBUDGET_Aide_domicile.xls++++Refvar_TELEBUDGET_EHPAD.xls++++Refvar_TELEBUDGET_Enfance_adultes.xls++++</t>
  </si>
  <si>
    <t>CPTEG__6112</t>
  </si>
  <si>
    <t>{C6112%}</t>
  </si>
  <si>
    <t>611200</t>
  </si>
  <si>
    <t>CPTEG__6118</t>
  </si>
  <si>
    <t>{C6118%}{C619%+}</t>
  </si>
  <si>
    <t>611800</t>
  </si>
  <si>
    <t>CPTEG__6241</t>
  </si>
  <si>
    <t>{C6241%}</t>
  </si>
  <si>
    <t>624100</t>
  </si>
  <si>
    <t>CPTEG__6242</t>
  </si>
  <si>
    <t>{C6242%}</t>
  </si>
  <si>
    <t>624200</t>
  </si>
  <si>
    <t>CPTEG__6247</t>
  </si>
  <si>
    <t>{C6247%}</t>
  </si>
  <si>
    <t>624700</t>
  </si>
  <si>
    <t>CPTEG__6248</t>
  </si>
  <si>
    <t>{C624%}{-C6241%}{-C6242%}{-C6247%}</t>
  </si>
  <si>
    <t>624800</t>
  </si>
  <si>
    <t>CPTEG__625</t>
  </si>
  <si>
    <t>{C625%}</t>
  </si>
  <si>
    <t>625000</t>
  </si>
  <si>
    <t>CPTEG__626</t>
  </si>
  <si>
    <t>{C626%}</t>
  </si>
  <si>
    <t>626000</t>
  </si>
  <si>
    <t>CPTEG__6281</t>
  </si>
  <si>
    <t>{C6281%}</t>
  </si>
  <si>
    <t>628100</t>
  </si>
  <si>
    <t>CPTEG__6282</t>
  </si>
  <si>
    <t>{C6282%}</t>
  </si>
  <si>
    <t>628200</t>
  </si>
  <si>
    <t>CPTEG__6283</t>
  </si>
  <si>
    <t>{C6283%}</t>
  </si>
  <si>
    <t>628300</t>
  </si>
  <si>
    <t>CPTEG__6284</t>
  </si>
  <si>
    <t>{C6284%}</t>
  </si>
  <si>
    <t>628400</t>
  </si>
  <si>
    <t>CPTEG__6287</t>
  </si>
  <si>
    <t>{C6287%}</t>
  </si>
  <si>
    <t>628700</t>
  </si>
  <si>
    <t>CPTEG__6288</t>
  </si>
  <si>
    <t>{C628%}{-C6281%}{-C6282%}{-C6283%}{-C6284%}{-C6287%}{C629%+}{C620%}</t>
  </si>
  <si>
    <t>CPTEG__621</t>
  </si>
  <si>
    <t>{C621%}</t>
  </si>
  <si>
    <t>621000</t>
  </si>
  <si>
    <t>CPTEG__622</t>
  </si>
  <si>
    <t>{C622%}</t>
  </si>
  <si>
    <t>622000</t>
  </si>
  <si>
    <t>CPTEG__631</t>
  </si>
  <si>
    <t>{C631%}</t>
  </si>
  <si>
    <t>631000</t>
  </si>
  <si>
    <t>CPTEG__633</t>
  </si>
  <si>
    <t>{C633%}</t>
  </si>
  <si>
    <t>633000</t>
  </si>
  <si>
    <t>CPTEG__641</t>
  </si>
  <si>
    <t>{C641%}{-C6419%-}</t>
  </si>
  <si>
    <t>641000</t>
  </si>
  <si>
    <t>CPTEG__642</t>
  </si>
  <si>
    <t>{C642%}{-C6429%-}</t>
  </si>
  <si>
    <t>642000</t>
  </si>
  <si>
    <t>CPTEG__643</t>
  </si>
  <si>
    <t>{C643%}{-C6439%-}</t>
  </si>
  <si>
    <t>643000</t>
  </si>
  <si>
    <t>CPTEG__645</t>
  </si>
  <si>
    <t>{C645%}{-C6459%-}</t>
  </si>
  <si>
    <t>645000</t>
  </si>
  <si>
    <t>CPTEG__646</t>
  </si>
  <si>
    <t>{C646%}{-C6469%-}</t>
  </si>
  <si>
    <t>646000</t>
  </si>
  <si>
    <t>CPTEG__647</t>
  </si>
  <si>
    <t>{C647%}{-C6479%-}</t>
  </si>
  <si>
    <t>647000</t>
  </si>
  <si>
    <t>CPTEG__648</t>
  </si>
  <si>
    <t>{C648%}{-C6489%-}{C640%}{C649%+}</t>
  </si>
  <si>
    <t>648000</t>
  </si>
  <si>
    <t>CPTEG__612</t>
  </si>
  <si>
    <t>{C612%}</t>
  </si>
  <si>
    <t>612000</t>
  </si>
  <si>
    <t>CPTEG__6132</t>
  </si>
  <si>
    <t>{C613%}{-C6135%}</t>
  </si>
  <si>
    <t>CPTEG__6135</t>
  </si>
  <si>
    <t>{C6135%}</t>
  </si>
  <si>
    <t>CPTEG__614</t>
  </si>
  <si>
    <t>{C614%}</t>
  </si>
  <si>
    <t>614000</t>
  </si>
  <si>
    <t>CPTEG__6152</t>
  </si>
  <si>
    <t>{C615%}{-C6155%}{-C6156%}</t>
  </si>
  <si>
    <t>CPTEG__6155</t>
  </si>
  <si>
    <t>{C6155%}</t>
  </si>
  <si>
    <t>CPTEG__6156</t>
  </si>
  <si>
    <t>{C6156%}</t>
  </si>
  <si>
    <t>CPTEG__616</t>
  </si>
  <si>
    <t>{C616%}</t>
  </si>
  <si>
    <t>616000</t>
  </si>
  <si>
    <t>CPTEG__617</t>
  </si>
  <si>
    <t>{C617%}</t>
  </si>
  <si>
    <t>617000</t>
  </si>
  <si>
    <t>CPTEG__618</t>
  </si>
  <si>
    <t>{C618%}{C610%}</t>
  </si>
  <si>
    <t>618000</t>
  </si>
  <si>
    <t>CPTEG__623</t>
  </si>
  <si>
    <t>{C623%}</t>
  </si>
  <si>
    <t>623000</t>
  </si>
  <si>
    <t>CPTEG__627</t>
  </si>
  <si>
    <t>{C627%}</t>
  </si>
  <si>
    <t>627000</t>
  </si>
  <si>
    <t>CPTEG__635</t>
  </si>
  <si>
    <t>{C635%}{C695%}</t>
  </si>
  <si>
    <t>635000</t>
  </si>
  <si>
    <t>CPTEG__637</t>
  </si>
  <si>
    <t>{C637%}</t>
  </si>
  <si>
    <t>637000</t>
  </si>
  <si>
    <t>CPTEG__651</t>
  </si>
  <si>
    <t>{C651%}{C650%}</t>
  </si>
  <si>
    <t>651000</t>
  </si>
  <si>
    <t>CPTEG__653</t>
  </si>
  <si>
    <t>{C653%}</t>
  </si>
  <si>
    <t>653000</t>
  </si>
  <si>
    <t>CPTEG__654</t>
  </si>
  <si>
    <t>{C654%}</t>
  </si>
  <si>
    <t>654000</t>
  </si>
  <si>
    <t>CPTEG__655</t>
  </si>
  <si>
    <t>{C655%}</t>
  </si>
  <si>
    <t>655000</t>
  </si>
  <si>
    <t>CPTEG__657</t>
  </si>
  <si>
    <t>{C657%}</t>
  </si>
  <si>
    <t>657000</t>
  </si>
  <si>
    <t>CPTEG__658</t>
  </si>
  <si>
    <t>{C658%}</t>
  </si>
  <si>
    <t>658000</t>
  </si>
  <si>
    <t>CPTEG__66</t>
  </si>
  <si>
    <t>{C66%}{-C6611%-}</t>
  </si>
  <si>
    <t>660000</t>
  </si>
  <si>
    <t>CPTEG__671</t>
  </si>
  <si>
    <t>{C671%}</t>
  </si>
  <si>
    <t>671000</t>
  </si>
  <si>
    <t>CPTEG__673</t>
  </si>
  <si>
    <t>{C673%}</t>
  </si>
  <si>
    <t>673000</t>
  </si>
  <si>
    <t>CPTEG__675</t>
  </si>
  <si>
    <t>{C675%}</t>
  </si>
  <si>
    <t>675000</t>
  </si>
  <si>
    <t>CPTEG__678</t>
  </si>
  <si>
    <t>{C678%}{C670%}</t>
  </si>
  <si>
    <t>678000</t>
  </si>
  <si>
    <t>CPTEG__6811</t>
  </si>
  <si>
    <t>{C6811%}{C6810%}{C680%}</t>
  </si>
  <si>
    <t>681100</t>
  </si>
  <si>
    <t>CPTEG__6812</t>
  </si>
  <si>
    <t>{C6812%}</t>
  </si>
  <si>
    <t>681200</t>
  </si>
  <si>
    <t>CPTEG__6815</t>
  </si>
  <si>
    <t>{C6815%}</t>
  </si>
  <si>
    <t>681500</t>
  </si>
  <si>
    <t>CPTEG__6816</t>
  </si>
  <si>
    <t>{C6816%}</t>
  </si>
  <si>
    <t>681600</t>
  </si>
  <si>
    <t>CPTEG__6817</t>
  </si>
  <si>
    <t>{C6817%}</t>
  </si>
  <si>
    <t>681700</t>
  </si>
  <si>
    <t>CPTEG__686</t>
  </si>
  <si>
    <t>{C686%}</t>
  </si>
  <si>
    <t>686000</t>
  </si>
  <si>
    <t>CPTEG__6871</t>
  </si>
  <si>
    <t>{C6871%}{C6870%}</t>
  </si>
  <si>
    <t>687100</t>
  </si>
  <si>
    <t>CPTEG__68725</t>
  </si>
  <si>
    <t>{C6872%}</t>
  </si>
  <si>
    <t>687250</t>
  </si>
  <si>
    <t>CPTEG__68741</t>
  </si>
  <si>
    <t>{C68741%}</t>
  </si>
  <si>
    <t>687410</t>
  </si>
  <si>
    <t>CPTEG__68742</t>
  </si>
  <si>
    <t>{C6874%}{-C68741%}{-C68746%}{-C68748%}</t>
  </si>
  <si>
    <t>687420</t>
  </si>
  <si>
    <t>CPTEG__687461</t>
  </si>
  <si>
    <t>{C68746%}{-C687462%}</t>
  </si>
  <si>
    <t>CPTEG__687462</t>
  </si>
  <si>
    <t>{C687462%}</t>
  </si>
  <si>
    <t>CPTEG__68748</t>
  </si>
  <si>
    <t>{C68748%}</t>
  </si>
  <si>
    <t>CPTEG__6876</t>
  </si>
  <si>
    <t>{C6876%}{C688%}</t>
  </si>
  <si>
    <t>CPTEG__6891</t>
  </si>
  <si>
    <t>{C6891%}{C6890%}{C6893%}{C6897%}{C6899%}</t>
  </si>
  <si>
    <t>CPTEG__68921</t>
  </si>
  <si>
    <t>{C68921%}</t>
  </si>
  <si>
    <t>Refvar_annexe5_r.314-223casf_annexes_financieres_2022_V1.xls++++Refvar_annexe5_r.314-223casf_annexes_financieres-2.xls++++Refvar_annexe5_r.314-223casf_annexes_financieres.xls++++Refvar_TELEBUDGET_Aide_domicile.xls++++Refvar_TELEBUDGET_EHPAD.xls++++Refvar_TELEBUDGET_Enfance_adultes.xls++++</t>
  </si>
  <si>
    <t>CPTEG__68922</t>
  </si>
  <si>
    <t>{C6892%}{-C68921%}</t>
  </si>
  <si>
    <t>CPTEG__6894</t>
  </si>
  <si>
    <t>{C6894%}</t>
  </si>
  <si>
    <t>CPTEG__6895</t>
  </si>
  <si>
    <t>{C6895%}</t>
  </si>
  <si>
    <t>CPTEG__6896</t>
  </si>
  <si>
    <t>{C6896%}</t>
  </si>
  <si>
    <t>CPTEG__DEFICEXP</t>
  </si>
  <si>
    <t>{-NRESREPRIS-}{NDefic+}{-NExed-}</t>
  </si>
  <si>
    <t>Defic</t>
  </si>
  <si>
    <t>CPTEG__AMTEXCED</t>
  </si>
  <si>
    <t>{-NRTDOT1161-}</t>
  </si>
  <si>
    <t>-RTDOT1161</t>
  </si>
  <si>
    <t>Reconductions</t>
  </si>
  <si>
    <t>CPTEG__GROUPE1</t>
  </si>
  <si>
    <t>{FGROUPE1}</t>
  </si>
  <si>
    <t>CPTEG__GROUPE2</t>
  </si>
  <si>
    <t>{FGROUPE2}</t>
  </si>
  <si>
    <t>CPTEG__GROUPE3</t>
  </si>
  <si>
    <t>{FGROUPE3}</t>
  </si>
  <si>
    <t>CPTEG__731</t>
  </si>
  <si>
    <t>{C731%}{C7351%}{-C731224%}{-C7312132%}</t>
  </si>
  <si>
    <t>5</t>
  </si>
  <si>
    <t>731000;-7312312</t>
  </si>
  <si>
    <t>CPTEG__731224</t>
  </si>
  <si>
    <t>{C731224%}{C7312132%}</t>
  </si>
  <si>
    <t>731224</t>
  </si>
  <si>
    <t>CPTEG__732</t>
  </si>
  <si>
    <t>{C732%}</t>
  </si>
  <si>
    <t>732000</t>
  </si>
  <si>
    <t>CPTEG__733</t>
  </si>
  <si>
    <t>{C733%}{C7352%}{-C733222%}</t>
  </si>
  <si>
    <t>733000</t>
  </si>
  <si>
    <t>CPTEG__733222</t>
  </si>
  <si>
    <t>{C733222%}</t>
  </si>
  <si>
    <t>CPTEG__734</t>
  </si>
  <si>
    <t>{C734%}{C7353%}</t>
  </si>
  <si>
    <t>734000</t>
  </si>
  <si>
    <t>CPTEG__738</t>
  </si>
  <si>
    <t>{C738%}{C735%}{-C7351%}{-C7352%}{-C7353%}{C736%}{C737%}{C739%}{C730%}{N73SEGUR}{N73AV43}{N73LAFORC}{N73AUTRE1}{N73AUTRE2}</t>
  </si>
  <si>
    <t>738000</t>
  </si>
  <si>
    <t>CPTEG__70</t>
  </si>
  <si>
    <t>{C70%}{-C709%-}{-C7082%}</t>
  </si>
  <si>
    <t>700000</t>
  </si>
  <si>
    <t>CPTEG__70821</t>
  </si>
  <si>
    <t>{C70821%}</t>
  </si>
  <si>
    <t>CPTEG__70822</t>
  </si>
  <si>
    <t>{C70822%}</t>
  </si>
  <si>
    <t>CPTEG__70823</t>
  </si>
  <si>
    <t>{C70823%}</t>
  </si>
  <si>
    <t>CPTEG__70828</t>
  </si>
  <si>
    <t>{C7082%}{-C70821%}{-C70822%}{-C70823%}</t>
  </si>
  <si>
    <t>CPTEG__71</t>
  </si>
  <si>
    <t>{C71%}{-C713%-}</t>
  </si>
  <si>
    <t>710000</t>
  </si>
  <si>
    <t>CPTEG__72</t>
  </si>
  <si>
    <t>{C72%}</t>
  </si>
  <si>
    <t>720000</t>
  </si>
  <si>
    <t>CPTEG__74</t>
  </si>
  <si>
    <t>{C74%}</t>
  </si>
  <si>
    <t>740000</t>
  </si>
  <si>
    <t>CPTEG__75</t>
  </si>
  <si>
    <t>{C75%}</t>
  </si>
  <si>
    <t>750000</t>
  </si>
  <si>
    <t>CPTEG__603P</t>
  </si>
  <si>
    <t>{-C603%-}</t>
  </si>
  <si>
    <t>-603P00</t>
  </si>
  <si>
    <t>CPTEG__609P</t>
  </si>
  <si>
    <t>{-C609%-}</t>
  </si>
  <si>
    <t>-609000</t>
  </si>
  <si>
    <t>CPTEG__619P</t>
  </si>
  <si>
    <t>{-C619%-}</t>
  </si>
  <si>
    <t>-619000</t>
  </si>
  <si>
    <t>CPTEG__629P</t>
  </si>
  <si>
    <t>{-C629%-}</t>
  </si>
  <si>
    <t>-629000</t>
  </si>
  <si>
    <t>CPTEG__6419P</t>
  </si>
  <si>
    <t>{-C6419%-}</t>
  </si>
  <si>
    <t>-641900</t>
  </si>
  <si>
    <t>CPTEG__6429P</t>
  </si>
  <si>
    <t>{-C6429%-}</t>
  </si>
  <si>
    <t>-642900</t>
  </si>
  <si>
    <t>CPTEG__6439P</t>
  </si>
  <si>
    <t>{-C6439%-}</t>
  </si>
  <si>
    <t>-643900</t>
  </si>
  <si>
    <t>CPTEG__6459P</t>
  </si>
  <si>
    <t>{-C6459%-}{-C6469%-}{-C6479%-}</t>
  </si>
  <si>
    <t>-645900</t>
  </si>
  <si>
    <t>CPTEG__6489P</t>
  </si>
  <si>
    <t>{-C6489%-}</t>
  </si>
  <si>
    <t>-648900</t>
  </si>
  <si>
    <t>CPTEG__6611P</t>
  </si>
  <si>
    <t>{-C6611%-}</t>
  </si>
  <si>
    <t>-661100</t>
  </si>
  <si>
    <t>CPTEG__76</t>
  </si>
  <si>
    <t>{C76%}</t>
  </si>
  <si>
    <t>760000</t>
  </si>
  <si>
    <t>CPTEG__771</t>
  </si>
  <si>
    <t>{C771%}</t>
  </si>
  <si>
    <t>771000</t>
  </si>
  <si>
    <t>CPTEG__773</t>
  </si>
  <si>
    <t>{C773%}</t>
  </si>
  <si>
    <t>773000</t>
  </si>
  <si>
    <t>CPTEG__775</t>
  </si>
  <si>
    <t>{C775%}</t>
  </si>
  <si>
    <t>775000</t>
  </si>
  <si>
    <t>CPTEG__777</t>
  </si>
  <si>
    <t>{C777%}</t>
  </si>
  <si>
    <t>777000</t>
  </si>
  <si>
    <t>CPTEG__778</t>
  </si>
  <si>
    <t>{C778%}{-C7781%}{C770%}</t>
  </si>
  <si>
    <t>778000</t>
  </si>
  <si>
    <t>CPTEG__7781</t>
  </si>
  <si>
    <t>{C7781%}</t>
  </si>
  <si>
    <t>778100</t>
  </si>
  <si>
    <t>CPTEG__7811</t>
  </si>
  <si>
    <t>{C7811%}{C780%}{C7810%}{C7812%}</t>
  </si>
  <si>
    <t>781100</t>
  </si>
  <si>
    <t>CPTEG__7815</t>
  </si>
  <si>
    <t>{C7815%}</t>
  </si>
  <si>
    <t>781500</t>
  </si>
  <si>
    <t>CPTEG__7816</t>
  </si>
  <si>
    <t>{C7816%}</t>
  </si>
  <si>
    <t>781600</t>
  </si>
  <si>
    <t>CPTEG__7817</t>
  </si>
  <si>
    <t>{C7817%}</t>
  </si>
  <si>
    <t>781700</t>
  </si>
  <si>
    <t>CPTEG__786</t>
  </si>
  <si>
    <t>{C786%}</t>
  </si>
  <si>
    <t>786000</t>
  </si>
  <si>
    <t>CPTEG__78725</t>
  </si>
  <si>
    <t>{C7872%}</t>
  </si>
  <si>
    <t>787250</t>
  </si>
  <si>
    <t>CPTEG__78741</t>
  </si>
  <si>
    <t>{C78741%}</t>
  </si>
  <si>
    <t>787410</t>
  </si>
  <si>
    <t>CPTEG__78742</t>
  </si>
  <si>
    <t>{C7874%}{-C78741%}{-C78746%}{-C78748%}</t>
  </si>
  <si>
    <t>787420</t>
  </si>
  <si>
    <t>CPTEG__787461</t>
  </si>
  <si>
    <t>{C787461%}</t>
  </si>
  <si>
    <t>CPTEG__787462</t>
  </si>
  <si>
    <t>{C78746%}{-C787461%}</t>
  </si>
  <si>
    <t>CPTEG__78748</t>
  </si>
  <si>
    <t>{C78748%}{C7870%}</t>
  </si>
  <si>
    <t>CPTEG__7876</t>
  </si>
  <si>
    <t>{C7876%}</t>
  </si>
  <si>
    <t>CPTEG__7891</t>
  </si>
  <si>
    <t>{C7891%}{C7890%}{C7892%}{-C78921%}{-C78922%}{C7893%}{C7897%}</t>
  </si>
  <si>
    <t>CPTEG__78921</t>
  </si>
  <si>
    <t>{C78921%}</t>
  </si>
  <si>
    <t>CPTEG__78922</t>
  </si>
  <si>
    <t>{C78922%}</t>
  </si>
  <si>
    <t>CPTEG__7894</t>
  </si>
  <si>
    <t>{C7894%}</t>
  </si>
  <si>
    <t>CPTEG__7895</t>
  </si>
  <si>
    <t>{C7895%}</t>
  </si>
  <si>
    <t>CPTEG__7896</t>
  </si>
  <si>
    <t>{C7896%}</t>
  </si>
  <si>
    <t>CPTEG__79</t>
  </si>
  <si>
    <t>{C79%}</t>
  </si>
  <si>
    <t>790000</t>
  </si>
  <si>
    <t>CPTEG__EXCEDEXP</t>
  </si>
  <si>
    <t>Exed</t>
  </si>
  <si>
    <t>CPTEG__AMTEXCEP</t>
  </si>
  <si>
    <t>{NRTDOT1161+}</t>
  </si>
  <si>
    <t>RTDOT1161</t>
  </si>
  <si>
    <t>CPTEG__GROUPE1P</t>
  </si>
  <si>
    <t>{FGROUPE1PRO}</t>
  </si>
  <si>
    <t>CPTEG__GROUPE2P</t>
  </si>
  <si>
    <t>{FGROUPE2PRO}</t>
  </si>
  <si>
    <t>CPTEG__GROUPE3P</t>
  </si>
  <si>
    <t>{FGROUPE3PRO}</t>
  </si>
  <si>
    <t>CPTEG__E10</t>
  </si>
  <si>
    <t>{CE10%}</t>
  </si>
  <si>
    <t>E10000</t>
  </si>
  <si>
    <t>CPTEG__E1161</t>
  </si>
  <si>
    <t>{CE1161%}</t>
  </si>
  <si>
    <t>E11610</t>
  </si>
  <si>
    <t>CPTEG__E13</t>
  </si>
  <si>
    <t>{CE13%}</t>
  </si>
  <si>
    <t>E13000</t>
  </si>
  <si>
    <t>CPTEG__E14</t>
  </si>
  <si>
    <t>{CE14%}</t>
  </si>
  <si>
    <t>E14000</t>
  </si>
  <si>
    <t>CPTEG__E15</t>
  </si>
  <si>
    <t>{CE15%}</t>
  </si>
  <si>
    <t>E15000</t>
  </si>
  <si>
    <t>CPTEG__E16</t>
  </si>
  <si>
    <t>{CE16%}</t>
  </si>
  <si>
    <t>E16000</t>
  </si>
  <si>
    <t>CPTEG__E17</t>
  </si>
  <si>
    <t>{CE17%}</t>
  </si>
  <si>
    <t>E17000</t>
  </si>
  <si>
    <t>CPTEG__E18</t>
  </si>
  <si>
    <t>{CE18%}</t>
  </si>
  <si>
    <t>E18000</t>
  </si>
  <si>
    <t>CPTEG__E19</t>
  </si>
  <si>
    <t>{CE19%}</t>
  </si>
  <si>
    <t>E19000</t>
  </si>
  <si>
    <t>CPTEG__E20</t>
  </si>
  <si>
    <t>{CE20%}</t>
  </si>
  <si>
    <t>E20000</t>
  </si>
  <si>
    <t>CPTEG__E21</t>
  </si>
  <si>
    <t>{CE21%}</t>
  </si>
  <si>
    <t>E21000</t>
  </si>
  <si>
    <t>CPTEG__E22</t>
  </si>
  <si>
    <t>{CE22%}</t>
  </si>
  <si>
    <t>E22000</t>
  </si>
  <si>
    <t>CPTEG__E23</t>
  </si>
  <si>
    <t>{CE23%}</t>
  </si>
  <si>
    <t>E23000</t>
  </si>
  <si>
    <t>CPTEG__E26</t>
  </si>
  <si>
    <t>{CE26%}</t>
  </si>
  <si>
    <t>E26000</t>
  </si>
  <si>
    <t>CPTEG__E27</t>
  </si>
  <si>
    <t>{CE27%}</t>
  </si>
  <si>
    <t>E27000</t>
  </si>
  <si>
    <t>CPTEG__E28</t>
  </si>
  <si>
    <t>{CE28%}</t>
  </si>
  <si>
    <t>E28000</t>
  </si>
  <si>
    <t>CPTEG__E29</t>
  </si>
  <si>
    <t>{CE29%}</t>
  </si>
  <si>
    <t>E29000</t>
  </si>
  <si>
    <t>CPTEG__E39</t>
  </si>
  <si>
    <t>{CE39%}</t>
  </si>
  <si>
    <t>E39000</t>
  </si>
  <si>
    <t>CPTEG__E481</t>
  </si>
  <si>
    <t>{CE481%}</t>
  </si>
  <si>
    <t>E48100</t>
  </si>
  <si>
    <t>CPTEG__E49</t>
  </si>
  <si>
    <t>{CE49%}</t>
  </si>
  <si>
    <t>E49000</t>
  </si>
  <si>
    <t>CPTEG__E59</t>
  </si>
  <si>
    <t>{CE59%}</t>
  </si>
  <si>
    <t>E59000</t>
  </si>
  <si>
    <t>CPTEG__E001</t>
  </si>
  <si>
    <t>{NREPORTRESE}</t>
  </si>
  <si>
    <t>REPORTRESE</t>
  </si>
  <si>
    <t>CPTEG__E004</t>
  </si>
  <si>
    <t>{NAMORTEXEDIFE}</t>
  </si>
  <si>
    <t>AMORTEXEDIFE</t>
  </si>
  <si>
    <t>CPTEG__R10</t>
  </si>
  <si>
    <t>{CR10%}</t>
  </si>
  <si>
    <t>R10000</t>
  </si>
  <si>
    <t>CPTEG__R1161</t>
  </si>
  <si>
    <t>{CR1161%}</t>
  </si>
  <si>
    <t>R11610</t>
  </si>
  <si>
    <t>CPTEG__R13</t>
  </si>
  <si>
    <t>{CR13%}</t>
  </si>
  <si>
    <t>R13000</t>
  </si>
  <si>
    <t>CPTEG__R14</t>
  </si>
  <si>
    <t>{CR14%}</t>
  </si>
  <si>
    <t>R14000</t>
  </si>
  <si>
    <t>CPTEG__R15</t>
  </si>
  <si>
    <t>{CR15%}</t>
  </si>
  <si>
    <t>R15000</t>
  </si>
  <si>
    <t>CPTEG__R16</t>
  </si>
  <si>
    <t>{CR16%}</t>
  </si>
  <si>
    <t>R16000</t>
  </si>
  <si>
    <t>CPTEG__R17</t>
  </si>
  <si>
    <t>{CR17%}</t>
  </si>
  <si>
    <t>R17000</t>
  </si>
  <si>
    <t>CPTEG__R18</t>
  </si>
  <si>
    <t>{CR18%}</t>
  </si>
  <si>
    <t>R18000</t>
  </si>
  <si>
    <t>CPTEG__R19</t>
  </si>
  <si>
    <t>{CR19%}</t>
  </si>
  <si>
    <t>R19000</t>
  </si>
  <si>
    <t>CPTEG__R20</t>
  </si>
  <si>
    <t>{CR20%}</t>
  </si>
  <si>
    <t>R20000</t>
  </si>
  <si>
    <t>CPTEG__R21</t>
  </si>
  <si>
    <t>{CR21%}</t>
  </si>
  <si>
    <t>R21000</t>
  </si>
  <si>
    <t>CPTEG__R22</t>
  </si>
  <si>
    <t>{CR22%}</t>
  </si>
  <si>
    <t>R22000</t>
  </si>
  <si>
    <t>CPTEG__R23</t>
  </si>
  <si>
    <t>{CR23%}</t>
  </si>
  <si>
    <t>R23000</t>
  </si>
  <si>
    <t>CPTEG__R26</t>
  </si>
  <si>
    <t>{CR26%}</t>
  </si>
  <si>
    <t>R26000</t>
  </si>
  <si>
    <t>CPTEG__R27</t>
  </si>
  <si>
    <t>{CR27%}</t>
  </si>
  <si>
    <t>R27000</t>
  </si>
  <si>
    <t>CPTEG__R28</t>
  </si>
  <si>
    <t>{CR28%}</t>
  </si>
  <si>
    <t>R28000</t>
  </si>
  <si>
    <t>CPTEG__R29</t>
  </si>
  <si>
    <t>{CR29%}</t>
  </si>
  <si>
    <t>R29000</t>
  </si>
  <si>
    <t>CPTEG__R39</t>
  </si>
  <si>
    <t>{CR39%}</t>
  </si>
  <si>
    <t>R39000</t>
  </si>
  <si>
    <t>CPTEG__R481</t>
  </si>
  <si>
    <t>{CR481%}</t>
  </si>
  <si>
    <t>R48100</t>
  </si>
  <si>
    <t>CPTEG__R49</t>
  </si>
  <si>
    <t>{CR49%}</t>
  </si>
  <si>
    <t>R49000</t>
  </si>
  <si>
    <t>CPTEG__R59</t>
  </si>
  <si>
    <t>{CR59%}</t>
  </si>
  <si>
    <t>R59000</t>
  </si>
  <si>
    <t>CPTEG__R001</t>
  </si>
  <si>
    <t>{NREPORTRESR}</t>
  </si>
  <si>
    <t>REPORTRESR</t>
  </si>
  <si>
    <t>CPTEG__R004</t>
  </si>
  <si>
    <t>{NAMORTEXEDIFR}</t>
  </si>
  <si>
    <t>AMORTEXEDIFR</t>
  </si>
  <si>
    <t>CPTEG__C11503</t>
  </si>
  <si>
    <t>{NRT11511}</t>
  </si>
  <si>
    <t>RT11511</t>
  </si>
  <si>
    <t>Refvar_TELEBUDGET_EHPAD.xls++++Refvar_TELEBUDGET_Enfance_adultes.xls++++</t>
  </si>
  <si>
    <t>CPTEG__DEPREJ</t>
  </si>
  <si>
    <t>{NDEPREF}</t>
  </si>
  <si>
    <t>DEPREF</t>
  </si>
  <si>
    <t>CPTEG__BUDGETT</t>
  </si>
  <si>
    <t>{Fbudget}</t>
  </si>
  <si>
    <t>ACTI___TOTJOUT</t>
  </si>
  <si>
    <t>ACTI___ISNBJOUR</t>
  </si>
  <si>
    <t>{NJrsIntScol}</t>
  </si>
  <si>
    <t>JrsIntScol</t>
  </si>
  <si>
    <t>CPTEG__TARIFEXT</t>
  </si>
  <si>
    <t>{FTarifExt}</t>
  </si>
  <si>
    <t>CPTEG__TARIFIS</t>
  </si>
  <si>
    <t>{FTarifIntScol}</t>
  </si>
  <si>
    <t>CPTEG__TARIFSI</t>
  </si>
  <si>
    <t>{FTarifSemiInt}</t>
  </si>
  <si>
    <t>CPTEG__TARIFINT</t>
  </si>
  <si>
    <t>{FTarifInt}</t>
  </si>
  <si>
    <t>ACTI___NBSEANCE</t>
  </si>
  <si>
    <t>CPTEG__TOTAIDES</t>
  </si>
  <si>
    <t>{NAIDESARS}{NAIDESPRE}{NAIDESCD}</t>
  </si>
  <si>
    <t>AIDESARS</t>
  </si>
  <si>
    <t>CPTEG__R10P</t>
  </si>
  <si>
    <t>{CR10%}{-CR106%}</t>
  </si>
  <si>
    <t>CPTEG__R13P</t>
  </si>
  <si>
    <t>{CR13%}{-CR139%}</t>
  </si>
  <si>
    <t>CPTEG__R16P</t>
  </si>
  <si>
    <t>{CR16%}{-CR165%}</t>
  </si>
  <si>
    <t>CPTEG__AUTREFST</t>
  </si>
  <si>
    <t>{CR14%}{CR15%}{CR165%}{CR17%}{CR19%}{CR27%}{CR481%}</t>
  </si>
  <si>
    <t>R27000;-R07;-R17</t>
  </si>
  <si>
    <t>CPTEG__E10P</t>
  </si>
  <si>
    <t>{CE10%}{-CE106%}</t>
  </si>
  <si>
    <t>CPTEG__RBTEMPR</t>
  </si>
  <si>
    <t>{CE16%}{-CE165%}{-CE160NV}</t>
  </si>
  <si>
    <t>E160AN</t>
  </si>
  <si>
    <t>CPTEG__RBTEMPRP</t>
  </si>
  <si>
    <t>{CE16%NV}</t>
  </si>
  <si>
    <t>E160NV</t>
  </si>
  <si>
    <t>CPTEG__E211</t>
  </si>
  <si>
    <t>{CE211%}</t>
  </si>
  <si>
    <t>E21100</t>
  </si>
  <si>
    <t>CPTEG__E212</t>
  </si>
  <si>
    <t>{CE212%}</t>
  </si>
  <si>
    <t>E21200</t>
  </si>
  <si>
    <t>CPTEG__E213_214</t>
  </si>
  <si>
    <t>{CE213%}{CE214%}</t>
  </si>
  <si>
    <t>CPTEG__E215</t>
  </si>
  <si>
    <t>{CE215%}</t>
  </si>
  <si>
    <t>E21500</t>
  </si>
  <si>
    <t>CPTEG__E216_218</t>
  </si>
  <si>
    <t>{CE21%}{-CE211%}{-CE212%}{-CE213%}{-CE214%}{-CE215%}</t>
  </si>
  <si>
    <t>CPTEG__AUTREDEP</t>
  </si>
  <si>
    <t>{CE13%}{CE14%}{CE15%}{CE165%}{CE17%}{CE19%}{CE22%}</t>
  </si>
  <si>
    <t>E27000;-E17;-E071</t>
  </si>
  <si>
    <t>CPTEG__FRII</t>
  </si>
  <si>
    <t>{FPFBILFRII}</t>
  </si>
  <si>
    <t>CPTEG__RESERCOM</t>
  </si>
  <si>
    <t>{CB10687+}{NRTREPRISEAFF+}</t>
  </si>
  <si>
    <t>B10687</t>
  </si>
  <si>
    <t>CPTEG__18EPLOIA</t>
  </si>
  <si>
    <t>{CB18TRS}</t>
  </si>
  <si>
    <t>B18TRS</t>
  </si>
  <si>
    <t>CPTEG__AUTAFFRE</t>
  </si>
  <si>
    <t>{CB106%}{-CB10687%}</t>
  </si>
  <si>
    <t>B10686</t>
  </si>
  <si>
    <t>CPTEG__REPRBFR</t>
  </si>
  <si>
    <t>{CA10685%}</t>
  </si>
  <si>
    <t>A10685</t>
  </si>
  <si>
    <t>CPTEG__AFFRINVE</t>
  </si>
  <si>
    <t>{CA10682%}</t>
  </si>
  <si>
    <t>A10682</t>
  </si>
  <si>
    <t>CPTEG__RESCOMPA</t>
  </si>
  <si>
    <t>{CA10687%}</t>
  </si>
  <si>
    <t>A10687</t>
  </si>
  <si>
    <t>CPTEG__18EPLOID</t>
  </si>
  <si>
    <t>{CA18TRS}</t>
  </si>
  <si>
    <t>A18TRS</t>
  </si>
  <si>
    <t>CPTEG__AUTDFFRE</t>
  </si>
  <si>
    <t>{CA106%}{-CA10682%}{-CA10685%}{-CA10687%}</t>
  </si>
  <si>
    <t>A10686</t>
  </si>
  <si>
    <t>CPTEG__FREI</t>
  </si>
  <si>
    <t>{FPFBILFREI}</t>
  </si>
  <si>
    <t>CPTEG__AUGSTOCK</t>
  </si>
  <si>
    <t>{NPFNBCA}{NPFNBCB}</t>
  </si>
  <si>
    <t>PFNBCA</t>
  </si>
  <si>
    <t>CPTEG__AUGCREAN</t>
  </si>
  <si>
    <t>{NPFNBCC}{NPFNBCD}</t>
  </si>
  <si>
    <t>PFNBCC</t>
  </si>
  <si>
    <t>CPTEG__DIMDETFO</t>
  </si>
  <si>
    <t>{NPFNBCE}</t>
  </si>
  <si>
    <t>PFNBCE</t>
  </si>
  <si>
    <t>CPTEG__DIMAUTDE</t>
  </si>
  <si>
    <t>{NPFNBCF}{NPFNBCF1}{NPFNBCG}</t>
  </si>
  <si>
    <t>PFNBCF</t>
  </si>
  <si>
    <t>CPTEG__DIMSTOCK</t>
  </si>
  <si>
    <t>{NPFNBCH}</t>
  </si>
  <si>
    <t>PFNBCH</t>
  </si>
  <si>
    <t>CPTEG__DIMCREAN</t>
  </si>
  <si>
    <t>{NPFNBCI}</t>
  </si>
  <si>
    <t>PFNBCI</t>
  </si>
  <si>
    <t>CPTEG__AUGDETFO</t>
  </si>
  <si>
    <t>{NPFNBCJ}{NPFNBCK}</t>
  </si>
  <si>
    <t>PFNBCJ</t>
  </si>
  <si>
    <t>CPTEG__AUGAUTDE</t>
  </si>
  <si>
    <t>{NPFNBCL}{NPFNBCL1}{NPFNBCM}</t>
  </si>
  <si>
    <t>PFNBCL</t>
  </si>
  <si>
    <t>CPTEG__BFRI</t>
  </si>
  <si>
    <t>{FPFFCE}</t>
  </si>
  <si>
    <t>CPTEG__TRESI</t>
  </si>
  <si>
    <t>{FPFBILTRSI}</t>
  </si>
  <si>
    <t>CPTEG__VARFINCT</t>
  </si>
  <si>
    <t>{NPFNBDC}{NPFNBDD}{NPFNBDE}</t>
  </si>
  <si>
    <t>PFNBDC</t>
  </si>
  <si>
    <t>CPTEG__LIQUID</t>
  </si>
  <si>
    <t>{FPFLIQUIDFIN}</t>
  </si>
  <si>
    <t>CPOM</t>
  </si>
  <si>
    <t>CPTEG__PDTGGI</t>
  </si>
  <si>
    <t>CPTEG__PDTGGII</t>
  </si>
  <si>
    <t>CPTEG__PDT70G</t>
  </si>
  <si>
    <t>{C70%}{-C709%-}</t>
  </si>
  <si>
    <t>CPTEG__PDTGGIII</t>
  </si>
  <si>
    <t>CPTEG__CAFGDEN</t>
  </si>
  <si>
    <t>{FTOTGENGROUPEP}{-C775%}{-C777%}{-C7781%}{-C78%}</t>
  </si>
  <si>
    <t>CPTEG__CHAGGI</t>
  </si>
  <si>
    <t>CPTEG__CHSTOCKG</t>
  </si>
  <si>
    <t>{C600%}{C601%}{C602%}{C603%}</t>
  </si>
  <si>
    <t>CPTEG__CHAGGII</t>
  </si>
  <si>
    <t>CPTEG__CHAGGIII</t>
  </si>
  <si>
    <t>CPTEG__CHANDCG</t>
  </si>
  <si>
    <t>{C675%}{C6811%}{C6810%}{C680%}{-C6811NV}{C6812%}{C6816%}{C6815%}{C6817%}{C686%}{C687%}{C689%}{-C689999}{C688%}</t>
  </si>
  <si>
    <t>CPTEG__G36162</t>
  </si>
  <si>
    <t>{C612%}{C613%}{C614%}{C615%}{C616%}{C617%}{C618%}{C610%}{C623%}{C627%}</t>
  </si>
  <si>
    <t>CPTEG__G36365</t>
  </si>
  <si>
    <t>{C635%}{C695%}{C637%}{C651%}{C650%}{C653%}{C654%}{C655%}{C657%}{C658%}</t>
  </si>
  <si>
    <t>CPTEG__CHFOURNG</t>
  </si>
  <si>
    <t>{FGROUPE1}{C621%}{C622%}{C612%}{C613%}{C614%}{C615%}{C616%}{C617%}{C618%}{C610%}{C623%}{C627%}{-C603%-}{-C609%-}{-C619%-}{-C629%-}</t>
  </si>
  <si>
    <t>CPTEG__CHSOCFIG</t>
  </si>
  <si>
    <t>{C631%}{C633%}{C645%}{-C6459%-}{C646%}{-C6469%-}{C647%}{-C6479%-}{C635%}{C695%}{C637%}</t>
  </si>
  <si>
    <t>CPTEG__VCAEC</t>
  </si>
  <si>
    <t>CPTEG__DOTIMMO</t>
  </si>
  <si>
    <t>6811AN</t>
  </si>
  <si>
    <t>CPTEG__DPRRVAL</t>
  </si>
  <si>
    <t>{C6874%}{-C68741%}{-C68746%}{-C68748%}{C68746%}</t>
  </si>
  <si>
    <t>CPTEG__DOTCAP</t>
  </si>
  <si>
    <t>{C6812%}{C6816%}{C6871%}{C6870%}{C6872%}{C68748%}</t>
  </si>
  <si>
    <t>CPTEG__RFDINVCP</t>
  </si>
  <si>
    <t>CPTEG__DBFRCEPR</t>
  </si>
  <si>
    <t>{C6815%}{C6817%}{C686%}{C68741%}{C6876%}{C688%}</t>
  </si>
  <si>
    <t>CPTEG__ENGAGTDE</t>
  </si>
  <si>
    <t>{C689%}{-C68921%}</t>
  </si>
  <si>
    <t>689000</t>
  </si>
  <si>
    <t>CPTEG__RRVPRVOV</t>
  </si>
  <si>
    <t>{C7874%}{-C78741%}{-C78748%}</t>
  </si>
  <si>
    <t>CPTEG__RPRVAFA</t>
  </si>
  <si>
    <t>{C7811%}{C780%}{C7810%}{C7812%}{C7816%}{C7872%}{C78748%}{C7870%}</t>
  </si>
  <si>
    <t>CPTEG__QPSUBV</t>
  </si>
  <si>
    <t>CPTEG__QPFDSASS</t>
  </si>
  <si>
    <t>CPTEG__PDTCESAC</t>
  </si>
  <si>
    <t>CPTEG__UFDINVCP</t>
  </si>
  <si>
    <t>CPTEG__RPROVBED</t>
  </si>
  <si>
    <t>{C7815%}{C7817%}{C786%}{C78741%}{C7876%}</t>
  </si>
  <si>
    <t>CPTEG__REPRESS</t>
  </si>
  <si>
    <t>{C7891%}{C7890%}{C7892%}{-C78921%}{-C78922%}{C7893%}{C7897%}{C78922%}{C7894%}{C7895%}{C7896%}</t>
  </si>
  <si>
    <t>789000</t>
  </si>
  <si>
    <t>CPTEG__18INVA</t>
  </si>
  <si>
    <t>CPTEG__IMMOINCO</t>
  </si>
  <si>
    <t>CPTEG__IMMOENCO</t>
  </si>
  <si>
    <t>CPTEG__IMMOFIN</t>
  </si>
  <si>
    <t>{CE26%}{CE27%}</t>
  </si>
  <si>
    <t>CPTEG__CHAREPAR</t>
  </si>
  <si>
    <t>CPTEG__18INVD</t>
  </si>
  <si>
    <t>SALAGT_AGPLDIR</t>
  </si>
  <si>
    <t>{NETPTDIRENCG}{-NETPTPTDIRENCG}</t>
  </si>
  <si>
    <t>SALAG__AGPLD01</t>
  </si>
  <si>
    <t>{NNETPGestDCT}{-NNETPTPGestDCT}</t>
  </si>
  <si>
    <t>Refvar_arrete1_annexe9h-9j_tper.xls++++Refvar_TELEBUDGET_Enfance_adultes.xls++++</t>
  </si>
  <si>
    <t>SALAG__AGPLD02</t>
  </si>
  <si>
    <t>{NNETPGestMDR}{-NNETPTPGestMDR}</t>
  </si>
  <si>
    <t>SALAG__AGPLD03</t>
  </si>
  <si>
    <t>{NNETPGestDAJ}{-NNETPTPGestDAJ}</t>
  </si>
  <si>
    <t>SALAG__AGPLD04</t>
  </si>
  <si>
    <t>{NNETPGestCSE}{NNETPGestPES}{NNETPGestCSP}{-NNETPTPGestCSE}{-NNETPTPGestPES}{-NNETPTPGestCSP}</t>
  </si>
  <si>
    <t>SALAG__AGPLD05</t>
  </si>
  <si>
    <t>{NNETPGestCDS}{-NNETPTPGestCDS}</t>
  </si>
  <si>
    <t>SALAG__AGPLD06</t>
  </si>
  <si>
    <t>{NNETPGestCAT}{-NNETPTPGestCAT}</t>
  </si>
  <si>
    <t>SALAG__AGPLD07</t>
  </si>
  <si>
    <t>{NNETPGestADT}{NNETPGestECO}{-NNETPTPGestADT}{-NNETPTPGestECO}</t>
  </si>
  <si>
    <t>SALAG__AGPLD08</t>
  </si>
  <si>
    <t>{NNETPGestCIE}{-NNETPTPGestCIE}</t>
  </si>
  <si>
    <t>SALAG__AGPLD09</t>
  </si>
  <si>
    <t>{NNETPGestCFP}{NNETPGestCER}{NNETPGestACS}{-NNETPTPGestCFP}{-NNETPTPGestCER}{-NNETPTPGestACS}</t>
  </si>
  <si>
    <t>SALAG__AGPLD10</t>
  </si>
  <si>
    <t>{NNETPGestCSS}{-NNETPTPGestCSS}</t>
  </si>
  <si>
    <t>SALAG__AGPLD11</t>
  </si>
  <si>
    <t>{NNETPGestRCS}{-NNETPTPGestRCS}</t>
  </si>
  <si>
    <t>SALAG__AGPLD12</t>
  </si>
  <si>
    <t>{NNETPGestACD}{-NNETPTPGestACD}</t>
  </si>
  <si>
    <t>SALAG__AGPLD13</t>
  </si>
  <si>
    <t>{NNETPGestACE}{-NNETPTPGestACE}</t>
  </si>
  <si>
    <t>SALAGT_AGPLGES</t>
  </si>
  <si>
    <t>{NETPTADMGESG}{-NETPTPTADMGESG}</t>
  </si>
  <si>
    <t>SALAG__AGPLG01</t>
  </si>
  <si>
    <t>{NNETPGestAAB}{-NNETPTPGestAAB}</t>
  </si>
  <si>
    <t>SALAG__AGPLG02</t>
  </si>
  <si>
    <t>{NNETPGestCPE}{-NNETPTPGestCPE}</t>
  </si>
  <si>
    <t>SALAG__AGPLG03</t>
  </si>
  <si>
    <t>{NNETPGestAAG}{-NNETPTPGestAAG}</t>
  </si>
  <si>
    <t>SALAGT_AGPLSER</t>
  </si>
  <si>
    <t>{NETPTGestSER}{-NETPTPTGestSER}</t>
  </si>
  <si>
    <t>SALAG__AGPLS01</t>
  </si>
  <si>
    <t>{NNETPGestAGG}{-NNETPTPGestAGG}</t>
  </si>
  <si>
    <t>SALAG__AGPLS02</t>
  </si>
  <si>
    <t>{NNETPGestMDM}{-NNETPTPGestMDM}</t>
  </si>
  <si>
    <t>SALAG__AGPLS03</t>
  </si>
  <si>
    <t>{NNETPGestOUQ}{-NNETPTPGestOUQ}</t>
  </si>
  <si>
    <t>SALAG__AGPLS04</t>
  </si>
  <si>
    <t>{NNETPGestVDN}{-NNETPTPGestVDN}</t>
  </si>
  <si>
    <t>SALAG__AGPLS05</t>
  </si>
  <si>
    <t>{NNETPGestAUS}{-NNETPTPGestAUS}</t>
  </si>
  <si>
    <t>SALAGT_AGPLRES</t>
  </si>
  <si>
    <t>{NETPTGestRES}{-NETPTPTGestRES}</t>
  </si>
  <si>
    <t>SALAG__AGPLR01</t>
  </si>
  <si>
    <t>{NNETPGestCCU}{-NNETPTPGestCCU}</t>
  </si>
  <si>
    <t>SALAG__AGPLR02</t>
  </si>
  <si>
    <t>{NNETPGestCUI}{-NNETPTPGestCUI}</t>
  </si>
  <si>
    <t>SALAG__AGPLR03</t>
  </si>
  <si>
    <t>SALAGT_AGPLEDU</t>
  </si>
  <si>
    <t>{NETPTSOCEDUG}{-NETPTPTSOCEDUG}</t>
  </si>
  <si>
    <t>SALAG__AGPLE01</t>
  </si>
  <si>
    <t>{NNETPGestEEP}{-NNETPTPGestEEP}</t>
  </si>
  <si>
    <t>SALAG__AGPLE02</t>
  </si>
  <si>
    <t>{NNETPGestESD}{-NNETPTPGestESD}</t>
  </si>
  <si>
    <t>SALAG__AGPLE03</t>
  </si>
  <si>
    <t>{NNETPGestESR}{-NNETPTPGestESR}</t>
  </si>
  <si>
    <t>SALAG__AGPLE04</t>
  </si>
  <si>
    <t>{NNETPGestPPS}{-NNETPTPGestPPS}</t>
  </si>
  <si>
    <t>SALAG__AGPLE05</t>
  </si>
  <si>
    <t>{NNETPGestMPS}{-NNETPTPGestMPS}</t>
  </si>
  <si>
    <t>SALAG__AGPLE06</t>
  </si>
  <si>
    <t>{NNETPGestAES}{-NNETPTPGestAES}</t>
  </si>
  <si>
    <t>SALAG__AGPLE06C</t>
  </si>
  <si>
    <t>{NNETPGestPAE}{-NNETPTPGestPAE}</t>
  </si>
  <si>
    <t>SALAG__AGPLE07</t>
  </si>
  <si>
    <t>{NNETPGestAMP}{-NNETPTPGestAMP}</t>
  </si>
  <si>
    <t>SALAG__AGPLE07C</t>
  </si>
  <si>
    <t>{NNETPGestPAM}{-NNETPTPGestPAM}</t>
  </si>
  <si>
    <t>SALAG__AGPLE08</t>
  </si>
  <si>
    <t>{NNETPGestANS}{-NNETPTPGestANS}</t>
  </si>
  <si>
    <t>SALAG__AGPLE09</t>
  </si>
  <si>
    <t>{NNETPGestASS}{-NNETPTPGestASS}</t>
  </si>
  <si>
    <t>SALAG__AGPLE10</t>
  </si>
  <si>
    <t>{NNETPGestASM}{-NNETPTPGestASM}</t>
  </si>
  <si>
    <t>SALAG__AGPLE11</t>
  </si>
  <si>
    <t>{NNETPGestAVS}{-NNETPTPGestAVS}</t>
  </si>
  <si>
    <t>SALAG__AGPLE12</t>
  </si>
  <si>
    <t>{NNETPGestCES}{-NNETPTPGestCES}</t>
  </si>
  <si>
    <t>SALAG__AGPLE13</t>
  </si>
  <si>
    <t>{NNETPGestEJE}{-NNETPTPGestEJE}</t>
  </si>
  <si>
    <t>SALAG__AGPLE14</t>
  </si>
  <si>
    <t>{NNETPGestEDT}{NNETPGestEDS}{-NNETPTPGestEDT}{-NNETPTPGestEDS}</t>
  </si>
  <si>
    <t>SALAG__AGPLE15</t>
  </si>
  <si>
    <t>{NNETPGestEDN}{-NNETPTPGestEDN}</t>
  </si>
  <si>
    <t>SALAG__AGPLE16</t>
  </si>
  <si>
    <t>{NNETPGestMJU}{NNETPGestDPS}{-NNETPTPGestMJU}{-NNETPTPGestDPS}</t>
  </si>
  <si>
    <t>SALAG__AGPLE17</t>
  </si>
  <si>
    <t>{NNETPGestMOA}{-NNETPTPGestMOA}</t>
  </si>
  <si>
    <t>SALAG__AGPLE18</t>
  </si>
  <si>
    <t>{NNETPGestMOE}{-NNETPTPGestMOE}</t>
  </si>
  <si>
    <t>SALAG__AGPLE19</t>
  </si>
  <si>
    <t>{NNETPGestMEM}{-NNETPTPGestMEM}</t>
  </si>
  <si>
    <t>SALAG__AGPLE20</t>
  </si>
  <si>
    <t>{NNETPGestMJE}{-NNETPTPGestMJE}</t>
  </si>
  <si>
    <t>SALAG__AGPLE21</t>
  </si>
  <si>
    <t>{NNETPGestAD}{NNETPGestADB}{-NNETPTPGestAD}{-NNETPTPGestADB}</t>
  </si>
  <si>
    <t>SALAG__AGPLE22</t>
  </si>
  <si>
    <t>{NNETPGestPSY}{-NNETPTPGestPSY}</t>
  </si>
  <si>
    <t>SALAG__AGPLE23</t>
  </si>
  <si>
    <t>{NNETPGestRTA}{-NNETPTPGestRTA}</t>
  </si>
  <si>
    <t>SALAG__AGPLE24</t>
  </si>
  <si>
    <t>{NNETPGestTIS}{-NNETPTPGestTIS}</t>
  </si>
  <si>
    <t>SALAG__AGPLE25</t>
  </si>
  <si>
    <t>{NNETPGestTCS}{-NNETPTPGestTCS}</t>
  </si>
  <si>
    <t>SALAG__AGPLE26</t>
  </si>
  <si>
    <t>{NNETPGestTFL}{-NNETPTPGestTFL}</t>
  </si>
  <si>
    <t>SALAG__AGPLE27</t>
  </si>
  <si>
    <t>{NNETPGestAFF}{-NNETPTPGestAFF}</t>
  </si>
  <si>
    <t>SALAG__AGPLE28</t>
  </si>
  <si>
    <t>{NNETPGestAPE}{-NNETPTPGestAPE}</t>
  </si>
  <si>
    <t>SALAG__AGPLE29</t>
  </si>
  <si>
    <t>{NNETPGestECF}{-NNETPTPGestECF}</t>
  </si>
  <si>
    <t>SALAG__AGPLE30</t>
  </si>
  <si>
    <t>{NNETPGestASF}{-NNETPTPGestASF}</t>
  </si>
  <si>
    <t>SALAGT_AGPLPAR</t>
  </si>
  <si>
    <t>{NETPTGestPAR}{-NETPTPTGestPAR}</t>
  </si>
  <si>
    <t>SALAG__AGPLPARC</t>
  </si>
  <si>
    <t>{NNETPGestPPA}{-NNETPTPGestPPA}</t>
  </si>
  <si>
    <t>SALAG__AGPLP01</t>
  </si>
  <si>
    <t>{NNETPGestAS}{-NNETPTPGestAS}</t>
  </si>
  <si>
    <t>SALAG__AGPLP02</t>
  </si>
  <si>
    <t>{NNETPGestAPR}{-NNETPTPGestAPR}</t>
  </si>
  <si>
    <t>SALAG__AGPLP03</t>
  </si>
  <si>
    <t>{NNETPGestDIE}{-NNETPTPGestDIE}</t>
  </si>
  <si>
    <t>SALAG__AGPLP04</t>
  </si>
  <si>
    <t>{NNETPGestERG}{-NNETPTPGestERG}</t>
  </si>
  <si>
    <t>SALAG__AGPLP05</t>
  </si>
  <si>
    <t>{NNETPGestIDE}{-NNETPTPGestIDE}</t>
  </si>
  <si>
    <t>SALAG__AGPLP06</t>
  </si>
  <si>
    <t>{NNETPGestIPY}{-NNETPTPGestIPY}</t>
  </si>
  <si>
    <t>SALAG__AGPLP07</t>
  </si>
  <si>
    <t>{NNETPGestMKI}{-NNETPTPGestMKI}</t>
  </si>
  <si>
    <t>SALAG__AGPLP08</t>
  </si>
  <si>
    <t>{NNETPGestORP}{-NNETPTPGestORP}</t>
  </si>
  <si>
    <t>SALAG__AGPLP09</t>
  </si>
  <si>
    <t>{NNETPGestORT}{-NNETPTPGestORT}</t>
  </si>
  <si>
    <t>SALAG__AGPLP10</t>
  </si>
  <si>
    <t>{NNETPGestPEP}{-NNETPTPGestPEP}</t>
  </si>
  <si>
    <t>SALAG__AGPLP11</t>
  </si>
  <si>
    <t>{NNETPGestMTR}{-NNETPTPGestMTR}</t>
  </si>
  <si>
    <t>SALAG__AGPLP12</t>
  </si>
  <si>
    <t>{NNETPGestPCM}{-NNETPTPGestPCM}</t>
  </si>
  <si>
    <t>SALAG__AGPLP13</t>
  </si>
  <si>
    <t>{NNETPGestPUE}{-NNETPTPGestPUE}</t>
  </si>
  <si>
    <t>SALAG__AGPLP14</t>
  </si>
  <si>
    <t>{NNETPGestSFE}{-NNETPTPGestSFE}</t>
  </si>
  <si>
    <t>SALAG__AGPLP15</t>
  </si>
  <si>
    <t>{NNETPGestAPP}{NNETPGestAGE}{-NNETPTPGestAPP}{-NNETPTPGestAGE}</t>
  </si>
  <si>
    <t>SALAG__AGPLP16</t>
  </si>
  <si>
    <t>{NNETPGestPEF}{-NNETPTPGestPEF}</t>
  </si>
  <si>
    <t>SALAGT_AGPLMED</t>
  </si>
  <si>
    <t>{NETPTGestMED}{-NETPTPTGestMED}</t>
  </si>
  <si>
    <t>SALAG__AGPLM01</t>
  </si>
  <si>
    <t>{NNETPGestPED}{-NNETPTPGestPED}</t>
  </si>
  <si>
    <t>SALAG__AGPLM02</t>
  </si>
  <si>
    <t>{NNETPGestPYC}{-NNETPTPGestPYC}</t>
  </si>
  <si>
    <t>SALAG__AGPLM03</t>
  </si>
  <si>
    <t>{NNETPGestMRF}{-NNETPTPGestMRF}</t>
  </si>
  <si>
    <t>SALAG__AGPLM04</t>
  </si>
  <si>
    <t>{NNETPGestASL}{-NNETPTPGestASL}</t>
  </si>
  <si>
    <t>SALAG__AGPLM05</t>
  </si>
  <si>
    <t>{NNETPGestMGE}{-NNETPTPGestMGE}</t>
  </si>
  <si>
    <t>SALAG__AGPLM06</t>
  </si>
  <si>
    <t>{NNETPGestPHA}{-NNETPTPGestPHA}</t>
  </si>
  <si>
    <t>SALAG__AGPLM07</t>
  </si>
  <si>
    <t>{NNETPGestPPH}{-NNETPTPGestPPH}</t>
  </si>
  <si>
    <t>SALAG__AGPLM08</t>
  </si>
  <si>
    <t>{NNETPGestAMD}{-NNETPTPGestAMD}</t>
  </si>
  <si>
    <t>SALAG__AGPLAUT</t>
  </si>
  <si>
    <t>{NNETPGestAUT}{-NNETPTPGestAUT}</t>
  </si>
  <si>
    <t>SALAGT_AGPLAUT</t>
  </si>
  <si>
    <t>{NETPTGestAUT}{-NETPTPTGestAUT}</t>
  </si>
  <si>
    <t>SALAGT_AGTPDIR</t>
  </si>
  <si>
    <t>{NAGTPTDIRENCG}</t>
  </si>
  <si>
    <t>AGTPTDIRENCG</t>
  </si>
  <si>
    <t>SALAG__AGTPD01</t>
  </si>
  <si>
    <t>{NNAgTPGestDCT}</t>
  </si>
  <si>
    <t>NAgTPGestDCT</t>
  </si>
  <si>
    <t>SALAG__AGTPD02</t>
  </si>
  <si>
    <t>{NNAgTPGestMDR}</t>
  </si>
  <si>
    <t>NAgTPGestMDR</t>
  </si>
  <si>
    <t>SALAG__AGTPD03</t>
  </si>
  <si>
    <t>{NNAgTPGestDAJ}</t>
  </si>
  <si>
    <t>NAgTPGestDAJ</t>
  </si>
  <si>
    <t>SALAG__AGTPD04</t>
  </si>
  <si>
    <t>{NNAgTPGestCSE}{NNAgTPGestPES}{NNAgTPGestCSP}</t>
  </si>
  <si>
    <t>NAgTPGestCSE</t>
  </si>
  <si>
    <t>SALAG__AGTPD05</t>
  </si>
  <si>
    <t>{NNAgTPGestCDS}</t>
  </si>
  <si>
    <t>NAgTPGestCDS</t>
  </si>
  <si>
    <t>SALAG__AGTPD06</t>
  </si>
  <si>
    <t>{NNAgTPGestCAT}</t>
  </si>
  <si>
    <t>NAgTPGestCAT</t>
  </si>
  <si>
    <t>SALAG__AGTPD07</t>
  </si>
  <si>
    <t>{NNAgTPGestADT}{NNAgTPGestECO}</t>
  </si>
  <si>
    <t>NAgTPGestADT</t>
  </si>
  <si>
    <t>SALAG__AGTPD08</t>
  </si>
  <si>
    <t>{NNAgTPGestCIE}</t>
  </si>
  <si>
    <t>NAgTPGestCIE</t>
  </si>
  <si>
    <t>SALAG__AGTPD09</t>
  </si>
  <si>
    <t>{NNAgTPGestCFP}{NNAgTPGestCER}{NNAgTPGestACS}</t>
  </si>
  <si>
    <t>NAgTPGestCFP</t>
  </si>
  <si>
    <t>SALAG__AGTPD10</t>
  </si>
  <si>
    <t>{NNAgTPGestCSS}</t>
  </si>
  <si>
    <t>NAgTPGestCSS</t>
  </si>
  <si>
    <t>SALAG__AGTPD11</t>
  </si>
  <si>
    <t>{NNAgTPGestRCS}</t>
  </si>
  <si>
    <t>NAgTPGestRCS</t>
  </si>
  <si>
    <t>SALAG__AGTPD12</t>
  </si>
  <si>
    <t>{NNAgTPGestACD}</t>
  </si>
  <si>
    <t>NAgTPGestACD</t>
  </si>
  <si>
    <t>SALAG__AGTPD13</t>
  </si>
  <si>
    <t>{NNAgTPGestACE}</t>
  </si>
  <si>
    <t>NAgTPGestACE</t>
  </si>
  <si>
    <t>SALAGT_AGTPGES</t>
  </si>
  <si>
    <t>{NAGTPTADMGESG}</t>
  </si>
  <si>
    <t>AGTPTADMGESG</t>
  </si>
  <si>
    <t>SALAG__AGTPG01</t>
  </si>
  <si>
    <t>{NNAgTPGestAAB}</t>
  </si>
  <si>
    <t>NAgTPGestAAB</t>
  </si>
  <si>
    <t>SALAG__AGTPG02</t>
  </si>
  <si>
    <t>{NNAgTPGestCPE}</t>
  </si>
  <si>
    <t>NAgTPGestCPE</t>
  </si>
  <si>
    <t>SALAG__AGTPG03</t>
  </si>
  <si>
    <t>{NNAgTPGestAAG}</t>
  </si>
  <si>
    <t>NAgTPGestAAG</t>
  </si>
  <si>
    <t>SALAGT_AGTPSER</t>
  </si>
  <si>
    <t>{NAgTPTGestSER}</t>
  </si>
  <si>
    <t>AgTPTGestSER</t>
  </si>
  <si>
    <t>SALAG__AGTPS01</t>
  </si>
  <si>
    <t>{NNAgTPGestAGG}</t>
  </si>
  <si>
    <t>NAgTPGestAGG</t>
  </si>
  <si>
    <t>SALAG__AGTPS02</t>
  </si>
  <si>
    <t>{NNAgTPGestMDM}</t>
  </si>
  <si>
    <t>NAgTPGestMDM</t>
  </si>
  <si>
    <t>SALAG__AGTPS03</t>
  </si>
  <si>
    <t>{NNAgTPGestOUQ}</t>
  </si>
  <si>
    <t>NAgTPGestOUQ</t>
  </si>
  <si>
    <t>SALAG__AGTPS04</t>
  </si>
  <si>
    <t>{NNAgTPGestVDN}</t>
  </si>
  <si>
    <t>NAgTPGestVDN</t>
  </si>
  <si>
    <t>SALAG__AGTPS05</t>
  </si>
  <si>
    <t>{NNAgTPGestAUS}</t>
  </si>
  <si>
    <t>NAgTPGestAUS</t>
  </si>
  <si>
    <t>SALAGT_AGTPRES</t>
  </si>
  <si>
    <t>{NAgTPTGestRES}</t>
  </si>
  <si>
    <t>AgTPTGestRES</t>
  </si>
  <si>
    <t>SALAG__AGTPR01</t>
  </si>
  <si>
    <t>{NNAgTPGestCCU}</t>
  </si>
  <si>
    <t>NAgTPGestCCU</t>
  </si>
  <si>
    <t>SALAG__AGTPR02</t>
  </si>
  <si>
    <t>{NNAgTPGestCUI}</t>
  </si>
  <si>
    <t>NAgTPGestCUI</t>
  </si>
  <si>
    <t>SALAG__AGTPR03</t>
  </si>
  <si>
    <t>{NNAgTPGestAUR}</t>
  </si>
  <si>
    <t>NAgTPGestAUR</t>
  </si>
  <si>
    <t>SALAGT_AGTPEDU</t>
  </si>
  <si>
    <t>{NAGTPTSOCEDUG}</t>
  </si>
  <si>
    <t>AGTPTSOCEDUG</t>
  </si>
  <si>
    <t>SALAG__AGTPE01</t>
  </si>
  <si>
    <t>{NNAgTPGestEEP}</t>
  </si>
  <si>
    <t>NAgTPGestEEP</t>
  </si>
  <si>
    <t>SALAG__AGTPE02</t>
  </si>
  <si>
    <t>{NNAgTPGestESD}</t>
  </si>
  <si>
    <t>NAgTPGestESD</t>
  </si>
  <si>
    <t>SALAG__AGTPE03</t>
  </si>
  <si>
    <t>{NNAgTPGestESR}</t>
  </si>
  <si>
    <t>NAgTPGestESR</t>
  </si>
  <si>
    <t>SALAG__AGTPE04</t>
  </si>
  <si>
    <t>{NNAgTPGestPPS}</t>
  </si>
  <si>
    <t>NAgTPGestPPS</t>
  </si>
  <si>
    <t>SALAG__AGTPE05</t>
  </si>
  <si>
    <t>{NNAgTPGestMPS}</t>
  </si>
  <si>
    <t>NAgTPGestMPS</t>
  </si>
  <si>
    <t>SALAG__AGTPE06</t>
  </si>
  <si>
    <t>{NNAgTPGestAES}</t>
  </si>
  <si>
    <t>NAgTPGestAES</t>
  </si>
  <si>
    <t>SALAG__AGTPE06C</t>
  </si>
  <si>
    <t>{NNAgTPGestPAE}</t>
  </si>
  <si>
    <t>NAgTPGestPAE</t>
  </si>
  <si>
    <t>SALAG__AGTPE07</t>
  </si>
  <si>
    <t>{NNAgTPGestAMP}</t>
  </si>
  <si>
    <t>NAgTPGestAMP</t>
  </si>
  <si>
    <t>SALAG__AGTPE07C</t>
  </si>
  <si>
    <t>{NNAgTPGestPAM}</t>
  </si>
  <si>
    <t>NAgTPGestPAM</t>
  </si>
  <si>
    <t>SALAG__AGTPE08</t>
  </si>
  <si>
    <t>{NNAgTPGestANS}</t>
  </si>
  <si>
    <t>NAgTPGestANS</t>
  </si>
  <si>
    <t>SALAG__AGTPE09</t>
  </si>
  <si>
    <t>{NNAgTPGestASS}</t>
  </si>
  <si>
    <t>NAgTPGestASS</t>
  </si>
  <si>
    <t>SALAG__AGTPE10</t>
  </si>
  <si>
    <t>{NNAgTPGestASM}</t>
  </si>
  <si>
    <t>NAgTPGestASM</t>
  </si>
  <si>
    <t>SALAG__AGTPE11</t>
  </si>
  <si>
    <t>{NNAgTPGestAVS}</t>
  </si>
  <si>
    <t>NAgTPGestAVS</t>
  </si>
  <si>
    <t>SALAG__AGTPE12</t>
  </si>
  <si>
    <t>{NNAgTPGestCES}</t>
  </si>
  <si>
    <t>NAgTPGestCES</t>
  </si>
  <si>
    <t>SALAG__AGTPE13</t>
  </si>
  <si>
    <t>{NNAgTPGestEJE}</t>
  </si>
  <si>
    <t>NAgTPGestEJE</t>
  </si>
  <si>
    <t>SALAG__AGTPE14</t>
  </si>
  <si>
    <t>{NNAgTPGestEDT}{NNAgTPGestEDS}</t>
  </si>
  <si>
    <t>NAgTPGestEDT</t>
  </si>
  <si>
    <t>SALAG__AGTPE15</t>
  </si>
  <si>
    <t>{NNAgTPGestEDN}</t>
  </si>
  <si>
    <t>NAgTPGestEDN</t>
  </si>
  <si>
    <t>SALAG__AGTPE16</t>
  </si>
  <si>
    <t>{NNAgTPGestMJU}{NNAgTPGestDPS}</t>
  </si>
  <si>
    <t>NAgTPGestMJU</t>
  </si>
  <si>
    <t>SALAG__AGTPE17</t>
  </si>
  <si>
    <t>{NNAgTPGestMOA}</t>
  </si>
  <si>
    <t>NAgTPGestMOA</t>
  </si>
  <si>
    <t>SALAG__AGTPE18</t>
  </si>
  <si>
    <t>{NNAgTPGestMOE}</t>
  </si>
  <si>
    <t>NAgTPGestMOE</t>
  </si>
  <si>
    <t>SALAG__AGTPE19</t>
  </si>
  <si>
    <t>{NNAgTPGestMEM}</t>
  </si>
  <si>
    <t>NAgTPGestMEM</t>
  </si>
  <si>
    <t>SALAG__AGTPE20</t>
  </si>
  <si>
    <t>{NNAgTPGestMJE}</t>
  </si>
  <si>
    <t>NAgTPGestMJE</t>
  </si>
  <si>
    <t>SALAG__AGTPE21</t>
  </si>
  <si>
    <t>{NNAgTPGestAD}{NNAgTPGestADB}</t>
  </si>
  <si>
    <t>NAgTPGestAD</t>
  </si>
  <si>
    <t>SALAG__AGTPE22</t>
  </si>
  <si>
    <t>{NNAgTPGestPSY}</t>
  </si>
  <si>
    <t>NAgTPGestPSY</t>
  </si>
  <si>
    <t>SALAG__AGTPE23</t>
  </si>
  <si>
    <t>{NNAgTPGestRTA}</t>
  </si>
  <si>
    <t>NAgTPGestRTA</t>
  </si>
  <si>
    <t>SALAG__AGTPE24</t>
  </si>
  <si>
    <t>{NNAgTPGestTIS}</t>
  </si>
  <si>
    <t>NAgTPGestTIS</t>
  </si>
  <si>
    <t>SALAG__AGTPE25</t>
  </si>
  <si>
    <t>{NNAgTPGestTCS}</t>
  </si>
  <si>
    <t>NAgTPGestTCS</t>
  </si>
  <si>
    <t>SALAG__AGTPE26</t>
  </si>
  <si>
    <t>{NNAgTPGestTFL}</t>
  </si>
  <si>
    <t>NAgTPGestTFL</t>
  </si>
  <si>
    <t>SALAG__AGTPE27</t>
  </si>
  <si>
    <t>{NNAgTPGestAFF}</t>
  </si>
  <si>
    <t>NAgTPGestAPE</t>
  </si>
  <si>
    <t>SALAG__AGTPE28</t>
  </si>
  <si>
    <t>{NNAgTPGestAPE}</t>
  </si>
  <si>
    <t>SALAG__AGTPE29</t>
  </si>
  <si>
    <t>{NNAgTPGestECF}</t>
  </si>
  <si>
    <t>NAgTPGestECF</t>
  </si>
  <si>
    <t>SALAG__AGTPE30</t>
  </si>
  <si>
    <t>{NNAgTPGestASF}</t>
  </si>
  <si>
    <t>NAgTPGestASF</t>
  </si>
  <si>
    <t>SALAGT_AGTPPAR</t>
  </si>
  <si>
    <t>{NAgTPTGestPAR}</t>
  </si>
  <si>
    <t>AgTPTGestPAR</t>
  </si>
  <si>
    <t>SALAG__AGTPPARC</t>
  </si>
  <si>
    <t>{NNAgTPGestPPA}</t>
  </si>
  <si>
    <t>NAgTPGestPPA</t>
  </si>
  <si>
    <t>SALAG__AGTPP01</t>
  </si>
  <si>
    <t>{NNAgTPGestAS}</t>
  </si>
  <si>
    <t>NAgTPGestAS</t>
  </si>
  <si>
    <t>SALAG__AGTPP02</t>
  </si>
  <si>
    <t>{NNAgTPGestAPR}</t>
  </si>
  <si>
    <t>NAgTPGestAPR</t>
  </si>
  <si>
    <t>SALAG__AGTPP03</t>
  </si>
  <si>
    <t>{NNAgTPGestDIE}</t>
  </si>
  <si>
    <t>NAgTPGestDIE</t>
  </si>
  <si>
    <t>SALAG__AGTPP04</t>
  </si>
  <si>
    <t>{NNAgTPGestERG}</t>
  </si>
  <si>
    <t>NAgTPGestERG</t>
  </si>
  <si>
    <t>SALAG__AGTPP05</t>
  </si>
  <si>
    <t>{NNAgTPGestIDE}</t>
  </si>
  <si>
    <t>NAgTPGestIDE</t>
  </si>
  <si>
    <t>SALAG__AGTPP06</t>
  </si>
  <si>
    <t>{NNAgTPGestIPY}</t>
  </si>
  <si>
    <t>NAgTPGestIPY</t>
  </si>
  <si>
    <t>SALAG__AGTPP07</t>
  </si>
  <si>
    <t>{NNAgTPGestMKI}</t>
  </si>
  <si>
    <t>NAgTPGestMKI</t>
  </si>
  <si>
    <t>SALAG__AGTPP08</t>
  </si>
  <si>
    <t>{NNAgTPGestORP}</t>
  </si>
  <si>
    <t>NAgTPGestORP</t>
  </si>
  <si>
    <t>SALAG__AGTPP09</t>
  </si>
  <si>
    <t>{NNAgTPGestORT}</t>
  </si>
  <si>
    <t>NAgTPGestORT</t>
  </si>
  <si>
    <t>SALAG__AGTPP10</t>
  </si>
  <si>
    <t>{NNAgTPGestPEP}</t>
  </si>
  <si>
    <t>NAgTPGestPEP</t>
  </si>
  <si>
    <t>SALAG__AGTPP11</t>
  </si>
  <si>
    <t>{NNAgTPGestMTR}</t>
  </si>
  <si>
    <t>NAgTPGestMTR</t>
  </si>
  <si>
    <t>SALAG__AGTPP12</t>
  </si>
  <si>
    <t>{NNAgTPGestPCM}</t>
  </si>
  <si>
    <t>NAgTPGestPCM</t>
  </si>
  <si>
    <t>SALAG__AGTPP13</t>
  </si>
  <si>
    <t>{NNAgTPGestPUE}</t>
  </si>
  <si>
    <t>NAgTPGestPUE</t>
  </si>
  <si>
    <t>SALAG__AGTPP14</t>
  </si>
  <si>
    <t>{NNAgTPGestSFE}</t>
  </si>
  <si>
    <t>NAgTPGestSFE</t>
  </si>
  <si>
    <t>SALAG__AGTPP15</t>
  </si>
  <si>
    <t>{NNAgTPGestAPP}{NNAgTPGestAGE}</t>
  </si>
  <si>
    <t>NAgTPGestAPP</t>
  </si>
  <si>
    <t>SALAG__AGTPP16</t>
  </si>
  <si>
    <t>{NNAgTPGestPEF}</t>
  </si>
  <si>
    <t>NAgTPGestPEF</t>
  </si>
  <si>
    <t>SALAGT_AGTPMED</t>
  </si>
  <si>
    <t>{NAgTPTGestMED}</t>
  </si>
  <si>
    <t>AgTPTGestMED</t>
  </si>
  <si>
    <t>SALAG__AGTPM01</t>
  </si>
  <si>
    <t>{NNAgTPGestPED}</t>
  </si>
  <si>
    <t>NAgTPGestPED</t>
  </si>
  <si>
    <t>SALAG__AGTPM02</t>
  </si>
  <si>
    <t>{NNAgTPGestPYC}</t>
  </si>
  <si>
    <t>NAgTPGestPYC</t>
  </si>
  <si>
    <t>SALAG__AGTPM03</t>
  </si>
  <si>
    <t>{NNAgTPGestMRF}</t>
  </si>
  <si>
    <t>NAgTPGestMRF</t>
  </si>
  <si>
    <t>SALAG__AGTPM04</t>
  </si>
  <si>
    <t>{NNAgTPGestASL}</t>
  </si>
  <si>
    <t>NAgTPGestASL</t>
  </si>
  <si>
    <t>SALAG__AGTPM05</t>
  </si>
  <si>
    <t>{NNAgTPGestMGE}</t>
  </si>
  <si>
    <t>NAgTPGestMGE</t>
  </si>
  <si>
    <t>SALAG__AGTPM06</t>
  </si>
  <si>
    <t>{NNAgTPGestPHA}</t>
  </si>
  <si>
    <t>NAgTPGestPHA</t>
  </si>
  <si>
    <t>SALAG__AGTPM07</t>
  </si>
  <si>
    <t>{NNAgTPGestPPH}</t>
  </si>
  <si>
    <t>NAgTPGestAMD</t>
  </si>
  <si>
    <t>SALAG__AGTPM08</t>
  </si>
  <si>
    <t>{NNAgTPGestAMD}</t>
  </si>
  <si>
    <t>SALAG__AGTPAUT</t>
  </si>
  <si>
    <t>{NNAgTPGestAUT}</t>
  </si>
  <si>
    <t>NAgTPGestAUT</t>
  </si>
  <si>
    <t>SALAGT_AGTPAUT</t>
  </si>
  <si>
    <t>{NAgTPTGestAUT}</t>
  </si>
  <si>
    <t>AgTPTGestAUT</t>
  </si>
  <si>
    <t>SALAGT_ETPDIR</t>
  </si>
  <si>
    <t>{NETPTPTDIRENCG}</t>
  </si>
  <si>
    <t>ETPTPTDIRENCG</t>
  </si>
  <si>
    <t>SALAG__ETPD01</t>
  </si>
  <si>
    <t>{NNETPTPGestDCT}</t>
  </si>
  <si>
    <t>NETPTPGestDCT</t>
  </si>
  <si>
    <t>SALAG__ETPD02</t>
  </si>
  <si>
    <t>{NNETPTPGestMDR}</t>
  </si>
  <si>
    <t>NETPTPGestMDR</t>
  </si>
  <si>
    <t>SALAG__ETPD03</t>
  </si>
  <si>
    <t>{NNETPTPGestDAJ}</t>
  </si>
  <si>
    <t>NETPTPGestDAJ</t>
  </si>
  <si>
    <t>SALAG__ETPD04</t>
  </si>
  <si>
    <t>{NNETPTPGestCSE}{NNETPTPGestPES}{NNETPTPGestCSP}</t>
  </si>
  <si>
    <t>NETPTPGestCSE</t>
  </si>
  <si>
    <t>SALAG__ETPD05</t>
  </si>
  <si>
    <t>{NNETPTPGestCDS}</t>
  </si>
  <si>
    <t>NETPTPGestCDS</t>
  </si>
  <si>
    <t>SALAG__ETPD06</t>
  </si>
  <si>
    <t>{NNETPTPGestCAT}</t>
  </si>
  <si>
    <t>NETPTPGestCAT</t>
  </si>
  <si>
    <t>SALAG__ETPD07</t>
  </si>
  <si>
    <t>{NNETPTPGestADT}{NNETPTPGestECO}</t>
  </si>
  <si>
    <t>NETPTPGestADT</t>
  </si>
  <si>
    <t>SALAG__ETPD08</t>
  </si>
  <si>
    <t>{NNETPTPGestCIE}</t>
  </si>
  <si>
    <t>NETPTPGestCIE</t>
  </si>
  <si>
    <t>SALAG__ETPD09</t>
  </si>
  <si>
    <t>{NNETPTPGestCFP}{NNETPTPGestCER}{NNETPTPGestACS}</t>
  </si>
  <si>
    <t>NETPTPGestCFP</t>
  </si>
  <si>
    <t>SALAG__ETPD10</t>
  </si>
  <si>
    <t>{NNETPTPGestCSS}</t>
  </si>
  <si>
    <t>NETPTPGestCSS</t>
  </si>
  <si>
    <t>SALAG__ETPD11</t>
  </si>
  <si>
    <t>{NNETPTPGestRCS}</t>
  </si>
  <si>
    <t>NETPTPGestRCS</t>
  </si>
  <si>
    <t>SALAG__ETPD12</t>
  </si>
  <si>
    <t>{NNETPTPGestACD}</t>
  </si>
  <si>
    <t>NETPTPGestACD</t>
  </si>
  <si>
    <t>SALAG__ETPD13</t>
  </si>
  <si>
    <t>{NNETPTPGestACE}</t>
  </si>
  <si>
    <t>NETPTPGestACE</t>
  </si>
  <si>
    <t>SALAGT_ETPGES</t>
  </si>
  <si>
    <t>{NETPTPTADMGESG}</t>
  </si>
  <si>
    <t>ETPTPTADMGESG</t>
  </si>
  <si>
    <t>SALAG__ETPG01</t>
  </si>
  <si>
    <t>{NNETPTPGestAAB}</t>
  </si>
  <si>
    <t>NETPTPGestAAB</t>
  </si>
  <si>
    <t>SALAG__ETPG02</t>
  </si>
  <si>
    <t>{NNETPTPGestCPE}</t>
  </si>
  <si>
    <t>NETPTPGestCPE</t>
  </si>
  <si>
    <t>SALAG__ETPG03</t>
  </si>
  <si>
    <t>{NNETPTPGestAAG}</t>
  </si>
  <si>
    <t>NETPTPGestAAG</t>
  </si>
  <si>
    <t>SALAGT_ETPSER</t>
  </si>
  <si>
    <t>{NETPTPTGestSER}</t>
  </si>
  <si>
    <t>ETPTPTGestSER</t>
  </si>
  <si>
    <t>SALAG__ETPS01</t>
  </si>
  <si>
    <t>{NNETPTPGestAGG}</t>
  </si>
  <si>
    <t>NETPTPGestAGG</t>
  </si>
  <si>
    <t>SALAG__ETPS02</t>
  </si>
  <si>
    <t>{NNETPTPGestMDM}</t>
  </si>
  <si>
    <t>NETPTPGestMDM</t>
  </si>
  <si>
    <t>SALAG__ETPS03</t>
  </si>
  <si>
    <t>{NNETPTPGestOUQ}</t>
  </si>
  <si>
    <t>NETPTPGestOUQ</t>
  </si>
  <si>
    <t>SALAG__ETPS04</t>
  </si>
  <si>
    <t>{NNETPTPGestVDN}</t>
  </si>
  <si>
    <t>NETPTPGestVDN</t>
  </si>
  <si>
    <t>SALAG__ETPS05</t>
  </si>
  <si>
    <t>{NNETPTPGestAUS}</t>
  </si>
  <si>
    <t>NETPTPGestAUS</t>
  </si>
  <si>
    <t>SALAGT_ETPRES</t>
  </si>
  <si>
    <t>{NETPTPTGestRES}</t>
  </si>
  <si>
    <t>ETPTPTGestRES</t>
  </si>
  <si>
    <t>SALAG__ETPR01</t>
  </si>
  <si>
    <t>{NNETPTPGestCCU}</t>
  </si>
  <si>
    <t>NETPTPGestCCU</t>
  </si>
  <si>
    <t>SALAG__ETPR02</t>
  </si>
  <si>
    <t>{NNETPTPGestCUI}</t>
  </si>
  <si>
    <t>NETPTPGestCUI</t>
  </si>
  <si>
    <t>SALAG__ETPR03</t>
  </si>
  <si>
    <t>{NNETPTPGestAUR}</t>
  </si>
  <si>
    <t>NETPTPGestAUR</t>
  </si>
  <si>
    <t>SALAGT_ETPEDU</t>
  </si>
  <si>
    <t>{NETPTPTSOCEDUG}</t>
  </si>
  <si>
    <t>ETPTPTSOCEDUG</t>
  </si>
  <si>
    <t>SALAG__ETPE01</t>
  </si>
  <si>
    <t>{NNETPTPGestEEP}</t>
  </si>
  <si>
    <t>NETPTPGestEEP</t>
  </si>
  <si>
    <t>SALAG__ETPE02</t>
  </si>
  <si>
    <t>{NNETPTPGestESD}</t>
  </si>
  <si>
    <t>NETPTPGestESD</t>
  </si>
  <si>
    <t>SALAG__ETPE03</t>
  </si>
  <si>
    <t>{NNETPTPGestESR}</t>
  </si>
  <si>
    <t>NETPTPGestESR</t>
  </si>
  <si>
    <t>SALAG__ETPE04</t>
  </si>
  <si>
    <t>{NNETPTPGestPPS}</t>
  </si>
  <si>
    <t>NETPTPGestPPS</t>
  </si>
  <si>
    <t>SALAG__ETPE05</t>
  </si>
  <si>
    <t>{NNETPTPGestMPS}</t>
  </si>
  <si>
    <t>NETPTPGestMPS</t>
  </si>
  <si>
    <t>SALAG__ETPE06</t>
  </si>
  <si>
    <t>{NNETPTPGestAES}</t>
  </si>
  <si>
    <t>NETPTPGestAES</t>
  </si>
  <si>
    <t>SALAG__ETPE06C</t>
  </si>
  <si>
    <t>{NNETPTPGestPAE}</t>
  </si>
  <si>
    <t>NETPTPGestPAE</t>
  </si>
  <si>
    <t>SALAG__ETPE07</t>
  </si>
  <si>
    <t>{NNETPTPGestAMP}</t>
  </si>
  <si>
    <t>NETPTPGestAMP</t>
  </si>
  <si>
    <t>SALAG__ETPE07C</t>
  </si>
  <si>
    <t>{NNETPTPGestPAM}</t>
  </si>
  <si>
    <t>NETPTPGestPAM</t>
  </si>
  <si>
    <t>SALAG__ETPE08</t>
  </si>
  <si>
    <t>{NNETPTPGestANS}</t>
  </si>
  <si>
    <t>NETPTPGestANS</t>
  </si>
  <si>
    <t>SALAG__ETPE09</t>
  </si>
  <si>
    <t>{NNETPTPGestASS}</t>
  </si>
  <si>
    <t>NETPTPGestASS</t>
  </si>
  <si>
    <t>SALAG__ETPE10</t>
  </si>
  <si>
    <t>{NNETPTPGestASM}</t>
  </si>
  <si>
    <t>NETPTPGestASM</t>
  </si>
  <si>
    <t>SALAG__ETPE11</t>
  </si>
  <si>
    <t>{NNETPTPGestAVS}</t>
  </si>
  <si>
    <t>NETPTPGestAVS</t>
  </si>
  <si>
    <t>SALAG__ETPE12</t>
  </si>
  <si>
    <t>{NNETPTPGestCES}</t>
  </si>
  <si>
    <t>NETPTPGestCES</t>
  </si>
  <si>
    <t>SALAG__ETPE13</t>
  </si>
  <si>
    <t>{NNETPTPGestEJE}</t>
  </si>
  <si>
    <t>NETPTPGestEJE</t>
  </si>
  <si>
    <t>SALAG__ETPE14</t>
  </si>
  <si>
    <t>{NNETPTPGestEDT}{NNETPTPGestEDS}</t>
  </si>
  <si>
    <t>NETPTPGestEDT</t>
  </si>
  <si>
    <t>SALAG__ETPE15</t>
  </si>
  <si>
    <t>{NNETPTPGestEDN}</t>
  </si>
  <si>
    <t>NETPTPGestEDN</t>
  </si>
  <si>
    <t>SALAG__ETPE16</t>
  </si>
  <si>
    <t>{NNETPTPGestMJU}{NNETPTPGestDPS}</t>
  </si>
  <si>
    <t>NETPTPGestMJU</t>
  </si>
  <si>
    <t>SALAG__ETPE17</t>
  </si>
  <si>
    <t>{NNETPTPGestMOA}</t>
  </si>
  <si>
    <t>NETPTPGestMOA</t>
  </si>
  <si>
    <t>SALAG__ETPE18</t>
  </si>
  <si>
    <t>{NNETPTPGestMOE}</t>
  </si>
  <si>
    <t>NETPTPGestMOE</t>
  </si>
  <si>
    <t>SALAG__ETPE19</t>
  </si>
  <si>
    <t>{NNETPTPGestMEM}</t>
  </si>
  <si>
    <t>NETPTPGestMEM</t>
  </si>
  <si>
    <t>SALAG__ETPE20</t>
  </si>
  <si>
    <t>{NNETPTPGestMJE}</t>
  </si>
  <si>
    <t>NETPTPGestMJE</t>
  </si>
  <si>
    <t>SALAG__ETPE21</t>
  </si>
  <si>
    <t>{NNETPTPGestAD}{NNETPTPGestADB}</t>
  </si>
  <si>
    <t>NETPTPGestAD</t>
  </si>
  <si>
    <t>SALAG__ETPE22</t>
  </si>
  <si>
    <t>{NNETPTPGestPSY}</t>
  </si>
  <si>
    <t>NETPTPGestPSY</t>
  </si>
  <si>
    <t>SALAG__ETPE23</t>
  </si>
  <si>
    <t>{NNETPTPGestRTA}</t>
  </si>
  <si>
    <t>NETPTPGestRTA</t>
  </si>
  <si>
    <t>SALAG__ETPE24</t>
  </si>
  <si>
    <t>{NNETPTPGestTIS}</t>
  </si>
  <si>
    <t>NETPTPGestTIS</t>
  </si>
  <si>
    <t>SALAG__ETPE25</t>
  </si>
  <si>
    <t>{NNETPTPGestTCS}</t>
  </si>
  <si>
    <t>NETPTPGestTCS</t>
  </si>
  <si>
    <t>SALAG__ETPE26</t>
  </si>
  <si>
    <t>{NNETPTPGestTFL}</t>
  </si>
  <si>
    <t>NETPTPGestTFL</t>
  </si>
  <si>
    <t>SALAG__ETPE27</t>
  </si>
  <si>
    <t>{NNETPTPGestAFF}</t>
  </si>
  <si>
    <t>NETPTPGestAPE</t>
  </si>
  <si>
    <t>SALAG__ETPE28</t>
  </si>
  <si>
    <t>{NNETPTPGestAPE}</t>
  </si>
  <si>
    <t>SALAG__ETPE29</t>
  </si>
  <si>
    <t>{NNETPTPGestECF}</t>
  </si>
  <si>
    <t>NETPTPGestECF</t>
  </si>
  <si>
    <t>SALAG__ETPE30</t>
  </si>
  <si>
    <t>{NNETPTPGestASF}</t>
  </si>
  <si>
    <t>NETPTPGestASF</t>
  </si>
  <si>
    <t>SALAGT_ETPPAR</t>
  </si>
  <si>
    <t>{NETPTPTGestPAR}</t>
  </si>
  <si>
    <t>ETPTPTGestPAR</t>
  </si>
  <si>
    <t>SALAG__ETPPARC</t>
  </si>
  <si>
    <t>{NNETPTPGestPPA}</t>
  </si>
  <si>
    <t>NETPTPGestPPA</t>
  </si>
  <si>
    <t>SALAG__ETPP01</t>
  </si>
  <si>
    <t>{NNETPTPGestAS}</t>
  </si>
  <si>
    <t>NETPTPGestAS</t>
  </si>
  <si>
    <t>SALAG__ETPP02</t>
  </si>
  <si>
    <t>{NNETPTPGestAPR}</t>
  </si>
  <si>
    <t>NETPTPGestAPR</t>
  </si>
  <si>
    <t>SALAG__ETPP03</t>
  </si>
  <si>
    <t>{NNETPTPGestDIE}</t>
  </si>
  <si>
    <t>NETPTPGestDIE</t>
  </si>
  <si>
    <t>SALAG__ETPP04</t>
  </si>
  <si>
    <t>{NNETPTPGestERG}</t>
  </si>
  <si>
    <t>NETPTPGestERG</t>
  </si>
  <si>
    <t>SALAG__ETPP05</t>
  </si>
  <si>
    <t>{NNETPTPGestIDE}</t>
  </si>
  <si>
    <t>NETPTPGestIDE</t>
  </si>
  <si>
    <t>SALAG__ETPP06</t>
  </si>
  <si>
    <t>{NNETPTPGestIPY}</t>
  </si>
  <si>
    <t>NETPTPGestIPY</t>
  </si>
  <si>
    <t>SALAG__ETPP07</t>
  </si>
  <si>
    <t>{NNETPTPGestMKI}</t>
  </si>
  <si>
    <t>NETPTPGestMKI</t>
  </si>
  <si>
    <t>SALAG__ETPP08</t>
  </si>
  <si>
    <t>{NNETPTPGestORP}</t>
  </si>
  <si>
    <t>NETPTPGestORP</t>
  </si>
  <si>
    <t>SALAG__ETPP09</t>
  </si>
  <si>
    <t>{NNETPTPGestORT}</t>
  </si>
  <si>
    <t>NETPTPGestORT</t>
  </si>
  <si>
    <t>SALAG__ETPP10</t>
  </si>
  <si>
    <t>{NNETPTPGestPEP}</t>
  </si>
  <si>
    <t>NETPTPGestPEP</t>
  </si>
  <si>
    <t>SALAG__ETPP11</t>
  </si>
  <si>
    <t>{NNETPTPGestMTR}</t>
  </si>
  <si>
    <t>NETPTPGestMTR</t>
  </si>
  <si>
    <t>SALAG__ETPP12</t>
  </si>
  <si>
    <t>{NNETPTPGestPCM}</t>
  </si>
  <si>
    <t>NETPTPGestPCM</t>
  </si>
  <si>
    <t>SALAG__ETPP13</t>
  </si>
  <si>
    <t>{NNETPTPGestPUE}</t>
  </si>
  <si>
    <t>NETPTPGestPUE</t>
  </si>
  <si>
    <t>SALAG__ETPP14</t>
  </si>
  <si>
    <t>{NNETPTPGestSFE}</t>
  </si>
  <si>
    <t>NETPTPGestSFE</t>
  </si>
  <si>
    <t>SALAG__ETPP15</t>
  </si>
  <si>
    <t>{NNETPTPGestAPP}{NNETPTPGestAGE}</t>
  </si>
  <si>
    <t>NETPTPGestAPP</t>
  </si>
  <si>
    <t>SALAG__ETPP16</t>
  </si>
  <si>
    <t>{NNETPTPGestPEF}</t>
  </si>
  <si>
    <t>NETPTPGestPEF</t>
  </si>
  <si>
    <t>SALAGT_ETPMED</t>
  </si>
  <si>
    <t>{NETPTPTGestMED}</t>
  </si>
  <si>
    <t>ETPTPTGestMED</t>
  </si>
  <si>
    <t>SALAG__ETPM01</t>
  </si>
  <si>
    <t>{NNETPTPGestPED}</t>
  </si>
  <si>
    <t>NETPTPGestPED</t>
  </si>
  <si>
    <t>SALAG__ETPM02</t>
  </si>
  <si>
    <t>{NNETPTPGestPYC}</t>
  </si>
  <si>
    <t>NETPTPGestPYC</t>
  </si>
  <si>
    <t>SALAG__ETPM03</t>
  </si>
  <si>
    <t>{NNETPTPGestMRF}</t>
  </si>
  <si>
    <t>NETPTPGestMRF</t>
  </si>
  <si>
    <t>SALAG__ETPM04</t>
  </si>
  <si>
    <t>{NNETPTPGestASL}</t>
  </si>
  <si>
    <t>NETPTPGestASL</t>
  </si>
  <si>
    <t>SALAG__ETPM05</t>
  </si>
  <si>
    <t>{NNETPTPGestMGE}</t>
  </si>
  <si>
    <t>NETPTPGestMGE</t>
  </si>
  <si>
    <t>SALAG__ETPM06</t>
  </si>
  <si>
    <t>{NNETPTPGestPHA}</t>
  </si>
  <si>
    <t>NETPTPGestPHA</t>
  </si>
  <si>
    <t>SALAG__ETPM07</t>
  </si>
  <si>
    <t>{NNETPTPGestPPH}</t>
  </si>
  <si>
    <t>NETPTPGestAMD</t>
  </si>
  <si>
    <t>SALAG__ETPM08</t>
  </si>
  <si>
    <t>{NNETPTPGestAMD}</t>
  </si>
  <si>
    <t>SALAG__ETPAUT</t>
  </si>
  <si>
    <t>{NNETPTPGestAUT}</t>
  </si>
  <si>
    <t>NETPTPGestAUT</t>
  </si>
  <si>
    <t>SALAGT_ETPAUT</t>
  </si>
  <si>
    <t>{NETPTPTGestAUT}</t>
  </si>
  <si>
    <t>ETPTPTGestAUT</t>
  </si>
  <si>
    <t>SALAGT_TETPDIR</t>
  </si>
  <si>
    <t>{NETPTDIRENCG}</t>
  </si>
  <si>
    <t>ETPTDIRENCG</t>
  </si>
  <si>
    <t>SALAG__TETPD01</t>
  </si>
  <si>
    <t>{NNETPGestDCT}</t>
  </si>
  <si>
    <t>NETPGestDCT</t>
  </si>
  <si>
    <t>SALAG__TETPD02</t>
  </si>
  <si>
    <t>{NNETPGestMDR}</t>
  </si>
  <si>
    <t>NETPGestMDR</t>
  </si>
  <si>
    <t>SALAG__TETPD03</t>
  </si>
  <si>
    <t>{NNETPGestDAJ}</t>
  </si>
  <si>
    <t>NETPGestDAJ</t>
  </si>
  <si>
    <t>SALAG__TETPD04</t>
  </si>
  <si>
    <t>{NNETPGestCSE}{NNETPGestPES}{NNETPGestCSP}</t>
  </si>
  <si>
    <t>NETPGestCSE</t>
  </si>
  <si>
    <t>SALAG__TETPD05</t>
  </si>
  <si>
    <t>{NNETPGestCDS}</t>
  </si>
  <si>
    <t>NETPGestCDS</t>
  </si>
  <si>
    <t>SALAG__TETPD06</t>
  </si>
  <si>
    <t>{NNETPGestCAT}</t>
  </si>
  <si>
    <t>NETPGestCAT</t>
  </si>
  <si>
    <t>SALAG__TETPD07</t>
  </si>
  <si>
    <t>{NNETPGestADT}{NNETPGestECO}</t>
  </si>
  <si>
    <t>NETPGestADT</t>
  </si>
  <si>
    <t>SALAG__TETPD08</t>
  </si>
  <si>
    <t>{NNETPGestCIE}</t>
  </si>
  <si>
    <t>NETPGestCIE</t>
  </si>
  <si>
    <t>SALAG__TETPD09</t>
  </si>
  <si>
    <t>{NNETPGestCFP}{NNETPGestCER}{NNETPGestACS}</t>
  </si>
  <si>
    <t>NETPGestCFP</t>
  </si>
  <si>
    <t>SALAG__TETPD10</t>
  </si>
  <si>
    <t>{NNETPGestCSS}</t>
  </si>
  <si>
    <t>NETPGestCSS</t>
  </si>
  <si>
    <t>SALAG__TETPD11</t>
  </si>
  <si>
    <t>{NNETPGestRCS}</t>
  </si>
  <si>
    <t>NETPGestRCS</t>
  </si>
  <si>
    <t>SALAG__TETPD12</t>
  </si>
  <si>
    <t>{NNETPGestACD}</t>
  </si>
  <si>
    <t>NETPGestACD</t>
  </si>
  <si>
    <t>SALAG__TETPD13</t>
  </si>
  <si>
    <t>{NNETPGestACE}</t>
  </si>
  <si>
    <t>NETPGestACE</t>
  </si>
  <si>
    <t>SALAGT_TETPGES</t>
  </si>
  <si>
    <t>{NETPTADMGESG}</t>
  </si>
  <si>
    <t>ETPTADMGESG</t>
  </si>
  <si>
    <t>SALAG__TETPG01</t>
  </si>
  <si>
    <t>{NNETPGestAAB}</t>
  </si>
  <si>
    <t>NETPGestAAB</t>
  </si>
  <si>
    <t>SALAG__TETPG02</t>
  </si>
  <si>
    <t>{NNETPGestCPE}</t>
  </si>
  <si>
    <t>NETPGestCPE</t>
  </si>
  <si>
    <t>SALAG__TETPG03</t>
  </si>
  <si>
    <t>{NNETPGestAAG}</t>
  </si>
  <si>
    <t>NETPGestAAG</t>
  </si>
  <si>
    <t>SALAGT_TETPSER</t>
  </si>
  <si>
    <t>{NETPTGestSER}</t>
  </si>
  <si>
    <t>ETPTGestSER</t>
  </si>
  <si>
    <t>SALAG__TETPS01</t>
  </si>
  <si>
    <t>{NNETPGestAGG}</t>
  </si>
  <si>
    <t>NETPGestAGG</t>
  </si>
  <si>
    <t>SALAG__TETPS02</t>
  </si>
  <si>
    <t>{NNETPGestMDM}</t>
  </si>
  <si>
    <t>NETPGestMDM</t>
  </si>
  <si>
    <t>SALAG__TETPS03</t>
  </si>
  <si>
    <t>{NNETPGestOUQ}</t>
  </si>
  <si>
    <t>NETPGestOUQ</t>
  </si>
  <si>
    <t>SALAG__TETPS04</t>
  </si>
  <si>
    <t>{NNETPGestVDN}</t>
  </si>
  <si>
    <t>NETPGestVDN</t>
  </si>
  <si>
    <t>SALAG__TETPS05</t>
  </si>
  <si>
    <t>{NNETPGestAUS}</t>
  </si>
  <si>
    <t>NETPGestAUS</t>
  </si>
  <si>
    <t>SALAGT_TETPRES</t>
  </si>
  <si>
    <t>{NETPTGestRES}</t>
  </si>
  <si>
    <t>ETPTGestRES</t>
  </si>
  <si>
    <t>SALAG__TETPR01</t>
  </si>
  <si>
    <t>{NNETPGestCCU}</t>
  </si>
  <si>
    <t>NETPGestCCU</t>
  </si>
  <si>
    <t>SALAG__TETPR02</t>
  </si>
  <si>
    <t>{NNETPGestCUI}</t>
  </si>
  <si>
    <t>NETPGestCUI</t>
  </si>
  <si>
    <t>SALAG__TETPR03</t>
  </si>
  <si>
    <t>{NNETPGestAUR}</t>
  </si>
  <si>
    <t>NETPGestAUR</t>
  </si>
  <si>
    <t>SALAGT_TETPEDU</t>
  </si>
  <si>
    <t>{NETPTSOCEDUG}</t>
  </si>
  <si>
    <t>ETPTSOCEDUG</t>
  </si>
  <si>
    <t>SALAG__TETPE01</t>
  </si>
  <si>
    <t>{NNETPGestEEP}</t>
  </si>
  <si>
    <t>NETPGestEEP</t>
  </si>
  <si>
    <t>SALAG__TETPE02</t>
  </si>
  <si>
    <t>{NNETPGestESD}</t>
  </si>
  <si>
    <t>NETPGestESD</t>
  </si>
  <si>
    <t>SALAG__TETPE03</t>
  </si>
  <si>
    <t>{NNETPGestESR}</t>
  </si>
  <si>
    <t>NETPGestESR</t>
  </si>
  <si>
    <t>SALAG__TETPE04</t>
  </si>
  <si>
    <t>{NNETPGestPPS}</t>
  </si>
  <si>
    <t>NETPGestPPS</t>
  </si>
  <si>
    <t>SALAG__TETPE05</t>
  </si>
  <si>
    <t>{NNETPGestMPS}</t>
  </si>
  <si>
    <t>NETPGestMPS</t>
  </si>
  <si>
    <t>SALAG__TETPE06</t>
  </si>
  <si>
    <t>{NNETPGestAES}</t>
  </si>
  <si>
    <t>NETPGestAES</t>
  </si>
  <si>
    <t>SALAG__TETPE06C</t>
  </si>
  <si>
    <t>{NNETPGestPAE}</t>
  </si>
  <si>
    <t>NETPGestPAE</t>
  </si>
  <si>
    <t>SALAG__TETPE07</t>
  </si>
  <si>
    <t>{NNETPGestAMP}</t>
  </si>
  <si>
    <t>NETPGestAMP</t>
  </si>
  <si>
    <t>SALAG__TETPE07C</t>
  </si>
  <si>
    <t>{NNETPGestPAM}</t>
  </si>
  <si>
    <t>NETPGestPAM</t>
  </si>
  <si>
    <t>SALAG__TETPE08</t>
  </si>
  <si>
    <t>{NNETPGestANS}</t>
  </si>
  <si>
    <t>NETPGestANS</t>
  </si>
  <si>
    <t>SALAG__TETPE09</t>
  </si>
  <si>
    <t>{NNETPGestASS}</t>
  </si>
  <si>
    <t>NETPGestASS</t>
  </si>
  <si>
    <t>SALAG__TETPE10</t>
  </si>
  <si>
    <t>{NNETPGestASM}</t>
  </si>
  <si>
    <t>NETPGestASM</t>
  </si>
  <si>
    <t>SALAG__TETPE11</t>
  </si>
  <si>
    <t>{NNETPGestAVS}</t>
  </si>
  <si>
    <t>NETPGestAVS</t>
  </si>
  <si>
    <t>SALAG__TETPE12</t>
  </si>
  <si>
    <t>{NNETPGestCES}</t>
  </si>
  <si>
    <t>NETPGestCES</t>
  </si>
  <si>
    <t>SALAG__TETPE13</t>
  </si>
  <si>
    <t>{NNETPGestEJE}</t>
  </si>
  <si>
    <t>NETPGestEJE</t>
  </si>
  <si>
    <t>SALAG__TETPE14</t>
  </si>
  <si>
    <t>{NNETPGestEDT}{NNETPGestEDS}</t>
  </si>
  <si>
    <t>NETPGestEDT</t>
  </si>
  <si>
    <t>SALAG__TETPE15</t>
  </si>
  <si>
    <t>{NNETPGestEDN}</t>
  </si>
  <si>
    <t>NETPGestEDN</t>
  </si>
  <si>
    <t>SALAG__TETPE16</t>
  </si>
  <si>
    <t>{NNETPGestMJU}{NNETPGestDPS}</t>
  </si>
  <si>
    <t>NETPGestMJU</t>
  </si>
  <si>
    <t>SALAG__TETPE17</t>
  </si>
  <si>
    <t>{NNETPGestMOA}</t>
  </si>
  <si>
    <t>NETPGestMOA</t>
  </si>
  <si>
    <t>SALAG__TETPE18</t>
  </si>
  <si>
    <t>{NNETPGestMOE}</t>
  </si>
  <si>
    <t>NETPGestMOE</t>
  </si>
  <si>
    <t>SALAG__TETPE19</t>
  </si>
  <si>
    <t>{NNETPGestMEM}</t>
  </si>
  <si>
    <t>NETPGestMEM</t>
  </si>
  <si>
    <t>SALAG__TETPE20</t>
  </si>
  <si>
    <t>{NNETPGestMJE}</t>
  </si>
  <si>
    <t>NETPGestMJE</t>
  </si>
  <si>
    <t>SALAG__TETPE21</t>
  </si>
  <si>
    <t>{NNETPGestAD}{NNETPGestADB}</t>
  </si>
  <si>
    <t>NETPGestAD</t>
  </si>
  <si>
    <t>SALAG__TETPE22</t>
  </si>
  <si>
    <t>{NNETPGestPSY}</t>
  </si>
  <si>
    <t>NETPGestPSY</t>
  </si>
  <si>
    <t>SALAG__TETPE23</t>
  </si>
  <si>
    <t>{NNETPGestRTA}</t>
  </si>
  <si>
    <t>NETPGestRTA</t>
  </si>
  <si>
    <t>SALAG__TETPE24</t>
  </si>
  <si>
    <t>{NNETPGestTIS}</t>
  </si>
  <si>
    <t>NETPGestTIS</t>
  </si>
  <si>
    <t>SALAG__TETPE25</t>
  </si>
  <si>
    <t>{NNETPGestTCS}</t>
  </si>
  <si>
    <t>NETPGestTCS</t>
  </si>
  <si>
    <t>SALAG__TETPE26</t>
  </si>
  <si>
    <t>{NNETPGestTFL}</t>
  </si>
  <si>
    <t>NETPGestTFL</t>
  </si>
  <si>
    <t>SALAG__TETPE27</t>
  </si>
  <si>
    <t>{NNETPGestAFF}</t>
  </si>
  <si>
    <t>NETPGestAFF</t>
  </si>
  <si>
    <t>SALAG__TETPE28</t>
  </si>
  <si>
    <t>{NNETPGestAPE}</t>
  </si>
  <si>
    <t>NETPGestAPE</t>
  </si>
  <si>
    <t>SALAG__TETPE29</t>
  </si>
  <si>
    <t>{NNETPGestECF}</t>
  </si>
  <si>
    <t>NETPGestECF</t>
  </si>
  <si>
    <t>SALAG__TETPE30</t>
  </si>
  <si>
    <t>{NNETPGestASF}</t>
  </si>
  <si>
    <t>NETPGestASF</t>
  </si>
  <si>
    <t>SALAGT_TETPPAR</t>
  </si>
  <si>
    <t>{NETPTGestPAR}</t>
  </si>
  <si>
    <t>ETPTGestPAR</t>
  </si>
  <si>
    <t>SALAG__TETPPARC</t>
  </si>
  <si>
    <t>{NNETPGestPPA}</t>
  </si>
  <si>
    <t>NETPGestPPA</t>
  </si>
  <si>
    <t>SALAG__TETPP01</t>
  </si>
  <si>
    <t>{NNETPGestAS}</t>
  </si>
  <si>
    <t>NETPGestAS</t>
  </si>
  <si>
    <t>SALAG__TETPP02</t>
  </si>
  <si>
    <t>{NNETPGestAPR}</t>
  </si>
  <si>
    <t>NETPGestAPR</t>
  </si>
  <si>
    <t>SALAG__TETPP03</t>
  </si>
  <si>
    <t>{NNETPGestDIE}</t>
  </si>
  <si>
    <t>NETPGestDIE</t>
  </si>
  <si>
    <t>SALAG__TETPP04</t>
  </si>
  <si>
    <t>{NNETPGestERG}</t>
  </si>
  <si>
    <t>NETPGestERG</t>
  </si>
  <si>
    <t>SALAG__TETPP05</t>
  </si>
  <si>
    <t>{NNETPGestIDE}</t>
  </si>
  <si>
    <t>NETPGestIDE</t>
  </si>
  <si>
    <t>SALAG__TETPP06</t>
  </si>
  <si>
    <t>{NNETPGestIPY}</t>
  </si>
  <si>
    <t>NETPGestIPY</t>
  </si>
  <si>
    <t>SALAG__TETPP07</t>
  </si>
  <si>
    <t>{NNETPGestMKI}</t>
  </si>
  <si>
    <t>NETPGestMKI</t>
  </si>
  <si>
    <t>SALAG__TETPP08</t>
  </si>
  <si>
    <t>{NNETPGestORP}</t>
  </si>
  <si>
    <t>NETPGestORP</t>
  </si>
  <si>
    <t>SALAG__TETPP09</t>
  </si>
  <si>
    <t>{NNETPGestORT}</t>
  </si>
  <si>
    <t>NETPGestORT</t>
  </si>
  <si>
    <t>SALAG__TETPP10</t>
  </si>
  <si>
    <t>{NNETPGestPEP}</t>
  </si>
  <si>
    <t>NETPGestPEP</t>
  </si>
  <si>
    <t>SALAG__TETPP11</t>
  </si>
  <si>
    <t>{NNETPGestMTR}</t>
  </si>
  <si>
    <t>NETPGestMTR</t>
  </si>
  <si>
    <t>SALAG__TETPP12</t>
  </si>
  <si>
    <t>{NNETPGestPCM}</t>
  </si>
  <si>
    <t>NETPGestPCM</t>
  </si>
  <si>
    <t>SALAG__TETPP13</t>
  </si>
  <si>
    <t>{NNETPGestPUE}</t>
  </si>
  <si>
    <t>NETPGestPUE</t>
  </si>
  <si>
    <t>SALAG__TETPP14</t>
  </si>
  <si>
    <t>{NNETPGestSFE}</t>
  </si>
  <si>
    <t>NETPGestSFE</t>
  </si>
  <si>
    <t>SALAG__TETPP15</t>
  </si>
  <si>
    <t>{NNETPGestAPP}{NNETPGestAGE}</t>
  </si>
  <si>
    <t>NETPGestAPP</t>
  </si>
  <si>
    <t>SALAG__TETPP16</t>
  </si>
  <si>
    <t>{NNETPGestPEF}</t>
  </si>
  <si>
    <t>NETPGestPEF</t>
  </si>
  <si>
    <t>SALAGT_TETPMED</t>
  </si>
  <si>
    <t>{NETPTGestMED}</t>
  </si>
  <si>
    <t>ETPTGestMED</t>
  </si>
  <si>
    <t>SALAG__TETPM01</t>
  </si>
  <si>
    <t>{NNETPGestPED}</t>
  </si>
  <si>
    <t>NETPGestPED</t>
  </si>
  <si>
    <t>SALAG__TETPM02</t>
  </si>
  <si>
    <t>{NNETPGestPYC}</t>
  </si>
  <si>
    <t>NETPGestPYC</t>
  </si>
  <si>
    <t>SALAG__TETPM03</t>
  </si>
  <si>
    <t>{NNETPGestMRF}</t>
  </si>
  <si>
    <t>NETPGestMRF</t>
  </si>
  <si>
    <t>SALAG__TETPM04</t>
  </si>
  <si>
    <t>{NNETPGestASL}</t>
  </si>
  <si>
    <t>NETPGestASL</t>
  </si>
  <si>
    <t>SALAG__TETPM05</t>
  </si>
  <si>
    <t>{NNETPGestMGE}</t>
  </si>
  <si>
    <t>NETPGestMGE</t>
  </si>
  <si>
    <t>SALAG__TETPM06</t>
  </si>
  <si>
    <t>{NNETPGestPHA}</t>
  </si>
  <si>
    <t>NETPGestPHA</t>
  </si>
  <si>
    <t>SALAG__TETPM07</t>
  </si>
  <si>
    <t>{NNETPGestPPH}</t>
  </si>
  <si>
    <t>NETPGestPPH</t>
  </si>
  <si>
    <t>SALAG__TETPM08</t>
  </si>
  <si>
    <t>{NNETPGestAMD}</t>
  </si>
  <si>
    <t>NETPGestAMD</t>
  </si>
  <si>
    <t>SALAG__TETPAUT</t>
  </si>
  <si>
    <t>{NNETPGestAUT}</t>
  </si>
  <si>
    <t>NETPGestAUT</t>
  </si>
  <si>
    <t>SALAGT_TETPAUT</t>
  </si>
  <si>
    <t>{NETPTGestAUT}</t>
  </si>
  <si>
    <t>ETPTGestAUT</t>
  </si>
  <si>
    <t>SALAGT_SALDIR</t>
  </si>
  <si>
    <t>{NSALTDIRENCG}</t>
  </si>
  <si>
    <t>SALTDIRENCG</t>
  </si>
  <si>
    <t>SALAG__SALD01</t>
  </si>
  <si>
    <t>{NNSalGestDCT}</t>
  </si>
  <si>
    <t>SALAG__SALD02</t>
  </si>
  <si>
    <t>{NNSalGestMDR}</t>
  </si>
  <si>
    <t>SALAG__SALD03</t>
  </si>
  <si>
    <t>{NNSalGestDAJ}</t>
  </si>
  <si>
    <t>SALAG__SALD04</t>
  </si>
  <si>
    <t>{NNSalGestCSE}{NNSalGestPES}{NNSalGestCSP}</t>
  </si>
  <si>
    <t>SALAG__SALD05</t>
  </si>
  <si>
    <t>{NNSalGestCDS}</t>
  </si>
  <si>
    <t>SALAG__SALD06</t>
  </si>
  <si>
    <t>{NNSalGestCAT}</t>
  </si>
  <si>
    <t>SALAG__SALD07</t>
  </si>
  <si>
    <t>{NNSalGestADT}{NNSalGestECO}</t>
  </si>
  <si>
    <t>SALAG__SALD08</t>
  </si>
  <si>
    <t>{NNSalGestCIE}</t>
  </si>
  <si>
    <t>SALAG__SALD09</t>
  </si>
  <si>
    <t>{NNSalGestCFP}{NNSalGestCER}{NNSalGestACS}</t>
  </si>
  <si>
    <t>SALAG__SALD10</t>
  </si>
  <si>
    <t>{NNSalGestCSS}</t>
  </si>
  <si>
    <t>SALAG__SALD11</t>
  </si>
  <si>
    <t>{NNSalGestRCS}</t>
  </si>
  <si>
    <t>SALAG__SALD12</t>
  </si>
  <si>
    <t>{NNSalGestACD}</t>
  </si>
  <si>
    <t>SALAG__SALD13</t>
  </si>
  <si>
    <t>{NNSalGestACE}</t>
  </si>
  <si>
    <t>SALAGT_SALGES</t>
  </si>
  <si>
    <t>{NSALTADMGESG}</t>
  </si>
  <si>
    <t>SALTADMGESG</t>
  </si>
  <si>
    <t>SALAG__SALG01</t>
  </si>
  <si>
    <t>{NNSalGestAAB}</t>
  </si>
  <si>
    <t>SALAG__SALG02</t>
  </si>
  <si>
    <t>{NNSalGestCPE}</t>
  </si>
  <si>
    <t>SALAG__SALG03</t>
  </si>
  <si>
    <t>{NNSalGestAAG}</t>
  </si>
  <si>
    <t>SALAGT_SALSER</t>
  </si>
  <si>
    <t>{NSalTGestSER}</t>
  </si>
  <si>
    <t>SalTGestSER</t>
  </si>
  <si>
    <t>SALAG__SALS01</t>
  </si>
  <si>
    <t>{NNSalGestAGG}</t>
  </si>
  <si>
    <t>SALAG__SALS02</t>
  </si>
  <si>
    <t>{NNSalGestMDM}</t>
  </si>
  <si>
    <t>SALAG__SALS03</t>
  </si>
  <si>
    <t>{NNSalGestOUQ}</t>
  </si>
  <si>
    <t>SALAG__SALS04</t>
  </si>
  <si>
    <t>{NNSalGestVDN}</t>
  </si>
  <si>
    <t>SALAG__SALS05</t>
  </si>
  <si>
    <t>{NNSalGestAUS}</t>
  </si>
  <si>
    <t>SALAGT_SALRES</t>
  </si>
  <si>
    <t>{NSalTGestRES}</t>
  </si>
  <si>
    <t>SalTGestRES</t>
  </si>
  <si>
    <t>SALAG__SALR01</t>
  </si>
  <si>
    <t>{NNSalGestCCU}</t>
  </si>
  <si>
    <t>SALAG__SALR02</t>
  </si>
  <si>
    <t>{NNSalGestCUI}</t>
  </si>
  <si>
    <t>SALAG__SALR03</t>
  </si>
  <si>
    <t>{NNSalGestAUR}</t>
  </si>
  <si>
    <t>SALAGT_SALEDU</t>
  </si>
  <si>
    <t>{NSALTSOCEDUG}</t>
  </si>
  <si>
    <t>SALTSOCEDUG</t>
  </si>
  <si>
    <t>SALAG__SALE01</t>
  </si>
  <si>
    <t>{NNSalGestEEP}</t>
  </si>
  <si>
    <t>SALAG__SALE02</t>
  </si>
  <si>
    <t>{NNSalGestESD}</t>
  </si>
  <si>
    <t>SALAG__SALE03</t>
  </si>
  <si>
    <t>{NNSalGestESR}</t>
  </si>
  <si>
    <t>SALAG__SALE04</t>
  </si>
  <si>
    <t>{NNSalGestPPS}</t>
  </si>
  <si>
    <t>SALAG__SALE05</t>
  </si>
  <si>
    <t>{NNSalGestMPS}</t>
  </si>
  <si>
    <t>SALAG__SALE06</t>
  </si>
  <si>
    <t>{NNSalGestAES}</t>
  </si>
  <si>
    <t>SALAG__SALE06C</t>
  </si>
  <si>
    <t>{NNSalGestPAE}</t>
  </si>
  <si>
    <t>SALAG__SALE07</t>
  </si>
  <si>
    <t>{NNSalGestAMP}</t>
  </si>
  <si>
    <t>SALAG__SALE07C</t>
  </si>
  <si>
    <t>{NNSalGestPAM}</t>
  </si>
  <si>
    <t>SALAG__SALE08</t>
  </si>
  <si>
    <t>{NNSalGestANS}</t>
  </si>
  <si>
    <t>SALAG__SALE09</t>
  </si>
  <si>
    <t>{NNSalGestASS}</t>
  </si>
  <si>
    <t>SALAG__SALE10</t>
  </si>
  <si>
    <t>{NNSalGestASM}</t>
  </si>
  <si>
    <t>SALAG__SALE11</t>
  </si>
  <si>
    <t>{NNSalGestAVS}</t>
  </si>
  <si>
    <t>SALAG__SALE12</t>
  </si>
  <si>
    <t>{NNSalGestCES}</t>
  </si>
  <si>
    <t>SALAG__SALE13</t>
  </si>
  <si>
    <t>{NNSalGestEJE}</t>
  </si>
  <si>
    <t>SALAG__SALE14</t>
  </si>
  <si>
    <t>{NNSalGestEDT}{NNSalGestEDS}</t>
  </si>
  <si>
    <t>SALAG__SALE15</t>
  </si>
  <si>
    <t>{NNSalGestEDN}</t>
  </si>
  <si>
    <t>SALAG__SALE16</t>
  </si>
  <si>
    <t>{NNSalGestMJU}{NNSalGestDPS}</t>
  </si>
  <si>
    <t>SALAG__SALE17</t>
  </si>
  <si>
    <t>{NNSalGestMOA}</t>
  </si>
  <si>
    <t>SALAG__SALE18</t>
  </si>
  <si>
    <t>{NNSalGestMOE}</t>
  </si>
  <si>
    <t>SALAG__SALE19</t>
  </si>
  <si>
    <t>{NNSalGestMEM}</t>
  </si>
  <si>
    <t>SALAG__SALE20</t>
  </si>
  <si>
    <t>{NNSalGestMJE}</t>
  </si>
  <si>
    <t>SALAG__SALE21</t>
  </si>
  <si>
    <t>{NNSalGestAD}{NNSalGestADB}</t>
  </si>
  <si>
    <t>SALAG__SALE22</t>
  </si>
  <si>
    <t>{NNSalGestPSY}</t>
  </si>
  <si>
    <t>SALAG__SALE23</t>
  </si>
  <si>
    <t>{NNSalGestRTA}</t>
  </si>
  <si>
    <t>SALAG__SALE24</t>
  </si>
  <si>
    <t>{NNSalGestTIS}</t>
  </si>
  <si>
    <t>SALAG__SALE25</t>
  </si>
  <si>
    <t>{NNSalGestTCS}</t>
  </si>
  <si>
    <t>SALAG__SALE26</t>
  </si>
  <si>
    <t>{NNSalGestTFL}</t>
  </si>
  <si>
    <t>SALAG__SALE27</t>
  </si>
  <si>
    <t>{NNSalGestAFF}</t>
  </si>
  <si>
    <t>SALAG__SALE28</t>
  </si>
  <si>
    <t>{NNSalGestAPE}</t>
  </si>
  <si>
    <t>SALAG__SALE29</t>
  </si>
  <si>
    <t>{NNSalGestECF}</t>
  </si>
  <si>
    <t>NSalGestECF</t>
  </si>
  <si>
    <t>SALAG__SALE30</t>
  </si>
  <si>
    <t>{NNSalGestASF}</t>
  </si>
  <si>
    <t>NSalGestASF</t>
  </si>
  <si>
    <t>SALAGT_SALPAR</t>
  </si>
  <si>
    <t>{NSalTGestPAR}</t>
  </si>
  <si>
    <t>SalTGestPAR</t>
  </si>
  <si>
    <t>SALAG__SALPARC</t>
  </si>
  <si>
    <t>{NNSalGestPPA}</t>
  </si>
  <si>
    <t>SALAG__SALP01</t>
  </si>
  <si>
    <t>{NNSalGestAS}</t>
  </si>
  <si>
    <t>SALAG__SALP02</t>
  </si>
  <si>
    <t>{NNSalGestAPR}</t>
  </si>
  <si>
    <t>SALAG__SALP03</t>
  </si>
  <si>
    <t>{NNSalGestDIE}</t>
  </si>
  <si>
    <t>SALAG__SALP04</t>
  </si>
  <si>
    <t>{NNSalGestERG}</t>
  </si>
  <si>
    <t>SALAG__SALP05</t>
  </si>
  <si>
    <t>{NNSalGestIDE}</t>
  </si>
  <si>
    <t>SALAG__SALP06</t>
  </si>
  <si>
    <t>{NNSalGestIPY}</t>
  </si>
  <si>
    <t>SALAG__SALP07</t>
  </si>
  <si>
    <t>{NNSalGestMKI}</t>
  </si>
  <si>
    <t>SALAG__SALP08</t>
  </si>
  <si>
    <t>{NNSalGestORP}</t>
  </si>
  <si>
    <t>SALAG__SALP09</t>
  </si>
  <si>
    <t>{NNSalGestORT}</t>
  </si>
  <si>
    <t>SALAG__SALP10</t>
  </si>
  <si>
    <t>{NNSalGestPEP}</t>
  </si>
  <si>
    <t>SALAG__SALP11</t>
  </si>
  <si>
    <t>{NNSalGestMTR}</t>
  </si>
  <si>
    <t>SALAG__SALP12</t>
  </si>
  <si>
    <t>{NNSalGestPCM}</t>
  </si>
  <si>
    <t>SALAG__SALP13</t>
  </si>
  <si>
    <t>{NNSalGestPUE}</t>
  </si>
  <si>
    <t>SALAG__SALP14</t>
  </si>
  <si>
    <t>{NNSalGestSFE}</t>
  </si>
  <si>
    <t>SALAG__SALP15</t>
  </si>
  <si>
    <t>{NNSalGestAPP}{NNSalGestAGE}</t>
  </si>
  <si>
    <t>SALAG__SALP16</t>
  </si>
  <si>
    <t>{NNSalGestPEF}</t>
  </si>
  <si>
    <t>SALAGT_SALMED</t>
  </si>
  <si>
    <t>{NSalTGestMED}</t>
  </si>
  <si>
    <t>SalTGestMED</t>
  </si>
  <si>
    <t>SALAG__SALM01</t>
  </si>
  <si>
    <t>{NNSalGestPED}</t>
  </si>
  <si>
    <t>SALAG__SALM02</t>
  </si>
  <si>
    <t>{NNSalGestPYC}</t>
  </si>
  <si>
    <t>SALAG__SALM03</t>
  </si>
  <si>
    <t>{NNSalGestMRF}</t>
  </si>
  <si>
    <t>SALAG__SALM04</t>
  </si>
  <si>
    <t>{NNSalGestASL}</t>
  </si>
  <si>
    <t>SALAG__SALM05</t>
  </si>
  <si>
    <t>{NNSalGestMGE}</t>
  </si>
  <si>
    <t>SALAG__SALM06</t>
  </si>
  <si>
    <t>{NNSalGestPHA}</t>
  </si>
  <si>
    <t>SALAG__SALM07</t>
  </si>
  <si>
    <t>{NNSalGestPPH}</t>
  </si>
  <si>
    <t>SALAG__SALM08</t>
  </si>
  <si>
    <t>{NNSalGestAMD}</t>
  </si>
  <si>
    <t>NSalGestAMD</t>
  </si>
  <si>
    <t>SALAG__SALAUT</t>
  </si>
  <si>
    <t>{NNSalGestAUT}</t>
  </si>
  <si>
    <t>NSalGestAUT</t>
  </si>
  <si>
    <t>SALAGT_SALAUT</t>
  </si>
  <si>
    <t>{NSalTGestAUT}</t>
  </si>
  <si>
    <t>SalTGestAUT</t>
  </si>
  <si>
    <t>SALAGT_ETPDIRX</t>
  </si>
  <si>
    <t>{NETPTEXDIRENCG}</t>
  </si>
  <si>
    <t>ETPTEXDIRENCG</t>
  </si>
  <si>
    <t>SALAG__ETPD01X</t>
  </si>
  <si>
    <t>{NNETPGextDCT}</t>
  </si>
  <si>
    <t>NETPGextDCT</t>
  </si>
  <si>
    <t>SALAG__ETPD02X</t>
  </si>
  <si>
    <t>{NNETPGextMDR}</t>
  </si>
  <si>
    <t>NETPGextMDR</t>
  </si>
  <si>
    <t>SALAG__ETPD03X</t>
  </si>
  <si>
    <t>{NNETPGextDAJ}</t>
  </si>
  <si>
    <t>NETPGextDAJ</t>
  </si>
  <si>
    <t>SALAG__ETPD04X</t>
  </si>
  <si>
    <t>{NNETPGextCSE}{NNETPGextPES}{NNETPGextCSP}</t>
  </si>
  <si>
    <t>NETPGextCSE</t>
  </si>
  <si>
    <t>SALAG__ETPD05X</t>
  </si>
  <si>
    <t>{NNETPGextCDS}</t>
  </si>
  <si>
    <t>NETPGextCDS</t>
  </si>
  <si>
    <t>SALAG__ETPD06X</t>
  </si>
  <si>
    <t>{NNETPGextCAT}</t>
  </si>
  <si>
    <t>NETPGextCAT</t>
  </si>
  <si>
    <t>SALAG__ETPD07X</t>
  </si>
  <si>
    <t>{NNETPGextADT}{NNETPGextECO}</t>
  </si>
  <si>
    <t>NETPGextADT</t>
  </si>
  <si>
    <t>SALAG__ETPD08X</t>
  </si>
  <si>
    <t>{NNETPGextCIE}</t>
  </si>
  <si>
    <t>NETPGextCIE</t>
  </si>
  <si>
    <t>SALAG__ETPD09X</t>
  </si>
  <si>
    <t>{NNETPGextCFP}{NNETPGextCER}{NNETPGextACS}</t>
  </si>
  <si>
    <t>NETPGextCFP</t>
  </si>
  <si>
    <t>SALAG__ETPD10X</t>
  </si>
  <si>
    <t>{NNETPGextCSS}</t>
  </si>
  <si>
    <t>NETPGextCSS</t>
  </si>
  <si>
    <t>SALAG__ETPD11X</t>
  </si>
  <si>
    <t>{NNETPGextRCS}</t>
  </si>
  <si>
    <t>NETPGextRCS</t>
  </si>
  <si>
    <t>SALAG__ETPD12X</t>
  </si>
  <si>
    <t>{NNETPGextACD}</t>
  </si>
  <si>
    <t>NETPGextACD</t>
  </si>
  <si>
    <t>SALAG__ETPD13X</t>
  </si>
  <si>
    <t>{NNETPGextACE}</t>
  </si>
  <si>
    <t>NETPGextACE</t>
  </si>
  <si>
    <t>SALAGT_ETPGESX</t>
  </si>
  <si>
    <t>{NETPTEXADMGESG}</t>
  </si>
  <si>
    <t>ETPTEXADMGESG</t>
  </si>
  <si>
    <t>SALAG__ETPG01X</t>
  </si>
  <si>
    <t>{NNETPGextAAB}</t>
  </si>
  <si>
    <t>NETPGextAAB</t>
  </si>
  <si>
    <t>SALAG__ETPG02X</t>
  </si>
  <si>
    <t>{NNETPGextCPE}</t>
  </si>
  <si>
    <t>NETPGextCPE</t>
  </si>
  <si>
    <t>SALAG__ETPG03X</t>
  </si>
  <si>
    <t>{NNETPGextAAG}</t>
  </si>
  <si>
    <t>NETPGextAAG</t>
  </si>
  <si>
    <t>SALAGT_ETPSERX</t>
  </si>
  <si>
    <t>{NETPTGextSER}</t>
  </si>
  <si>
    <t>ETPTGextSER</t>
  </si>
  <si>
    <t>SALAG__ETPS01X</t>
  </si>
  <si>
    <t>{NNETPGextAGG}</t>
  </si>
  <si>
    <t>NETPGextAGG</t>
  </si>
  <si>
    <t>SALAG__ETPS02X</t>
  </si>
  <si>
    <t>{NNETPGextMDM}</t>
  </si>
  <si>
    <t>NETPGextMDM</t>
  </si>
  <si>
    <t>SALAG__ETPS03X</t>
  </si>
  <si>
    <t>{NNETPGextOUQ}</t>
  </si>
  <si>
    <t>NETPGextOUQ</t>
  </si>
  <si>
    <t>SALAG__ETPS04X</t>
  </si>
  <si>
    <t>{NNETPGextVDN}</t>
  </si>
  <si>
    <t>NETPGextVDN</t>
  </si>
  <si>
    <t>SALAG__ETPS05X</t>
  </si>
  <si>
    <t>{NNETPGextAUS}</t>
  </si>
  <si>
    <t>NETPGextAUS</t>
  </si>
  <si>
    <t>SALAGT_ETPRESX</t>
  </si>
  <si>
    <t>{NETPTGextRES}</t>
  </si>
  <si>
    <t>ETPTGextRES</t>
  </si>
  <si>
    <t>SALAG__ETPR01X</t>
  </si>
  <si>
    <t>{NNETPGextCCU}</t>
  </si>
  <si>
    <t>NETPGextCCU</t>
  </si>
  <si>
    <t>SALAG__ETPR02X</t>
  </si>
  <si>
    <t>{NNETPGextCUI}</t>
  </si>
  <si>
    <t>NETPGextCUI</t>
  </si>
  <si>
    <t>SALAG__ETPR03X</t>
  </si>
  <si>
    <t>{NNETPGextAUR}</t>
  </si>
  <si>
    <t>NETPGextAUR</t>
  </si>
  <si>
    <t>SALAGT_ETPEDUX</t>
  </si>
  <si>
    <t>{NETPTEXSOCEDUG}</t>
  </si>
  <si>
    <t>ETPTEXSOCEDUG</t>
  </si>
  <si>
    <t>SALAG__ETPE01X</t>
  </si>
  <si>
    <t>{NNETPGextEEP}</t>
  </si>
  <si>
    <t>NETPGextEEP</t>
  </si>
  <si>
    <t>SALAG__ETPE02X</t>
  </si>
  <si>
    <t>{NNETPGextESD}</t>
  </si>
  <si>
    <t>NETPGextESD</t>
  </si>
  <si>
    <t>SALAG__ETPE03X</t>
  </si>
  <si>
    <t>{NNETPGextESR}</t>
  </si>
  <si>
    <t>NETPGextESR</t>
  </si>
  <si>
    <t>SALAG__ETPE04X</t>
  </si>
  <si>
    <t>{NNETPGextPPS}</t>
  </si>
  <si>
    <t>NETPGextPPS</t>
  </si>
  <si>
    <t>SALAG__ETPE05X</t>
  </si>
  <si>
    <t>{NNETPGextMPS}</t>
  </si>
  <si>
    <t>NETPGextMPS</t>
  </si>
  <si>
    <t>SALAG__ETPE06X</t>
  </si>
  <si>
    <t>{NNETPGextAES}</t>
  </si>
  <si>
    <t>NETPGextAES</t>
  </si>
  <si>
    <t>SALAG__ETPE06CX</t>
  </si>
  <si>
    <t>{NNETPGextPAE}</t>
  </si>
  <si>
    <t>NETPGextPAE</t>
  </si>
  <si>
    <t>SALAG__ETPE07X</t>
  </si>
  <si>
    <t>{NNETPGextAMP}</t>
  </si>
  <si>
    <t>NETPGextAMP</t>
  </si>
  <si>
    <t>SALAG__ETPE07CX</t>
  </si>
  <si>
    <t>{NNETPGextPAM}</t>
  </si>
  <si>
    <t>NETPGextPAM</t>
  </si>
  <si>
    <t>SALAG__ETPE08X</t>
  </si>
  <si>
    <t>{NNETPGextANS}</t>
  </si>
  <si>
    <t>NETPGextANS</t>
  </si>
  <si>
    <t>SALAG__ETPE09X</t>
  </si>
  <si>
    <t>{NNETPGextASS}</t>
  </si>
  <si>
    <t>NETPGextASS</t>
  </si>
  <si>
    <t>SALAG__ETPE10X</t>
  </si>
  <si>
    <t>{NNETPGextASM}</t>
  </si>
  <si>
    <t>NETPGextASM</t>
  </si>
  <si>
    <t>SALAG__ETPE11X</t>
  </si>
  <si>
    <t>{NNETPGextAVS}</t>
  </si>
  <si>
    <t>NETPGextAVS</t>
  </si>
  <si>
    <t>SALAG__ETPE12X</t>
  </si>
  <si>
    <t>{NNETPGextCES}</t>
  </si>
  <si>
    <t>NETPGextCES</t>
  </si>
  <si>
    <t>SALAG__ETPE13X</t>
  </si>
  <si>
    <t>{NNETPGextEJE}</t>
  </si>
  <si>
    <t>NETPGextEJE</t>
  </si>
  <si>
    <t>SALAG__ETPE14X</t>
  </si>
  <si>
    <t>{NNETPGextEDT}{NNETPGextEDS}</t>
  </si>
  <si>
    <t>NETPGextEDT</t>
  </si>
  <si>
    <t>SALAG__ETPE15X</t>
  </si>
  <si>
    <t>{NNETPGextEDN}</t>
  </si>
  <si>
    <t>NETPGextEDN</t>
  </si>
  <si>
    <t>SALAG__ETPE16X</t>
  </si>
  <si>
    <t>{NNETPGextMJU}{NNETPGextDPS}</t>
  </si>
  <si>
    <t>NETPGextMJU</t>
  </si>
  <si>
    <t>SALAG__ETPE17X</t>
  </si>
  <si>
    <t>{NNETPGextMOA}</t>
  </si>
  <si>
    <t>NETPGextMOA</t>
  </si>
  <si>
    <t>SALAG__ETPE18X</t>
  </si>
  <si>
    <t>{NNETPGextMOE}</t>
  </si>
  <si>
    <t>NETPGextMOE</t>
  </si>
  <si>
    <t>SALAG__ETPE19X</t>
  </si>
  <si>
    <t>{NNETPGextMEM}</t>
  </si>
  <si>
    <t>NETPGextMEM</t>
  </si>
  <si>
    <t>SALAG__ETPE20X</t>
  </si>
  <si>
    <t>{NNETPGextMJE}</t>
  </si>
  <si>
    <t>NETPGextMJE</t>
  </si>
  <si>
    <t>SALAG__ETPE21X</t>
  </si>
  <si>
    <t>{NNETPGextAD}{NNETPGextADB}</t>
  </si>
  <si>
    <t>NETPGextAD</t>
  </si>
  <si>
    <t>SALAG__ETPE22X</t>
  </si>
  <si>
    <t>{NNETPGextPSY}</t>
  </si>
  <si>
    <t>NETPGextPSY</t>
  </si>
  <si>
    <t>SALAG__ETPE23X</t>
  </si>
  <si>
    <t>{NNETPGextRTA}</t>
  </si>
  <si>
    <t>NETPGextRTA</t>
  </si>
  <si>
    <t>SALAG__ETPE24X</t>
  </si>
  <si>
    <t>{NNETPGextTIS}</t>
  </si>
  <si>
    <t>NETPGextTIS</t>
  </si>
  <si>
    <t>SALAG__ETPE25X</t>
  </si>
  <si>
    <t>{NNETPGextTCS}</t>
  </si>
  <si>
    <t>NETPGextTCS</t>
  </si>
  <si>
    <t>SALAG__ETPE26X</t>
  </si>
  <si>
    <t>{NNETPGextTFL}</t>
  </si>
  <si>
    <t>NETPGextTFL</t>
  </si>
  <si>
    <t>SALAG__ETPE27X</t>
  </si>
  <si>
    <t>{NNETPGextAFF}</t>
  </si>
  <si>
    <t>NETPGextAPE</t>
  </si>
  <si>
    <t>SALAG__ETPE28X</t>
  </si>
  <si>
    <t>{NNETPGextAPE}</t>
  </si>
  <si>
    <t>NETPGextECF</t>
  </si>
  <si>
    <t>SALAG__ETPE29X</t>
  </si>
  <si>
    <t>{NNETPGextECF}</t>
  </si>
  <si>
    <t>SALAG__ETPE30X</t>
  </si>
  <si>
    <t>{NNETPGextASF}</t>
  </si>
  <si>
    <t>NETPGextASF</t>
  </si>
  <si>
    <t>SALAGT_ETPPARX</t>
  </si>
  <si>
    <t>{NETPTGextPAR}</t>
  </si>
  <si>
    <t>ETPTGextPAR</t>
  </si>
  <si>
    <t>SALAG__ETPPARCX</t>
  </si>
  <si>
    <t>{NNETPGextPPA}</t>
  </si>
  <si>
    <t>NETPGextPPA</t>
  </si>
  <si>
    <t>SALAG__ETPP01X</t>
  </si>
  <si>
    <t>{NNETPGextAS}</t>
  </si>
  <si>
    <t>NETPGextAS</t>
  </si>
  <si>
    <t>SALAG__ETPP02X</t>
  </si>
  <si>
    <t>{NNETPGextAPR}</t>
  </si>
  <si>
    <t>NETPGextAPR</t>
  </si>
  <si>
    <t>SALAG__ETPP03X</t>
  </si>
  <si>
    <t>{NNETPGextDIE}</t>
  </si>
  <si>
    <t>NETPGextDIE</t>
  </si>
  <si>
    <t>SALAG__ETPP04X</t>
  </si>
  <si>
    <t>{NNETPGextERG}</t>
  </si>
  <si>
    <t>NETPGextERG</t>
  </si>
  <si>
    <t>SALAG__ETPP05X</t>
  </si>
  <si>
    <t>{NNETPGextIDE}</t>
  </si>
  <si>
    <t>NETPGextIDE</t>
  </si>
  <si>
    <t>SALAG__ETPP06X</t>
  </si>
  <si>
    <t>{NNETPGextIPY}</t>
  </si>
  <si>
    <t>NETPGextIPY</t>
  </si>
  <si>
    <t>SALAG__ETPP07X</t>
  </si>
  <si>
    <t>{NNETPGextMKI}</t>
  </si>
  <si>
    <t>NETPGextMKI</t>
  </si>
  <si>
    <t>SALAG__ETPP08X</t>
  </si>
  <si>
    <t>{NNETPGextORP}</t>
  </si>
  <si>
    <t>NETPGextORP</t>
  </si>
  <si>
    <t>SALAG__ETPP09X</t>
  </si>
  <si>
    <t>{NNETPGextORT}</t>
  </si>
  <si>
    <t>NETPGextORT</t>
  </si>
  <si>
    <t>SALAG__ETPP10X</t>
  </si>
  <si>
    <t>{NNETPGextPEP}</t>
  </si>
  <si>
    <t>NETPGextPEP</t>
  </si>
  <si>
    <t>SALAG__ETPP11X</t>
  </si>
  <si>
    <t>{NNETPGextMTR}</t>
  </si>
  <si>
    <t>NETPGextMTR</t>
  </si>
  <si>
    <t>SALAG__ETPP12X</t>
  </si>
  <si>
    <t>{NNETPGextPCM}</t>
  </si>
  <si>
    <t>NETPGextPCM</t>
  </si>
  <si>
    <t>SALAG__ETPP13X</t>
  </si>
  <si>
    <t>{NNETPGextPUE}</t>
  </si>
  <si>
    <t>NETPGextPUE</t>
  </si>
  <si>
    <t>SALAG__ETPP14X</t>
  </si>
  <si>
    <t>{NNETPGextSFE}</t>
  </si>
  <si>
    <t>NETPGextSFE</t>
  </si>
  <si>
    <t>SALAG__ETPP15X</t>
  </si>
  <si>
    <t>{NNETPGextAPP}{NNETPGextAGE}</t>
  </si>
  <si>
    <t>NETPGextAPP</t>
  </si>
  <si>
    <t>SALAG__ETPP16X</t>
  </si>
  <si>
    <t>{NNETPGextPEF}</t>
  </si>
  <si>
    <t>NETPGextPEF</t>
  </si>
  <si>
    <t>SALAGT_ETPMEDX</t>
  </si>
  <si>
    <t>{NETPTGextMED}</t>
  </si>
  <si>
    <t>ETPTGextMED</t>
  </si>
  <si>
    <t>SALAG__ETPM01X</t>
  </si>
  <si>
    <t>{NNETPGextPED}</t>
  </si>
  <si>
    <t>NETPGextPED</t>
  </si>
  <si>
    <t>SALAG__ETPM02X</t>
  </si>
  <si>
    <t>{NNETPGextPYC}</t>
  </si>
  <si>
    <t>NETPGextPYC</t>
  </si>
  <si>
    <t>SALAG__ETPM03X</t>
  </si>
  <si>
    <t>{NNETPGextMRF}</t>
  </si>
  <si>
    <t>NETPGextMRF</t>
  </si>
  <si>
    <t>SALAG__ETPM04X</t>
  </si>
  <si>
    <t>{NNETPGextASL}</t>
  </si>
  <si>
    <t>NETPGextASL</t>
  </si>
  <si>
    <t>SALAG__ETPM05X</t>
  </si>
  <si>
    <t>{NNETPGextMGE}</t>
  </si>
  <si>
    <t>NETPGextMGE</t>
  </si>
  <si>
    <t>SALAG__ETPM06X</t>
  </si>
  <si>
    <t>{NNETPGextPHA}</t>
  </si>
  <si>
    <t>NETPGextPHA</t>
  </si>
  <si>
    <t>SALAG__ETPM07X</t>
  </si>
  <si>
    <t>{NNETPGextPPH}</t>
  </si>
  <si>
    <t>NETPGextAMD</t>
  </si>
  <si>
    <t>SALAG__ETPM08X</t>
  </si>
  <si>
    <t>{NNETPGextAMD}</t>
  </si>
  <si>
    <t>SALAG__ETPAUTX</t>
  </si>
  <si>
    <t>{NNETPGextAUT}</t>
  </si>
  <si>
    <t>NETPGextAUT</t>
  </si>
  <si>
    <t>SALAGT_ETPAUTX</t>
  </si>
  <si>
    <t>{NETPTGextAUT}</t>
  </si>
  <si>
    <t>ETPTGextAUT</t>
  </si>
  <si>
    <t>SALAGT_MNTDIRX</t>
  </si>
  <si>
    <t>{NSALTEXDIRENCG}</t>
  </si>
  <si>
    <t>SALTEXDIRENCG</t>
  </si>
  <si>
    <t>SALAG__MNTD01X</t>
  </si>
  <si>
    <t>{NNSalGextDCT}</t>
  </si>
  <si>
    <t>SALAG__MNTD02X</t>
  </si>
  <si>
    <t>{NNSalGextMDR}</t>
  </si>
  <si>
    <t>SALAG__MNTD03X</t>
  </si>
  <si>
    <t>{NNSalGextDAJ}</t>
  </si>
  <si>
    <t>SALAG__MNTD04X</t>
  </si>
  <si>
    <t>{NNSalGextCSE}{NNSalGextPES}{NNSalGextCSP}</t>
  </si>
  <si>
    <t>SALAG__MNTD05X</t>
  </si>
  <si>
    <t>{NNSalGextCDS}</t>
  </si>
  <si>
    <t>SALAG__MNTD06X</t>
  </si>
  <si>
    <t>{NNSalGextCAT}</t>
  </si>
  <si>
    <t>SALAG__MNTD07X</t>
  </si>
  <si>
    <t>{NNSalGextADT}{NNSalGextECO}</t>
  </si>
  <si>
    <t>SALAG__MNTD08X</t>
  </si>
  <si>
    <t>{NNSalGextCIE}</t>
  </si>
  <si>
    <t>SALAG__MNTD09X</t>
  </si>
  <si>
    <t>{NNSalGextCFP}{NNSalGextCER}{NNSalGextACS}</t>
  </si>
  <si>
    <t>SALAG__MNTD10X</t>
  </si>
  <si>
    <t>{NNSalGextCSS}</t>
  </si>
  <si>
    <t>SALAG__MNTD11X</t>
  </si>
  <si>
    <t>{NNSalGextRCS}</t>
  </si>
  <si>
    <t>SALAG__MNTD12X</t>
  </si>
  <si>
    <t>{NNSalGextACD}</t>
  </si>
  <si>
    <t>SALAG__MNTD13X</t>
  </si>
  <si>
    <t>{NNSalGextACE}</t>
  </si>
  <si>
    <t>SALAGT_MNTGESX</t>
  </si>
  <si>
    <t>{NSALTEXADMGESG}</t>
  </si>
  <si>
    <t>SALTEXADMGESG</t>
  </si>
  <si>
    <t>SALAG__MNTG01X</t>
  </si>
  <si>
    <t>{NNSalGextAAB}</t>
  </si>
  <si>
    <t>SALAG__MNTG02X</t>
  </si>
  <si>
    <t>{NNSalGextCPE}</t>
  </si>
  <si>
    <t>SALAG__MNTG03X</t>
  </si>
  <si>
    <t>{NNSalGextAAG}</t>
  </si>
  <si>
    <t>SALAGT_MNTSERX</t>
  </si>
  <si>
    <t>{NSalTGextSER}</t>
  </si>
  <si>
    <t>SalTGextSER</t>
  </si>
  <si>
    <t>SALAG__MNTS01X</t>
  </si>
  <si>
    <t>{NNSalGextAGG}</t>
  </si>
  <si>
    <t>SALAG__MNTS02X</t>
  </si>
  <si>
    <t>{NNSalGextMDM}</t>
  </si>
  <si>
    <t>SALAG__MNTS03X</t>
  </si>
  <si>
    <t>{NNSalGextOUQ}</t>
  </si>
  <si>
    <t>SALAG__MNTS04X</t>
  </si>
  <si>
    <t>{NNSalGextVDN}</t>
  </si>
  <si>
    <t>SALAG__MNTS05X</t>
  </si>
  <si>
    <t>{NNSalGextAUS}</t>
  </si>
  <si>
    <t>SALAGT_MNTRESX</t>
  </si>
  <si>
    <t>{NSalTGextRES}</t>
  </si>
  <si>
    <t>SalTGextRES</t>
  </si>
  <si>
    <t>SALAG__MNTR01X</t>
  </si>
  <si>
    <t>{NNSalGextCCU}</t>
  </si>
  <si>
    <t>SALAG__MNTR02X</t>
  </si>
  <si>
    <t>{NNSalGextCUI}</t>
  </si>
  <si>
    <t>SALAG__MNTR03X</t>
  </si>
  <si>
    <t>{NNSalGextAUR}</t>
  </si>
  <si>
    <t>SALAGT_MNTEDUX</t>
  </si>
  <si>
    <t>{NSALTEXSOCEDUG}</t>
  </si>
  <si>
    <t>SALTEXSOCEDUG</t>
  </si>
  <si>
    <t>SALAG__MNTE01X</t>
  </si>
  <si>
    <t>{NNSalGextEEP}</t>
  </si>
  <si>
    <t>SALAG__MNTE02X</t>
  </si>
  <si>
    <t>{NNSalGextESD}</t>
  </si>
  <si>
    <t>SALAG__MNTE03X</t>
  </si>
  <si>
    <t>{NNSalGextESR}</t>
  </si>
  <si>
    <t>SALAG__MNTE04X</t>
  </si>
  <si>
    <t>{NNSalGextPPS}</t>
  </si>
  <si>
    <t>SALAG__MNTE05X</t>
  </si>
  <si>
    <t>{NNSalGextMPS}</t>
  </si>
  <si>
    <t>SALAG__MNTE06X</t>
  </si>
  <si>
    <t>{NNSalGextAES}</t>
  </si>
  <si>
    <t>SALAG__MNTE06CX</t>
  </si>
  <si>
    <t>{NNSalGextPAE}</t>
  </si>
  <si>
    <t>NSalGextPAE</t>
  </si>
  <si>
    <t>SALAG__MNTE07X</t>
  </si>
  <si>
    <t>{NNSalGextAMP}</t>
  </si>
  <si>
    <t>SALAG__MNTE07CX</t>
  </si>
  <si>
    <t>{NNSalGextPAM}</t>
  </si>
  <si>
    <t>NSalGextPAM</t>
  </si>
  <si>
    <t>SALAG__MNTE08X</t>
  </si>
  <si>
    <t>{NNSalGextANS}</t>
  </si>
  <si>
    <t>SALAG__MNTE09X</t>
  </si>
  <si>
    <t>{NNSalGextASS}</t>
  </si>
  <si>
    <t>SALAG__MNTE10X</t>
  </si>
  <si>
    <t>{NNSalGextASM}</t>
  </si>
  <si>
    <t>SALAG__MNTE11X</t>
  </si>
  <si>
    <t>{NNSalGextAVS}</t>
  </si>
  <si>
    <t>SALAG__MNTE12X</t>
  </si>
  <si>
    <t>{NNSalGextCES}</t>
  </si>
  <si>
    <t>SALAG__MNTE13X</t>
  </si>
  <si>
    <t>{NNSalGextEJE}</t>
  </si>
  <si>
    <t>SALAG__MNTE14X</t>
  </si>
  <si>
    <t>{NNSalGextEDT}{NNSalGextEDS}</t>
  </si>
  <si>
    <t>SALAG__MNTE15X</t>
  </si>
  <si>
    <t>{NNSalGextEDN}</t>
  </si>
  <si>
    <t>SALAG__MNTE16X</t>
  </si>
  <si>
    <t>{NNSalGextMJU}{NNSalGextDPS}</t>
  </si>
  <si>
    <t>SALAG__MNTE17X</t>
  </si>
  <si>
    <t>{NNSalGextMOA}</t>
  </si>
  <si>
    <t>SALAG__MNTE18X</t>
  </si>
  <si>
    <t>{NNSalGextMOE}</t>
  </si>
  <si>
    <t>SALAG__MNTE19X</t>
  </si>
  <si>
    <t>{NNSalGextMEM}</t>
  </si>
  <si>
    <t>SALAG__MNTE20X</t>
  </si>
  <si>
    <t>{NNSalGextMJE}</t>
  </si>
  <si>
    <t>SALAG__MNTE21X</t>
  </si>
  <si>
    <t>{NNSalGextAD}{NNSalGextADB}</t>
  </si>
  <si>
    <t>SALAG__MNTE22X</t>
  </si>
  <si>
    <t>{NNSalGextPSY}</t>
  </si>
  <si>
    <t>SALAG__MNTE23X</t>
  </si>
  <si>
    <t>{NNSalGextRTA}</t>
  </si>
  <si>
    <t>SALAG__MNTE24X</t>
  </si>
  <si>
    <t>{NNSalGextTIS}</t>
  </si>
  <si>
    <t>SALAG__MNTE25X</t>
  </si>
  <si>
    <t>{NNSalGextTCS}</t>
  </si>
  <si>
    <t>SALAG__MNTE26X</t>
  </si>
  <si>
    <t>{NNSalGextTFL}</t>
  </si>
  <si>
    <t>SALAG__MNTE27X</t>
  </si>
  <si>
    <t>{NNSalGextAFF}</t>
  </si>
  <si>
    <t>SALAG__MNTE28X</t>
  </si>
  <si>
    <t>{NNSalGextAPE}</t>
  </si>
  <si>
    <t>SALAG__MNTE29X</t>
  </si>
  <si>
    <t>{NNSalGextECF}</t>
  </si>
  <si>
    <t>NSalGextECF</t>
  </si>
  <si>
    <t>SALAG__MNTE30X</t>
  </si>
  <si>
    <t>{NNSalGextASF}</t>
  </si>
  <si>
    <t>NSalGextASF</t>
  </si>
  <si>
    <t>SALAGT_MNTPARX</t>
  </si>
  <si>
    <t>{NSalTGextPAR}</t>
  </si>
  <si>
    <t>SalTGextPAR</t>
  </si>
  <si>
    <t>SALAG__MNTPARCX</t>
  </si>
  <si>
    <t>{NNSalGextPPA}</t>
  </si>
  <si>
    <t>NSalGextPPA</t>
  </si>
  <si>
    <t>SALAG__MNTP01X</t>
  </si>
  <si>
    <t>{NNSalGextAS}</t>
  </si>
  <si>
    <t>SALAG__MNTP02X</t>
  </si>
  <si>
    <t>{NNSalGextAPR}</t>
  </si>
  <si>
    <t>SALAG__MNTP03X</t>
  </si>
  <si>
    <t>{NNSalGextDIE}</t>
  </si>
  <si>
    <t>SALAG__MNTP04X</t>
  </si>
  <si>
    <t>{NNSalGextERG}</t>
  </si>
  <si>
    <t>SALAG__MNTP05X</t>
  </si>
  <si>
    <t>{NNSalGextIDE}</t>
  </si>
  <si>
    <t>SALAG__MNTP06X</t>
  </si>
  <si>
    <t>{NNSalGextIPY}</t>
  </si>
  <si>
    <t>SALAG__MNTP07X</t>
  </si>
  <si>
    <t>{NNSalGextMKI}</t>
  </si>
  <si>
    <t>SALAG__MNTP08X</t>
  </si>
  <si>
    <t>{NNSalGextORP}</t>
  </si>
  <si>
    <t>SALAG__MNTP09X</t>
  </si>
  <si>
    <t>{NNSalGextORT}</t>
  </si>
  <si>
    <t>SALAG__MNTP10X</t>
  </si>
  <si>
    <t>{NNSalGextPEP}</t>
  </si>
  <si>
    <t>SALAG__MNTP11X</t>
  </si>
  <si>
    <t>{NNSalGextMTR}</t>
  </si>
  <si>
    <t>SALAG__MNTP12X</t>
  </si>
  <si>
    <t>{NNSalGextPCM}</t>
  </si>
  <si>
    <t>SALAG__MNTP13X</t>
  </si>
  <si>
    <t>{NNSalGextPUE}</t>
  </si>
  <si>
    <t>SALAG__MNTP14X</t>
  </si>
  <si>
    <t>{NNSalGextSFE}</t>
  </si>
  <si>
    <t>SALAG__MNTP15X</t>
  </si>
  <si>
    <t>{NNSalGextAPP}{NNSalGextAGE}</t>
  </si>
  <si>
    <t>SALAG__MNTP16X</t>
  </si>
  <si>
    <t>{NNSalGextPEF}</t>
  </si>
  <si>
    <t>SALAGT_MNTMEDX</t>
  </si>
  <si>
    <t>{NSalTGextMED}</t>
  </si>
  <si>
    <t>SalTGextMED</t>
  </si>
  <si>
    <t>SALAG__MNTM01X</t>
  </si>
  <si>
    <t>{NNSalGextPED}</t>
  </si>
  <si>
    <t>SALAG__MNTM02X</t>
  </si>
  <si>
    <t>{NNSalGextPYC}</t>
  </si>
  <si>
    <t>SALAG__MNTM03X</t>
  </si>
  <si>
    <t>{NNSalGextMRF}</t>
  </si>
  <si>
    <t>SALAG__MNTM04X</t>
  </si>
  <si>
    <t>{NNSalGextASL}</t>
  </si>
  <si>
    <t>SALAG__MNTM05X</t>
  </si>
  <si>
    <t>{NNSalGextMGE}</t>
  </si>
  <si>
    <t>SALAG__MNTM06X</t>
  </si>
  <si>
    <t>{NNSalGextPHA}</t>
  </si>
  <si>
    <t>SALAG__MNTM07X</t>
  </si>
  <si>
    <t>{NNSalGextPPH}</t>
  </si>
  <si>
    <t>SALAG__MNTM08X</t>
  </si>
  <si>
    <t>{NNSalGextAMD}</t>
  </si>
  <si>
    <t>NSalGextAMD</t>
  </si>
  <si>
    <t>SALAG__MNTAUTX</t>
  </si>
  <si>
    <t>{NNSalGextAUT}</t>
  </si>
  <si>
    <t>NSalGextAUT</t>
  </si>
  <si>
    <t>SALAGT_MNTAUTX</t>
  </si>
  <si>
    <t>{NSalTGextAUT}</t>
  </si>
  <si>
    <t>SalTGextAUT</t>
  </si>
  <si>
    <t>{NRESREPRIS+}{-NDefic-}{NExed+}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</si>
</sst>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7" formatCode="#,##0.00\ &quot;€&quot;;\-#,##0.00\ &quot;€&quot;"/>
    <numFmt numFmtId="44" formatCode="_-* #,##0.00\ &quot;€&quot;_-;\-* #,##0.00\ &quot;€&quot;_-;_-* &quot;-&quot;??\ &quot;€&quot;_-;_-@_-"/>
    <numFmt numFmtId="164" formatCode="_-* #,##0.00\ &quot;F&quot;_-;\-* #,##0.00\ &quot;F&quot;_-;_-* &quot;-&quot;??\ &quot;F&quot;_-;_-@_-"/>
    <numFmt numFmtId="165" formatCode="_-* #,##0.00_ _F_-;\-* #,##0.00_ _F_-;_-* &quot;-&quot;??_ _F_-;_-@_-"/>
    <numFmt numFmtId="166" formatCode="_-* #,##0.00\ [$€-1]_-;\-* #,##0.00\ [$€-1]_-;_-* &quot;-&quot;??\ [$€-1]_-"/>
    <numFmt numFmtId="167" formatCode="_-* #,##0.00,\€_-;\-* #,##0.00,\€_-;_-* \-??&quot; €&quot;_-;_-@_-"/>
    <numFmt numFmtId="168" formatCode="_-* #,##0\ &quot;€&quot;_-;\-* #,##0\ &quot;€&quot;_-;_-* &quot;-&quot;??\ &quot;€&quot;_-;_-@_-"/>
    <numFmt numFmtId="169" formatCode="#,##0.00_ ;\-#,##0.00\ "/>
    <numFmt numFmtId="170" formatCode="#,##0\ &quot;€&quot;"/>
    <numFmt numFmtId="171" formatCode="000"/>
    <numFmt numFmtId="172" formatCode="#,##0.000"/>
  </numFmts>
  <fonts count="105">
    <font>
      <sz val="10"/>
      <name val="Geneva"/>
    </font>
    <font>
      <sz val="10"/>
      <name val="Geneva"/>
    </font>
    <font>
      <b/>
      <sz val="12"/>
      <name val="Times New Roman"/>
      <family val="1"/>
    </font>
    <font>
      <sz val="12"/>
      <name val="Times New Roman"/>
      <family val="1"/>
    </font>
    <font>
      <sz val="11"/>
      <name val="Times New Roman"/>
      <family val="1"/>
    </font>
    <font>
      <sz val="10"/>
      <name val="Times New Roman"/>
      <family val="1"/>
    </font>
    <font>
      <b/>
      <sz val="10"/>
      <name val="Times New Roman"/>
      <family val="1"/>
    </font>
    <font>
      <b/>
      <sz val="20"/>
      <name val="Times New Roman"/>
      <family val="1"/>
    </font>
    <font>
      <b/>
      <i/>
      <sz val="10"/>
      <name val="Arial"/>
      <family val="2"/>
    </font>
    <font>
      <u/>
      <sz val="10"/>
      <color indexed="12"/>
      <name val="Geneva"/>
    </font>
    <font>
      <b/>
      <sz val="10"/>
      <name val="Arial"/>
      <family val="2"/>
    </font>
    <font>
      <sz val="10"/>
      <name val="Arial"/>
      <family val="2"/>
    </font>
    <font>
      <sz val="10"/>
      <name val="Times New Roman"/>
      <family val="1"/>
    </font>
    <font>
      <sz val="8"/>
      <name val="Geneva"/>
    </font>
    <font>
      <b/>
      <sz val="18"/>
      <name val="Arial"/>
      <family val="2"/>
    </font>
    <font>
      <b/>
      <sz val="12"/>
      <name val="Arial"/>
      <family val="2"/>
    </font>
    <font>
      <u/>
      <sz val="10"/>
      <color indexed="12"/>
      <name val="Arial"/>
      <family val="2"/>
    </font>
    <font>
      <sz val="12"/>
      <name val="Arial"/>
      <family val="2"/>
    </font>
    <font>
      <b/>
      <sz val="14"/>
      <name val="Arial"/>
      <family val="2"/>
    </font>
    <font>
      <sz val="14"/>
      <name val="Arial"/>
      <family val="2"/>
    </font>
    <font>
      <sz val="15"/>
      <name val="Arial"/>
      <family val="2"/>
    </font>
    <font>
      <sz val="17"/>
      <name val="Arial"/>
      <family val="2"/>
    </font>
    <font>
      <b/>
      <sz val="16"/>
      <name val="Arial"/>
      <family val="2"/>
    </font>
    <font>
      <i/>
      <sz val="10"/>
      <name val="Arial"/>
      <family val="2"/>
    </font>
    <font>
      <i/>
      <sz val="15"/>
      <name val="Arial"/>
      <family val="2"/>
    </font>
    <font>
      <b/>
      <sz val="11"/>
      <name val="Arial"/>
      <family val="2"/>
    </font>
    <font>
      <sz val="8"/>
      <name val="Arial"/>
      <family val="2"/>
    </font>
    <font>
      <b/>
      <sz val="20"/>
      <name val="Arial"/>
      <family val="2"/>
    </font>
    <font>
      <i/>
      <sz val="13"/>
      <name val="Arial"/>
      <family val="2"/>
    </font>
    <font>
      <b/>
      <sz val="8"/>
      <name val="Arial"/>
      <family val="2"/>
    </font>
    <font>
      <i/>
      <sz val="8"/>
      <name val="Arial"/>
      <family val="2"/>
    </font>
    <font>
      <b/>
      <sz val="6"/>
      <name val="Arial"/>
      <family val="2"/>
    </font>
    <font>
      <b/>
      <sz val="9"/>
      <name val="Arial"/>
      <family val="2"/>
    </font>
    <font>
      <b/>
      <sz val="13"/>
      <name val="Arial"/>
      <family val="2"/>
    </font>
    <font>
      <sz val="10"/>
      <name val="Arial"/>
      <family val="2"/>
      <charset val="1"/>
    </font>
    <font>
      <sz val="10"/>
      <color indexed="10"/>
      <name val="Arial"/>
      <family val="2"/>
    </font>
    <font>
      <sz val="8"/>
      <color indexed="22"/>
      <name val="Arial"/>
      <family val="2"/>
    </font>
    <font>
      <b/>
      <u/>
      <sz val="10"/>
      <name val="Arial"/>
      <family val="2"/>
    </font>
    <font>
      <sz val="10"/>
      <name val="Arial"/>
      <family val="2"/>
    </font>
    <font>
      <b/>
      <u/>
      <sz val="12"/>
      <name val="Geneva"/>
    </font>
    <font>
      <sz val="10"/>
      <name val="Geneva"/>
      <family val="2"/>
    </font>
    <font>
      <b/>
      <sz val="10"/>
      <name val="Geneva"/>
      <family val="2"/>
    </font>
    <font>
      <sz val="11"/>
      <color indexed="8"/>
      <name val="Calibri"/>
      <family val="2"/>
    </font>
    <font>
      <b/>
      <sz val="11"/>
      <color indexed="8"/>
      <name val="Calibri"/>
      <family val="2"/>
    </font>
    <font>
      <b/>
      <sz val="11"/>
      <color indexed="9"/>
      <name val="Calibri"/>
      <family val="2"/>
    </font>
    <font>
      <b/>
      <sz val="10"/>
      <color indexed="9"/>
      <name val="Arial"/>
      <family val="2"/>
    </font>
    <font>
      <b/>
      <sz val="18"/>
      <color indexed="8"/>
      <name val="Calibri"/>
      <family val="2"/>
    </font>
    <font>
      <sz val="15"/>
      <name val="Times New Roman"/>
      <family val="1"/>
    </font>
    <font>
      <sz val="20"/>
      <name val="Times New Roman"/>
      <family val="1"/>
    </font>
    <font>
      <b/>
      <i/>
      <sz val="18"/>
      <name val="Times New Roman"/>
      <family val="1"/>
    </font>
    <font>
      <i/>
      <sz val="26"/>
      <name val="Times New Roman"/>
      <family val="1"/>
    </font>
    <font>
      <b/>
      <sz val="22"/>
      <name val="Times New Roman"/>
      <family val="1"/>
    </font>
    <font>
      <sz val="26"/>
      <name val="Times New Roman"/>
      <family val="1"/>
    </font>
    <font>
      <b/>
      <sz val="16"/>
      <name val="Times New Roman"/>
      <family val="1"/>
    </font>
    <font>
      <b/>
      <sz val="14"/>
      <name val="Times New Roman"/>
      <family val="1"/>
    </font>
    <font>
      <sz val="12"/>
      <name val="Tms Rmn"/>
    </font>
    <font>
      <sz val="18"/>
      <name val="Times New Roman"/>
      <family val="1"/>
    </font>
    <font>
      <sz val="16"/>
      <name val="Times New Roman"/>
      <family val="1"/>
    </font>
    <font>
      <sz val="16"/>
      <name val="Tms Rmn"/>
    </font>
    <font>
      <sz val="16"/>
      <name val="Geneva"/>
    </font>
    <font>
      <i/>
      <sz val="20"/>
      <name val="Times New Roman"/>
      <family val="1"/>
    </font>
    <font>
      <sz val="11"/>
      <name val="Tms Rmn"/>
    </font>
    <font>
      <b/>
      <sz val="16"/>
      <name val="Geneva"/>
    </font>
    <font>
      <sz val="12"/>
      <name val="Tms Rmn"/>
      <family val="1"/>
    </font>
    <font>
      <sz val="17"/>
      <name val="Times New Roman"/>
      <family val="1"/>
    </font>
    <font>
      <sz val="15"/>
      <name val="Tms Rmn"/>
    </font>
    <font>
      <sz val="20"/>
      <name val="Tms Rmn"/>
    </font>
    <font>
      <b/>
      <sz val="18"/>
      <name val="Times New Roman"/>
      <family val="1"/>
    </font>
    <font>
      <sz val="24"/>
      <name val="Times New Roman"/>
      <family val="1"/>
    </font>
    <font>
      <sz val="13"/>
      <name val="Tms Rmn"/>
    </font>
    <font>
      <b/>
      <sz val="24"/>
      <name val="Times New Roman"/>
      <family val="1"/>
    </font>
    <font>
      <b/>
      <u/>
      <sz val="14"/>
      <name val="Arial"/>
      <family val="2"/>
    </font>
    <font>
      <b/>
      <i/>
      <sz val="16"/>
      <name val="Arial"/>
      <family val="2"/>
    </font>
    <font>
      <sz val="13"/>
      <name val="Arial"/>
      <family val="2"/>
    </font>
    <font>
      <sz val="20"/>
      <name val="Arial"/>
      <family val="2"/>
    </font>
    <font>
      <b/>
      <i/>
      <sz val="20"/>
      <name val="Arial"/>
      <family val="2"/>
    </font>
    <font>
      <i/>
      <sz val="20"/>
      <name val="Arial"/>
      <family val="2"/>
    </font>
    <font>
      <sz val="11"/>
      <name val="Arial"/>
      <family val="2"/>
    </font>
    <font>
      <b/>
      <sz val="17"/>
      <name val="Arial"/>
      <family val="2"/>
    </font>
    <font>
      <i/>
      <sz val="17"/>
      <name val="Arial"/>
      <family val="2"/>
    </font>
    <font>
      <sz val="16"/>
      <name val="Arial"/>
      <family val="2"/>
    </font>
    <font>
      <b/>
      <sz val="15"/>
      <name val="Arial"/>
      <family val="2"/>
    </font>
    <font>
      <b/>
      <sz val="22"/>
      <name val="Arial"/>
      <family val="2"/>
    </font>
    <font>
      <i/>
      <u/>
      <sz val="14"/>
      <name val="Arial"/>
      <family val="2"/>
    </font>
    <font>
      <sz val="22"/>
      <name val="Arial"/>
      <family val="2"/>
    </font>
    <font>
      <b/>
      <i/>
      <sz val="19"/>
      <name val="Arial"/>
      <family val="2"/>
    </font>
    <font>
      <sz val="17"/>
      <name val="Tms Rmn"/>
    </font>
    <font>
      <sz val="15"/>
      <name val="Times"/>
      <family val="1"/>
    </font>
    <font>
      <sz val="11"/>
      <name val="Times"/>
      <family val="1"/>
    </font>
    <font>
      <sz val="17"/>
      <name val="Times"/>
      <family val="1"/>
    </font>
    <font>
      <sz val="10"/>
      <name val="Times"/>
      <family val="1"/>
    </font>
    <font>
      <i/>
      <sz val="18"/>
      <name val="Arial"/>
      <family val="2"/>
    </font>
    <font>
      <sz val="24"/>
      <name val="Arial"/>
      <family val="2"/>
    </font>
    <font>
      <b/>
      <i/>
      <sz val="13"/>
      <name val="Arial"/>
      <family val="2"/>
    </font>
    <font>
      <i/>
      <sz val="11"/>
      <name val="Arial"/>
      <family val="2"/>
    </font>
    <font>
      <b/>
      <i/>
      <sz val="15"/>
      <name val="Arial"/>
      <family val="2"/>
    </font>
    <font>
      <i/>
      <sz val="14"/>
      <name val="Arial"/>
      <family val="2"/>
    </font>
    <font>
      <sz val="8"/>
      <color indexed="81"/>
      <name val="Tahoma"/>
      <family val="2"/>
    </font>
    <font>
      <sz val="11"/>
      <color theme="1"/>
      <name val="Calibri"/>
      <family val="2"/>
      <scheme val="minor"/>
    </font>
    <font>
      <sz val="11"/>
      <color rgb="FF000000"/>
      <name val="Calibri"/>
      <family val="2"/>
      <charset val="1"/>
    </font>
    <font>
      <b/>
      <sz val="11"/>
      <color theme="1"/>
      <name val="Calibri"/>
      <family val="2"/>
      <scheme val="minor"/>
    </font>
    <font>
      <sz val="8"/>
      <color theme="0"/>
      <name val="Arial"/>
      <family val="2"/>
    </font>
    <font>
      <i/>
      <sz val="8"/>
      <color theme="0"/>
      <name val="Arial"/>
      <family val="2"/>
    </font>
    <font>
      <sz val="11"/>
      <name val="Calibri"/>
      <family val="2"/>
      <scheme val="minor"/>
    </font>
    <font>
      <sz val="12"/>
      <color rgb="FF000000"/>
      <name val="Arial"/>
      <family val="2"/>
    </font>
  </fonts>
  <fills count="12">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62"/>
        <bgColor indexed="64"/>
      </patternFill>
    </fill>
    <fill>
      <patternFill patternType="solid">
        <fgColor indexed="43"/>
        <bgColor indexed="44"/>
      </patternFill>
    </fill>
    <fill>
      <patternFill patternType="solid">
        <fgColor indexed="55"/>
        <bgColor indexed="64"/>
      </patternFill>
    </fill>
    <fill>
      <patternFill patternType="solid">
        <fgColor indexed="13"/>
        <bgColor indexed="64"/>
      </patternFill>
    </fill>
    <fill>
      <patternFill patternType="solid">
        <fgColor indexed="9"/>
        <bgColor indexed="64"/>
      </patternFill>
    </fill>
    <fill>
      <patternFill patternType="solid">
        <fgColor rgb="FFFFFF00"/>
        <bgColor indexed="64"/>
      </patternFill>
    </fill>
    <fill>
      <patternFill patternType="solid">
        <fgColor rgb="FFFFFF99"/>
        <bgColor indexed="64"/>
      </patternFill>
    </fill>
    <fill>
      <patternFill patternType="solid">
        <fgColor rgb="FF2C2274"/>
        <bgColor indexed="64"/>
      </patternFill>
    </fill>
  </fills>
  <borders count="12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medium">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style="double">
        <color indexed="64"/>
      </left>
      <right style="thin">
        <color indexed="64"/>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thin">
        <color indexed="64"/>
      </left>
      <right style="thin">
        <color indexed="64"/>
      </right>
      <top style="double">
        <color indexed="64"/>
      </top>
      <bottom style="double">
        <color indexed="64"/>
      </bottom>
      <diagonal/>
    </border>
    <border>
      <left style="double">
        <color indexed="64"/>
      </left>
      <right/>
      <top style="medium">
        <color indexed="64"/>
      </top>
      <bottom/>
      <diagonal/>
    </border>
    <border>
      <left/>
      <right style="double">
        <color indexed="64"/>
      </right>
      <top style="medium">
        <color indexed="64"/>
      </top>
      <bottom/>
      <diagonal/>
    </border>
    <border>
      <left style="double">
        <color indexed="64"/>
      </left>
      <right/>
      <top/>
      <bottom/>
      <diagonal/>
    </border>
    <border>
      <left/>
      <right style="double">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style="double">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thin">
        <color indexed="64"/>
      </left>
      <right style="thin">
        <color indexed="64"/>
      </right>
      <top/>
      <bottom style="double">
        <color indexed="64"/>
      </bottom>
      <diagonal/>
    </border>
    <border>
      <left style="double">
        <color indexed="64"/>
      </left>
      <right style="medium">
        <color indexed="64"/>
      </right>
      <top/>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top style="thin">
        <color indexed="64"/>
      </top>
      <bottom style="double">
        <color indexed="64"/>
      </bottom>
      <diagonal/>
    </border>
    <border>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medium">
        <color indexed="64"/>
      </right>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diagonal/>
    </border>
    <border>
      <left style="medium">
        <color indexed="64"/>
      </left>
      <right style="thin">
        <color indexed="64"/>
      </right>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double">
        <color indexed="64"/>
      </top>
      <bottom/>
      <diagonal/>
    </border>
    <border>
      <left style="thin">
        <color indexed="64"/>
      </left>
      <right/>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s>
  <cellStyleXfs count="38">
    <xf numFmtId="0" fontId="0" fillId="0" borderId="0"/>
    <xf numFmtId="166" fontId="11" fillId="0" borderId="0" applyFont="0" applyFill="0" applyBorder="0" applyAlignment="0" applyProtection="0"/>
    <xf numFmtId="166" fontId="11" fillId="0" borderId="0" applyFont="0" applyFill="0" applyBorder="0" applyAlignment="0" applyProtection="0"/>
    <xf numFmtId="0" fontId="9" fillId="0" borderId="0" applyNumberFormat="0" applyFill="0" applyBorder="0" applyAlignment="0" applyProtection="0">
      <alignment vertical="top"/>
      <protection locked="0"/>
    </xf>
    <xf numFmtId="165" fontId="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7" fontId="99" fillId="0" borderId="0" applyBorder="0" applyProtection="0"/>
    <xf numFmtId="44" fontId="42" fillId="0" borderId="0" applyFont="0" applyFill="0" applyBorder="0" applyAlignment="0" applyProtection="0"/>
    <xf numFmtId="44" fontId="98" fillId="0" borderId="0" applyFont="0" applyFill="0" applyBorder="0" applyAlignment="0" applyProtection="0"/>
    <xf numFmtId="44" fontId="42" fillId="0" borderId="0" applyFont="0" applyFill="0" applyBorder="0" applyAlignment="0" applyProtection="0"/>
    <xf numFmtId="164" fontId="11" fillId="0" borderId="0" applyFont="0" applyFill="0" applyBorder="0" applyProtection="0">
      <alignment horizontal="right" vertical="center"/>
    </xf>
    <xf numFmtId="44" fontId="98" fillId="0" borderId="0" applyFont="0" applyFill="0" applyBorder="0" applyAlignment="0" applyProtection="0"/>
    <xf numFmtId="0" fontId="1" fillId="0" borderId="0"/>
    <xf numFmtId="0" fontId="40" fillId="0" borderId="0"/>
    <xf numFmtId="0" fontId="98" fillId="0" borderId="0"/>
    <xf numFmtId="0" fontId="11" fillId="0" borderId="0"/>
    <xf numFmtId="0" fontId="11" fillId="0" borderId="0"/>
    <xf numFmtId="0" fontId="99" fillId="0" borderId="0"/>
    <xf numFmtId="0" fontId="38" fillId="0" borderId="0"/>
    <xf numFmtId="0" fontId="98" fillId="0" borderId="0"/>
    <xf numFmtId="0" fontId="98"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42" fillId="0" borderId="0" applyFont="0" applyFill="0" applyBorder="0" applyAlignment="0" applyProtection="0"/>
    <xf numFmtId="9" fontId="98" fillId="0" borderId="0" applyFont="0" applyFill="0" applyBorder="0" applyAlignment="0" applyProtection="0"/>
    <xf numFmtId="0" fontId="34" fillId="0" borderId="0"/>
  </cellStyleXfs>
  <cellXfs count="1241">
    <xf numFmtId="0" fontId="0" fillId="0" borderId="0" xfId="0"/>
    <xf numFmtId="0" fontId="11" fillId="0" borderId="0" xfId="13" applyFont="1" applyFill="1" applyProtection="1"/>
    <xf numFmtId="0" fontId="35" fillId="0" borderId="0" xfId="13" applyFont="1" applyFill="1" applyProtection="1"/>
    <xf numFmtId="0" fontId="11" fillId="0" borderId="0" xfId="13" applyNumberFormat="1" applyFont="1" applyFill="1" applyProtection="1"/>
    <xf numFmtId="0" fontId="10" fillId="0" borderId="0" xfId="13" applyFont="1" applyFill="1" applyProtection="1"/>
    <xf numFmtId="0" fontId="11" fillId="0" borderId="0" xfId="13" quotePrefix="1" applyFont="1" applyFill="1" applyProtection="1"/>
    <xf numFmtId="0" fontId="11" fillId="2" borderId="0" xfId="13" applyFont="1" applyFill="1" applyProtection="1"/>
    <xf numFmtId="0" fontId="11" fillId="0" borderId="0" xfId="16" applyProtection="1"/>
    <xf numFmtId="0" fontId="11" fillId="0" borderId="0" xfId="13" applyFont="1" applyFill="1" applyBorder="1" applyProtection="1"/>
    <xf numFmtId="0" fontId="10" fillId="0" borderId="0" xfId="13" applyFont="1" applyFill="1" applyAlignment="1" applyProtection="1">
      <alignment horizontal="center" vertical="center" wrapText="1"/>
    </xf>
    <xf numFmtId="0" fontId="10" fillId="0" borderId="1" xfId="13" applyFont="1" applyFill="1" applyBorder="1" applyProtection="1"/>
    <xf numFmtId="0" fontId="11" fillId="2" borderId="0" xfId="13" quotePrefix="1" applyFont="1" applyFill="1" applyProtection="1"/>
    <xf numFmtId="0" fontId="10" fillId="0" borderId="2" xfId="13" applyFont="1" applyFill="1" applyBorder="1" applyAlignment="1" applyProtection="1">
      <alignment horizontal="center"/>
    </xf>
    <xf numFmtId="0" fontId="10" fillId="0" borderId="3" xfId="13" applyFont="1" applyFill="1" applyBorder="1" applyAlignment="1" applyProtection="1">
      <alignment horizontal="center"/>
    </xf>
    <xf numFmtId="0" fontId="10" fillId="0" borderId="4" xfId="13" applyFont="1" applyFill="1" applyBorder="1" applyAlignment="1" applyProtection="1">
      <alignment horizontal="center"/>
    </xf>
    <xf numFmtId="0" fontId="0" fillId="0" borderId="5" xfId="0" applyBorder="1"/>
    <xf numFmtId="0" fontId="1" fillId="0" borderId="0" xfId="13" quotePrefix="1" applyProtection="1"/>
    <xf numFmtId="0" fontId="1" fillId="0" borderId="0" xfId="13" applyProtection="1"/>
    <xf numFmtId="0" fontId="35" fillId="0" borderId="0" xfId="13" quotePrefix="1" applyFont="1" applyFill="1" applyProtection="1"/>
    <xf numFmtId="3" fontId="11" fillId="3" borderId="5" xfId="0" applyNumberFormat="1" applyFont="1" applyFill="1" applyBorder="1" applyAlignment="1" applyProtection="1">
      <alignment horizontal="right" vertical="center"/>
      <protection locked="0"/>
    </xf>
    <xf numFmtId="3" fontId="11" fillId="3" borderId="6" xfId="0" applyNumberFormat="1" applyFont="1" applyFill="1" applyBorder="1" applyAlignment="1" applyProtection="1">
      <alignment horizontal="center" vertical="center"/>
      <protection locked="0"/>
    </xf>
    <xf numFmtId="3" fontId="11" fillId="3" borderId="7" xfId="0" applyNumberFormat="1" applyFont="1" applyFill="1" applyBorder="1" applyAlignment="1" applyProtection="1">
      <alignment horizontal="center" vertical="center"/>
      <protection locked="0"/>
    </xf>
    <xf numFmtId="3" fontId="11" fillId="3" borderId="5" xfId="0" applyNumberFormat="1" applyFont="1" applyFill="1" applyBorder="1" applyAlignment="1" applyProtection="1">
      <alignment horizontal="center" vertical="center"/>
      <protection locked="0"/>
    </xf>
    <xf numFmtId="3" fontId="11" fillId="3" borderId="8" xfId="0" applyNumberFormat="1" applyFont="1" applyFill="1" applyBorder="1" applyAlignment="1" applyProtection="1">
      <alignment horizontal="center" vertical="center"/>
      <protection locked="0"/>
    </xf>
    <xf numFmtId="3" fontId="11" fillId="3" borderId="9" xfId="0" applyNumberFormat="1" applyFont="1" applyFill="1" applyBorder="1" applyAlignment="1" applyProtection="1">
      <alignment horizontal="center" vertical="center"/>
      <protection locked="0"/>
    </xf>
    <xf numFmtId="3" fontId="11" fillId="3" borderId="6" xfId="0" applyNumberFormat="1" applyFont="1" applyFill="1" applyBorder="1" applyAlignment="1" applyProtection="1">
      <alignment vertical="center"/>
      <protection locked="0"/>
    </xf>
    <xf numFmtId="3" fontId="11" fillId="3" borderId="10" xfId="0" applyNumberFormat="1" applyFont="1" applyFill="1" applyBorder="1" applyAlignment="1" applyProtection="1">
      <alignment vertical="center"/>
      <protection locked="0"/>
    </xf>
    <xf numFmtId="3" fontId="11" fillId="3" borderId="11" xfId="0" applyNumberFormat="1" applyFont="1" applyFill="1" applyBorder="1" applyAlignment="1" applyProtection="1">
      <alignment vertical="center"/>
      <protection locked="0"/>
    </xf>
    <xf numFmtId="3" fontId="11" fillId="3" borderId="12" xfId="0" applyNumberFormat="1" applyFont="1" applyFill="1" applyBorder="1" applyAlignment="1" applyProtection="1">
      <alignment vertical="center"/>
      <protection locked="0"/>
    </xf>
    <xf numFmtId="3" fontId="11" fillId="3" borderId="5" xfId="0" applyNumberFormat="1" applyFont="1" applyFill="1" applyBorder="1" applyAlignment="1" applyProtection="1">
      <alignment vertical="center"/>
      <protection locked="0"/>
    </xf>
    <xf numFmtId="3" fontId="11" fillId="3" borderId="13" xfId="0" applyNumberFormat="1" applyFont="1" applyFill="1" applyBorder="1" applyAlignment="1" applyProtection="1">
      <alignment vertical="center"/>
      <protection locked="0"/>
    </xf>
    <xf numFmtId="3" fontId="11" fillId="3" borderId="8" xfId="0" applyNumberFormat="1" applyFont="1" applyFill="1" applyBorder="1" applyAlignment="1" applyProtection="1">
      <alignment vertical="center"/>
      <protection locked="0"/>
    </xf>
    <xf numFmtId="3" fontId="11" fillId="3" borderId="14" xfId="0" applyNumberFormat="1" applyFont="1" applyFill="1" applyBorder="1" applyAlignment="1" applyProtection="1">
      <alignment vertical="center"/>
      <protection locked="0"/>
    </xf>
    <xf numFmtId="3" fontId="11" fillId="3" borderId="9" xfId="0" applyNumberFormat="1" applyFont="1" applyFill="1" applyBorder="1" applyAlignment="1" applyProtection="1">
      <alignment vertical="center"/>
      <protection locked="0"/>
    </xf>
    <xf numFmtId="3" fontId="11" fillId="3" borderId="15" xfId="0" applyNumberFormat="1" applyFont="1" applyFill="1" applyBorder="1" applyAlignment="1" applyProtection="1">
      <alignment vertical="center"/>
      <protection locked="0"/>
    </xf>
    <xf numFmtId="3" fontId="23" fillId="3" borderId="6" xfId="0" applyNumberFormat="1" applyFont="1" applyFill="1" applyBorder="1" applyAlignment="1" applyProtection="1">
      <alignment vertical="center"/>
      <protection locked="0"/>
    </xf>
    <xf numFmtId="3" fontId="23" fillId="3" borderId="11" xfId="0" applyNumberFormat="1" applyFont="1" applyFill="1" applyBorder="1" applyAlignment="1" applyProtection="1">
      <alignment vertical="center"/>
      <protection locked="0"/>
    </xf>
    <xf numFmtId="3" fontId="23" fillId="3" borderId="5" xfId="0" applyNumberFormat="1" applyFont="1" applyFill="1" applyBorder="1" applyAlignment="1" applyProtection="1">
      <alignment vertical="center"/>
      <protection locked="0"/>
    </xf>
    <xf numFmtId="3" fontId="23" fillId="3" borderId="8" xfId="0" applyNumberFormat="1" applyFont="1" applyFill="1" applyBorder="1" applyAlignment="1" applyProtection="1">
      <alignment vertical="center"/>
      <protection locked="0"/>
    </xf>
    <xf numFmtId="3" fontId="23" fillId="3" borderId="9" xfId="0" applyNumberFormat="1" applyFont="1" applyFill="1" applyBorder="1" applyAlignment="1" applyProtection="1">
      <alignment vertical="center"/>
      <protection locked="0"/>
    </xf>
    <xf numFmtId="0" fontId="11" fillId="0" borderId="0" xfId="0" applyFont="1" applyFill="1" applyProtection="1"/>
    <xf numFmtId="0" fontId="11" fillId="0" borderId="16" xfId="0" applyFont="1" applyFill="1" applyBorder="1" applyProtection="1"/>
    <xf numFmtId="0" fontId="19" fillId="0" borderId="17" xfId="0" applyFont="1" applyFill="1" applyBorder="1" applyAlignment="1" applyProtection="1">
      <alignment horizontal="center" vertical="center"/>
    </xf>
    <xf numFmtId="0" fontId="19" fillId="0" borderId="17" xfId="0" applyFont="1" applyFill="1" applyBorder="1" applyAlignment="1" applyProtection="1">
      <alignment vertical="center"/>
    </xf>
    <xf numFmtId="0" fontId="11" fillId="0" borderId="18" xfId="0" applyFont="1" applyFill="1" applyBorder="1" applyProtection="1"/>
    <xf numFmtId="0" fontId="11" fillId="0" borderId="19" xfId="0" applyFont="1" applyFill="1" applyBorder="1" applyProtection="1"/>
    <xf numFmtId="0" fontId="11" fillId="0" borderId="20" xfId="0" applyFont="1" applyFill="1" applyBorder="1" applyProtection="1"/>
    <xf numFmtId="0" fontId="10" fillId="0" borderId="15" xfId="34" applyFont="1" applyFill="1" applyBorder="1" applyAlignment="1" applyProtection="1">
      <alignment horizontal="center" vertical="center" wrapText="1"/>
    </xf>
    <xf numFmtId="0" fontId="10" fillId="0" borderId="0" xfId="0" applyFont="1" applyFill="1" applyBorder="1" applyAlignment="1" applyProtection="1">
      <alignment vertical="center"/>
    </xf>
    <xf numFmtId="49" fontId="11" fillId="0" borderId="0" xfId="0" applyNumberFormat="1" applyFont="1" applyFill="1" applyBorder="1" applyAlignment="1" applyProtection="1">
      <alignment horizontal="center" vertical="center"/>
    </xf>
    <xf numFmtId="0" fontId="11" fillId="0" borderId="21" xfId="0" applyFont="1" applyFill="1" applyBorder="1" applyAlignment="1" applyProtection="1">
      <alignment horizontal="left" vertical="center"/>
    </xf>
    <xf numFmtId="3" fontId="11" fillId="0" borderId="6" xfId="0" applyNumberFormat="1" applyFont="1" applyFill="1" applyBorder="1" applyAlignment="1" applyProtection="1">
      <alignment horizontal="center" vertical="center"/>
    </xf>
    <xf numFmtId="0" fontId="11" fillId="0" borderId="22" xfId="0" applyFont="1" applyFill="1" applyBorder="1" applyAlignment="1" applyProtection="1">
      <alignment horizontal="left" vertical="center"/>
    </xf>
    <xf numFmtId="3" fontId="11" fillId="0" borderId="5" xfId="0" applyNumberFormat="1" applyFont="1" applyFill="1" applyBorder="1" applyAlignment="1" applyProtection="1">
      <alignment horizontal="center" vertical="center"/>
    </xf>
    <xf numFmtId="3" fontId="11" fillId="0" borderId="9"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0" fontId="11" fillId="0" borderId="0" xfId="0" applyFont="1" applyFill="1" applyBorder="1" applyAlignment="1" applyProtection="1">
      <alignment vertical="center"/>
    </xf>
    <xf numFmtId="0" fontId="10" fillId="0" borderId="23" xfId="0" applyFont="1" applyFill="1" applyBorder="1" applyAlignment="1" applyProtection="1">
      <alignment vertical="center"/>
    </xf>
    <xf numFmtId="0" fontId="11" fillId="0" borderId="24" xfId="0" applyFont="1" applyFill="1" applyBorder="1" applyProtection="1"/>
    <xf numFmtId="0" fontId="11" fillId="0" borderId="25" xfId="0" applyFont="1" applyFill="1" applyBorder="1" applyAlignment="1" applyProtection="1">
      <alignment horizontal="left" vertical="center"/>
    </xf>
    <xf numFmtId="0" fontId="11" fillId="0" borderId="25" xfId="0" applyFont="1" applyFill="1" applyBorder="1" applyAlignment="1" applyProtection="1">
      <alignment vertical="center"/>
    </xf>
    <xf numFmtId="0" fontId="11" fillId="0" borderId="26" xfId="0" applyFont="1" applyFill="1" applyBorder="1" applyProtection="1"/>
    <xf numFmtId="0" fontId="11" fillId="3" borderId="22" xfId="0" applyFont="1" applyFill="1" applyBorder="1" applyAlignment="1" applyProtection="1">
      <alignment vertical="center"/>
      <protection locked="0"/>
    </xf>
    <xf numFmtId="0" fontId="11" fillId="3" borderId="27" xfId="0" applyFont="1" applyFill="1" applyBorder="1" applyAlignment="1" applyProtection="1">
      <alignment vertical="center"/>
      <protection locked="0"/>
    </xf>
    <xf numFmtId="0" fontId="11" fillId="0" borderId="0" xfId="0" applyFont="1" applyFill="1" applyProtection="1">
      <protection locked="0"/>
    </xf>
    <xf numFmtId="49" fontId="11" fillId="0" borderId="0" xfId="0" quotePrefix="1" applyNumberFormat="1" applyFont="1" applyFill="1" applyProtection="1">
      <protection locked="0"/>
    </xf>
    <xf numFmtId="14" fontId="11" fillId="0" borderId="0" xfId="0" applyNumberFormat="1" applyFont="1" applyFill="1" applyProtection="1">
      <protection locked="0"/>
    </xf>
    <xf numFmtId="0" fontId="15" fillId="0" borderId="0" xfId="0" applyFont="1" applyFill="1" applyProtection="1"/>
    <xf numFmtId="0" fontId="11" fillId="0" borderId="0" xfId="0" applyFont="1" applyFill="1" applyBorder="1" applyProtection="1"/>
    <xf numFmtId="0" fontId="10" fillId="0" borderId="0" xfId="0" applyFont="1" applyFill="1" applyBorder="1" applyProtection="1"/>
    <xf numFmtId="0" fontId="10" fillId="0" borderId="0" xfId="0" applyFont="1" applyFill="1" applyBorder="1" applyAlignment="1" applyProtection="1">
      <alignment horizontal="center"/>
    </xf>
    <xf numFmtId="0" fontId="36" fillId="0" borderId="0" xfId="0" applyFont="1" applyFill="1" applyBorder="1" applyProtection="1">
      <protection locked="0"/>
    </xf>
    <xf numFmtId="0" fontId="11" fillId="0" borderId="0" xfId="0" applyFont="1" applyFill="1" applyBorder="1" applyAlignment="1" applyProtection="1"/>
    <xf numFmtId="0" fontId="11" fillId="0" borderId="5" xfId="22" applyNumberFormat="1" applyFont="1" applyFill="1" applyBorder="1" applyAlignment="1" applyProtection="1">
      <alignment horizontal="left"/>
      <protection locked="0"/>
    </xf>
    <xf numFmtId="0" fontId="36" fillId="0" borderId="0" xfId="0" applyFont="1" applyFill="1" applyProtection="1"/>
    <xf numFmtId="0" fontId="11" fillId="0" borderId="28" xfId="0" applyFont="1" applyFill="1" applyBorder="1" applyProtection="1"/>
    <xf numFmtId="0" fontId="10" fillId="0" borderId="29" xfId="0" applyFont="1" applyFill="1" applyBorder="1" applyProtection="1"/>
    <xf numFmtId="0" fontId="11" fillId="0" borderId="29" xfId="0" applyFont="1" applyFill="1" applyBorder="1" applyProtection="1"/>
    <xf numFmtId="0" fontId="11" fillId="0" borderId="30" xfId="0" applyFont="1" applyFill="1" applyBorder="1" applyProtection="1"/>
    <xf numFmtId="0" fontId="17" fillId="0" borderId="0" xfId="0" quotePrefix="1" applyFont="1" applyFill="1" applyProtection="1"/>
    <xf numFmtId="0" fontId="17" fillId="0" borderId="0" xfId="0" applyFont="1" applyFill="1" applyProtection="1"/>
    <xf numFmtId="0" fontId="11" fillId="3" borderId="31" xfId="0" applyFont="1" applyFill="1" applyBorder="1" applyAlignment="1" applyProtection="1">
      <alignment vertical="center"/>
      <protection locked="0"/>
    </xf>
    <xf numFmtId="3" fontId="11" fillId="0" borderId="8" xfId="0" applyNumberFormat="1" applyFont="1" applyFill="1" applyBorder="1" applyAlignment="1" applyProtection="1">
      <alignment horizontal="center" vertical="center"/>
    </xf>
    <xf numFmtId="0" fontId="19" fillId="0" borderId="17" xfId="0" applyFont="1" applyFill="1" applyBorder="1" applyProtection="1"/>
    <xf numFmtId="0" fontId="19" fillId="0" borderId="0" xfId="0" applyFont="1" applyFill="1" applyBorder="1" applyAlignment="1" applyProtection="1">
      <alignment vertical="center"/>
    </xf>
    <xf numFmtId="0" fontId="11" fillId="0" borderId="0" xfId="0" applyFont="1" applyFill="1" applyBorder="1" applyAlignment="1" applyProtection="1">
      <alignment vertical="center" wrapText="1"/>
    </xf>
    <xf numFmtId="0" fontId="11" fillId="0" borderId="20" xfId="0" applyFont="1" applyFill="1" applyBorder="1" applyAlignment="1" applyProtection="1">
      <alignment wrapText="1"/>
    </xf>
    <xf numFmtId="0" fontId="11" fillId="0" borderId="0" xfId="0" applyFont="1" applyFill="1" applyAlignment="1" applyProtection="1">
      <alignment wrapText="1"/>
    </xf>
    <xf numFmtId="0" fontId="11" fillId="0" borderId="0" xfId="0" applyFont="1" applyFill="1" applyBorder="1" applyAlignment="1" applyProtection="1">
      <alignment horizontal="center" vertical="center"/>
    </xf>
    <xf numFmtId="49" fontId="23" fillId="0" borderId="0" xfId="0" applyNumberFormat="1" applyFont="1" applyFill="1" applyBorder="1" applyAlignment="1" applyProtection="1">
      <alignment horizontal="center" vertical="center"/>
    </xf>
    <xf numFmtId="0" fontId="11" fillId="0" borderId="21" xfId="0" applyFont="1" applyFill="1" applyBorder="1" applyAlignment="1" applyProtection="1">
      <alignment vertical="center"/>
    </xf>
    <xf numFmtId="3" fontId="11" fillId="0" borderId="6" xfId="0" applyNumberFormat="1" applyFont="1" applyFill="1" applyBorder="1" applyAlignment="1" applyProtection="1">
      <alignment vertical="center"/>
    </xf>
    <xf numFmtId="3" fontId="10" fillId="0" borderId="0" xfId="0" applyNumberFormat="1" applyFont="1" applyFill="1" applyBorder="1" applyAlignment="1" applyProtection="1">
      <alignment vertical="center"/>
    </xf>
    <xf numFmtId="3" fontId="11" fillId="0" borderId="21" xfId="0" applyNumberFormat="1" applyFont="1" applyFill="1" applyBorder="1" applyAlignment="1" applyProtection="1">
      <alignment vertical="center"/>
    </xf>
    <xf numFmtId="0" fontId="11" fillId="0" borderId="32" xfId="0" applyFont="1" applyFill="1" applyBorder="1" applyAlignment="1" applyProtection="1">
      <alignment vertical="center"/>
    </xf>
    <xf numFmtId="3" fontId="11" fillId="0" borderId="5" xfId="0" applyNumberFormat="1" applyFont="1" applyFill="1" applyBorder="1" applyAlignment="1" applyProtection="1">
      <alignment vertical="center"/>
    </xf>
    <xf numFmtId="3" fontId="11" fillId="0" borderId="22" xfId="0" applyNumberFormat="1" applyFont="1" applyFill="1" applyBorder="1" applyAlignment="1" applyProtection="1">
      <alignment vertical="center"/>
    </xf>
    <xf numFmtId="0" fontId="11" fillId="0" borderId="22" xfId="0" applyFont="1" applyFill="1" applyBorder="1" applyAlignment="1" applyProtection="1">
      <alignment vertical="center"/>
    </xf>
    <xf numFmtId="3" fontId="11" fillId="0" borderId="0" xfId="0" applyNumberFormat="1" applyFont="1" applyFill="1" applyBorder="1" applyAlignment="1" applyProtection="1">
      <alignment vertical="center"/>
    </xf>
    <xf numFmtId="3" fontId="11" fillId="0" borderId="9" xfId="0" applyNumberFormat="1" applyFont="1" applyFill="1" applyBorder="1" applyAlignment="1" applyProtection="1">
      <alignment vertical="center"/>
    </xf>
    <xf numFmtId="3" fontId="11" fillId="0" borderId="27" xfId="0" applyNumberFormat="1" applyFont="1" applyFill="1" applyBorder="1" applyAlignment="1" applyProtection="1">
      <alignment vertical="center"/>
    </xf>
    <xf numFmtId="3" fontId="23" fillId="0" borderId="0" xfId="0" applyNumberFormat="1" applyFont="1" applyFill="1" applyBorder="1" applyAlignment="1" applyProtection="1">
      <alignment vertical="center"/>
    </xf>
    <xf numFmtId="3" fontId="10" fillId="0" borderId="33" xfId="0" applyNumberFormat="1" applyFont="1" applyFill="1" applyBorder="1" applyAlignment="1" applyProtection="1">
      <alignment vertical="center"/>
    </xf>
    <xf numFmtId="3" fontId="8" fillId="0" borderId="33" xfId="0" applyNumberFormat="1" applyFont="1" applyFill="1" applyBorder="1" applyAlignment="1" applyProtection="1">
      <alignment vertical="center"/>
    </xf>
    <xf numFmtId="3" fontId="10" fillId="0" borderId="23" xfId="0" applyNumberFormat="1" applyFont="1" applyFill="1" applyBorder="1" applyAlignment="1" applyProtection="1">
      <alignment vertical="center"/>
    </xf>
    <xf numFmtId="0" fontId="10" fillId="0" borderId="0" xfId="0" applyFont="1" applyFill="1" applyBorder="1" applyAlignment="1" applyProtection="1">
      <alignment horizontal="left" vertical="center" wrapText="1"/>
    </xf>
    <xf numFmtId="0" fontId="19" fillId="0" borderId="0" xfId="0" applyFont="1" applyFill="1" applyProtection="1"/>
    <xf numFmtId="0" fontId="19" fillId="0" borderId="20" xfId="0" applyFont="1" applyFill="1" applyBorder="1" applyProtection="1"/>
    <xf numFmtId="4" fontId="11" fillId="0" borderId="5" xfId="0" applyNumberFormat="1" applyFont="1" applyBorder="1" applyAlignment="1">
      <alignment horizontal="right" vertical="center"/>
    </xf>
    <xf numFmtId="0" fontId="10" fillId="0" borderId="0" xfId="0" applyFont="1" applyFill="1" applyBorder="1" applyAlignment="1" applyProtection="1">
      <alignment horizontal="left" vertical="center"/>
    </xf>
    <xf numFmtId="0" fontId="11" fillId="0" borderId="0" xfId="19" applyFont="1" applyFill="1"/>
    <xf numFmtId="4" fontId="11" fillId="0" borderId="0" xfId="19" applyNumberFormat="1" applyFont="1" applyFill="1"/>
    <xf numFmtId="0" fontId="11" fillId="0" borderId="34" xfId="19" applyFont="1" applyFill="1" applyBorder="1"/>
    <xf numFmtId="0" fontId="11" fillId="0" borderId="35" xfId="19" applyFont="1" applyFill="1" applyBorder="1"/>
    <xf numFmtId="0" fontId="23" fillId="0" borderId="36" xfId="19" applyFont="1" applyFill="1" applyBorder="1" applyAlignment="1">
      <alignment horizontal="left" vertical="center" wrapText="1"/>
    </xf>
    <xf numFmtId="0" fontId="11" fillId="0" borderId="37" xfId="19" applyFont="1" applyFill="1" applyBorder="1"/>
    <xf numFmtId="0" fontId="23" fillId="0" borderId="36" xfId="19" applyFont="1" applyFill="1" applyBorder="1" applyAlignment="1">
      <alignment horizontal="left" vertical="center"/>
    </xf>
    <xf numFmtId="0" fontId="11" fillId="0" borderId="0" xfId="19" quotePrefix="1" applyFont="1" applyFill="1" applyAlignment="1">
      <alignment horizontal="center" vertical="center" wrapText="1"/>
    </xf>
    <xf numFmtId="4" fontId="11" fillId="0" borderId="0" xfId="19" quotePrefix="1" applyNumberFormat="1" applyFont="1" applyFill="1" applyAlignment="1">
      <alignment horizontal="center" vertical="center" wrapText="1"/>
    </xf>
    <xf numFmtId="0" fontId="11" fillId="0" borderId="36" xfId="19" applyFont="1" applyFill="1" applyBorder="1"/>
    <xf numFmtId="0" fontId="10" fillId="0" borderId="38" xfId="19" applyFont="1" applyFill="1" applyBorder="1" applyAlignment="1">
      <alignment vertical="center"/>
    </xf>
    <xf numFmtId="4" fontId="10" fillId="0" borderId="38" xfId="19" applyNumberFormat="1" applyFont="1" applyFill="1" applyBorder="1" applyAlignment="1">
      <alignment horizontal="right" vertical="center"/>
    </xf>
    <xf numFmtId="0" fontId="10" fillId="0" borderId="0" xfId="19" applyFont="1" applyFill="1"/>
    <xf numFmtId="0" fontId="8" fillId="0" borderId="7" xfId="19" applyFont="1" applyFill="1" applyBorder="1" applyAlignment="1">
      <alignment horizontal="left" vertical="top" wrapText="1" indent="2"/>
    </xf>
    <xf numFmtId="0" fontId="11" fillId="0" borderId="8" xfId="19" applyFont="1" applyFill="1" applyBorder="1" applyAlignment="1">
      <alignment horizontal="left" vertical="top" wrapText="1" indent="1"/>
    </xf>
    <xf numFmtId="0" fontId="11" fillId="0" borderId="39" xfId="19" applyFont="1" applyFill="1" applyBorder="1" applyAlignment="1">
      <alignment horizontal="left" vertical="top" wrapText="1" indent="1"/>
    </xf>
    <xf numFmtId="0" fontId="11" fillId="0" borderId="40" xfId="19" applyFont="1" applyFill="1" applyBorder="1" applyAlignment="1">
      <alignment horizontal="left" vertical="top" wrapText="1" indent="1"/>
    </xf>
    <xf numFmtId="0" fontId="11" fillId="0" borderId="11" xfId="19" applyFont="1" applyFill="1" applyBorder="1" applyAlignment="1">
      <alignment horizontal="left" vertical="top" wrapText="1" indent="1"/>
    </xf>
    <xf numFmtId="0" fontId="11" fillId="0" borderId="7" xfId="19" applyFont="1" applyFill="1" applyBorder="1" applyAlignment="1">
      <alignment horizontal="left" vertical="top" wrapText="1" indent="1"/>
    </xf>
    <xf numFmtId="0" fontId="10" fillId="0" borderId="8" xfId="19" applyFont="1" applyFill="1" applyBorder="1" applyAlignment="1">
      <alignment vertical="center"/>
    </xf>
    <xf numFmtId="0" fontId="8" fillId="0" borderId="41" xfId="19" applyFont="1" applyFill="1" applyBorder="1" applyAlignment="1">
      <alignment horizontal="left" vertical="top" wrapText="1" indent="2"/>
    </xf>
    <xf numFmtId="0" fontId="11" fillId="0" borderId="38" xfId="19" applyFont="1" applyFill="1" applyBorder="1" applyAlignment="1">
      <alignment horizontal="left" vertical="top" wrapText="1" indent="1"/>
    </xf>
    <xf numFmtId="4" fontId="10" fillId="0" borderId="42" xfId="19" applyNumberFormat="1" applyFont="1" applyFill="1" applyBorder="1" applyAlignment="1">
      <alignment horizontal="right" vertical="center"/>
    </xf>
    <xf numFmtId="0" fontId="11" fillId="0" borderId="41" xfId="19" applyFont="1" applyFill="1" applyBorder="1" applyAlignment="1">
      <alignment horizontal="left" vertical="top" wrapText="1" indent="1"/>
    </xf>
    <xf numFmtId="0" fontId="11" fillId="0" borderId="42" xfId="19" applyFont="1" applyFill="1" applyBorder="1" applyAlignment="1">
      <alignment horizontal="left" vertical="top" wrapText="1" indent="1"/>
    </xf>
    <xf numFmtId="0" fontId="23" fillId="0" borderId="0" xfId="19" applyFont="1" applyFill="1"/>
    <xf numFmtId="0" fontId="23" fillId="0" borderId="36" xfId="19" applyFont="1" applyFill="1" applyBorder="1"/>
    <xf numFmtId="0" fontId="23" fillId="0" borderId="40" xfId="19" applyFont="1" applyFill="1" applyBorder="1" applyAlignment="1">
      <alignment horizontal="left" vertical="top" wrapText="1" indent="2"/>
    </xf>
    <xf numFmtId="0" fontId="23" fillId="0" borderId="37" xfId="19" applyFont="1" applyFill="1" applyBorder="1"/>
    <xf numFmtId="0" fontId="8" fillId="0" borderId="11" xfId="19" applyFont="1" applyFill="1" applyBorder="1" applyAlignment="1">
      <alignment horizontal="left" vertical="top" wrapText="1" indent="2"/>
    </xf>
    <xf numFmtId="0" fontId="11" fillId="0" borderId="32" xfId="19" applyFont="1" applyFill="1" applyBorder="1"/>
    <xf numFmtId="0" fontId="11" fillId="0" borderId="43" xfId="19" applyFont="1" applyFill="1" applyBorder="1" applyAlignment="1">
      <alignment horizontal="left" vertical="top" wrapText="1" indent="1"/>
    </xf>
    <xf numFmtId="0" fontId="10" fillId="0" borderId="5" xfId="19" applyFont="1" applyFill="1" applyBorder="1" applyAlignment="1">
      <alignment vertical="center"/>
    </xf>
    <xf numFmtId="4" fontId="10" fillId="0" borderId="5" xfId="19" applyNumberFormat="1" applyFont="1" applyFill="1" applyBorder="1" applyAlignment="1">
      <alignment horizontal="right" vertical="center"/>
    </xf>
    <xf numFmtId="3" fontId="11" fillId="0" borderId="5" xfId="0" applyNumberFormat="1" applyFont="1" applyBorder="1" applyAlignment="1">
      <alignment horizontal="right" vertical="center"/>
    </xf>
    <xf numFmtId="3" fontId="10" fillId="3" borderId="5" xfId="0" applyNumberFormat="1" applyFont="1" applyFill="1" applyBorder="1" applyAlignment="1" applyProtection="1">
      <alignment horizontal="right" vertical="center"/>
      <protection locked="0"/>
    </xf>
    <xf numFmtId="3" fontId="10" fillId="0" borderId="5" xfId="0" applyNumberFormat="1" applyFont="1" applyBorder="1" applyAlignment="1">
      <alignment horizontal="right" vertical="center"/>
    </xf>
    <xf numFmtId="4" fontId="10" fillId="0" borderId="5" xfId="0" applyNumberFormat="1" applyFont="1" applyBorder="1" applyAlignment="1">
      <alignment horizontal="right" vertical="center"/>
    </xf>
    <xf numFmtId="3" fontId="8" fillId="3" borderId="5" xfId="0" applyNumberFormat="1" applyFont="1" applyFill="1" applyBorder="1" applyAlignment="1" applyProtection="1">
      <alignment horizontal="right" vertical="center"/>
      <protection locked="0"/>
    </xf>
    <xf numFmtId="3" fontId="8" fillId="0" borderId="5" xfId="0" applyNumberFormat="1" applyFont="1" applyBorder="1" applyAlignment="1">
      <alignment horizontal="right" vertical="center"/>
    </xf>
    <xf numFmtId="4" fontId="8" fillId="0" borderId="5" xfId="0" applyNumberFormat="1" applyFont="1" applyBorder="1" applyAlignment="1">
      <alignment horizontal="right" vertical="center"/>
    </xf>
    <xf numFmtId="0" fontId="39" fillId="3" borderId="0" xfId="0" applyFont="1" applyFill="1"/>
    <xf numFmtId="0" fontId="98" fillId="0" borderId="0" xfId="20"/>
    <xf numFmtId="0" fontId="10" fillId="0" borderId="9" xfId="34" applyFont="1" applyFill="1" applyBorder="1" applyAlignment="1" applyProtection="1">
      <alignment horizontal="center" vertical="center" wrapText="1"/>
    </xf>
    <xf numFmtId="0" fontId="98" fillId="0" borderId="0" xfId="20" applyProtection="1">
      <protection locked="0"/>
    </xf>
    <xf numFmtId="0" fontId="98" fillId="4" borderId="0" xfId="20" applyFill="1" applyProtection="1">
      <protection locked="0"/>
    </xf>
    <xf numFmtId="0" fontId="98" fillId="4" borderId="0" xfId="20" applyFill="1"/>
    <xf numFmtId="0" fontId="41" fillId="5" borderId="0" xfId="14" applyFont="1" applyFill="1" applyAlignment="1" applyProtection="1">
      <alignment horizontal="center" vertical="center"/>
      <protection locked="0"/>
    </xf>
    <xf numFmtId="0" fontId="46" fillId="0" borderId="0" xfId="20" applyFont="1"/>
    <xf numFmtId="0" fontId="43" fillId="0" borderId="0" xfId="20" applyFont="1" applyAlignment="1">
      <alignment vertical="center"/>
    </xf>
    <xf numFmtId="0" fontId="10" fillId="0" borderId="0" xfId="0" applyFont="1" applyFill="1" applyBorder="1" applyAlignment="1"/>
    <xf numFmtId="0" fontId="37" fillId="0" borderId="0" xfId="0" applyFont="1" applyFill="1" applyAlignment="1" applyProtection="1">
      <alignment horizontal="right"/>
    </xf>
    <xf numFmtId="0" fontId="11" fillId="0" borderId="0" xfId="0" applyFont="1" applyFill="1" applyBorder="1" applyAlignment="1" applyProtection="1">
      <alignment horizontal="left"/>
      <protection locked="0"/>
    </xf>
    <xf numFmtId="0" fontId="11" fillId="0" borderId="0" xfId="22" applyNumberFormat="1" applyFont="1" applyFill="1" applyBorder="1" applyAlignment="1" applyProtection="1">
      <alignment horizontal="left"/>
      <protection locked="0"/>
    </xf>
    <xf numFmtId="0" fontId="11" fillId="0" borderId="16" xfId="0" applyFont="1" applyFill="1" applyBorder="1" applyAlignment="1" applyProtection="1">
      <alignment horizontal="center"/>
    </xf>
    <xf numFmtId="3" fontId="11" fillId="0" borderId="0" xfId="0" applyNumberFormat="1" applyFont="1" applyFill="1" applyBorder="1" applyAlignment="1" applyProtection="1">
      <alignment horizontal="center" vertical="center"/>
    </xf>
    <xf numFmtId="3" fontId="11" fillId="0" borderId="10" xfId="0" applyNumberFormat="1" applyFont="1" applyFill="1" applyBorder="1" applyAlignment="1" applyProtection="1">
      <alignment horizontal="center" vertical="center"/>
    </xf>
    <xf numFmtId="3" fontId="11" fillId="0" borderId="13" xfId="0" applyNumberFormat="1" applyFont="1" applyFill="1" applyBorder="1" applyAlignment="1" applyProtection="1">
      <alignment horizontal="center" vertical="center"/>
    </xf>
    <xf numFmtId="3" fontId="11" fillId="0" borderId="14"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horizontal="center" vertical="center"/>
    </xf>
    <xf numFmtId="0" fontId="10" fillId="0" borderId="36" xfId="34" applyFont="1" applyFill="1" applyBorder="1" applyAlignment="1" applyProtection="1">
      <alignment horizontal="center" vertical="center" wrapText="1"/>
    </xf>
    <xf numFmtId="0" fontId="10" fillId="0" borderId="0" xfId="34" applyFont="1" applyFill="1" applyBorder="1" applyAlignment="1" applyProtection="1">
      <alignment horizontal="center" vertical="center" wrapText="1"/>
    </xf>
    <xf numFmtId="3" fontId="11" fillId="3" borderId="33" xfId="0" applyNumberFormat="1" applyFont="1" applyFill="1" applyBorder="1" applyAlignment="1" applyProtection="1">
      <alignment horizontal="center" vertical="center"/>
      <protection locked="0"/>
    </xf>
    <xf numFmtId="3" fontId="11" fillId="0" borderId="44" xfId="0" applyNumberFormat="1" applyFont="1" applyFill="1" applyBorder="1" applyAlignment="1" applyProtection="1">
      <alignment horizontal="center" vertical="center"/>
    </xf>
    <xf numFmtId="0" fontId="10" fillId="0" borderId="27" xfId="34" applyFont="1" applyFill="1" applyBorder="1" applyAlignment="1" applyProtection="1">
      <alignment horizontal="center" vertical="center" wrapText="1"/>
    </xf>
    <xf numFmtId="0" fontId="10" fillId="0" borderId="9" xfId="0" applyFont="1" applyFill="1" applyBorder="1" applyAlignment="1" applyProtection="1">
      <alignment horizontal="center" vertical="center"/>
    </xf>
    <xf numFmtId="0" fontId="10" fillId="0" borderId="15" xfId="0" applyFont="1" applyFill="1" applyBorder="1" applyAlignment="1" applyProtection="1">
      <alignment horizontal="center" vertical="center"/>
    </xf>
    <xf numFmtId="0" fontId="10" fillId="0" borderId="23" xfId="0" applyFont="1" applyFill="1" applyBorder="1" applyAlignment="1" applyProtection="1">
      <alignment horizontal="left" vertical="center"/>
    </xf>
    <xf numFmtId="3" fontId="11" fillId="0" borderId="45" xfId="0" applyNumberFormat="1" applyFont="1" applyFill="1" applyBorder="1" applyAlignment="1" applyProtection="1">
      <alignment horizontal="center" vertical="center"/>
    </xf>
    <xf numFmtId="3" fontId="11" fillId="3" borderId="44" xfId="0" applyNumberFormat="1" applyFont="1" applyFill="1" applyBorder="1" applyAlignment="1" applyProtection="1">
      <alignment horizontal="center" vertical="center"/>
      <protection locked="0"/>
    </xf>
    <xf numFmtId="3" fontId="11" fillId="3" borderId="23" xfId="0" applyNumberFormat="1" applyFont="1" applyFill="1" applyBorder="1" applyAlignment="1" applyProtection="1">
      <alignment horizontal="center" vertical="center"/>
      <protection locked="0"/>
    </xf>
    <xf numFmtId="3" fontId="11" fillId="3" borderId="21" xfId="0" applyNumberFormat="1" applyFont="1" applyFill="1" applyBorder="1" applyAlignment="1" applyProtection="1">
      <alignment horizontal="center" vertical="center"/>
      <protection locked="0"/>
    </xf>
    <xf numFmtId="3" fontId="11" fillId="3" borderId="10" xfId="0" applyNumberFormat="1" applyFont="1" applyFill="1" applyBorder="1" applyAlignment="1" applyProtection="1">
      <alignment horizontal="center" vertical="center"/>
      <protection locked="0"/>
    </xf>
    <xf numFmtId="3" fontId="11" fillId="3" borderId="22" xfId="0" applyNumberFormat="1" applyFont="1" applyFill="1" applyBorder="1" applyAlignment="1" applyProtection="1">
      <alignment horizontal="center" vertical="center"/>
      <protection locked="0"/>
    </xf>
    <xf numFmtId="3" fontId="11" fillId="3" borderId="13" xfId="0" applyNumberFormat="1" applyFont="1" applyFill="1" applyBorder="1" applyAlignment="1" applyProtection="1">
      <alignment horizontal="center" vertical="center"/>
      <protection locked="0"/>
    </xf>
    <xf numFmtId="3" fontId="11" fillId="3" borderId="27" xfId="0" applyNumberFormat="1" applyFont="1" applyFill="1" applyBorder="1" applyAlignment="1" applyProtection="1">
      <alignment horizontal="center" vertical="center"/>
      <protection locked="0"/>
    </xf>
    <xf numFmtId="3" fontId="11" fillId="3" borderId="15" xfId="0" applyNumberFormat="1" applyFont="1" applyFill="1" applyBorder="1" applyAlignment="1" applyProtection="1">
      <alignment horizontal="center" vertical="center"/>
      <protection locked="0"/>
    </xf>
    <xf numFmtId="3" fontId="11" fillId="6" borderId="33" xfId="0" applyNumberFormat="1" applyFont="1" applyFill="1" applyBorder="1" applyAlignment="1" applyProtection="1">
      <alignment horizontal="center" vertical="center"/>
      <protection locked="0"/>
    </xf>
    <xf numFmtId="3" fontId="11" fillId="6" borderId="44" xfId="0" applyNumberFormat="1" applyFont="1" applyFill="1" applyBorder="1" applyAlignment="1" applyProtection="1">
      <alignment horizontal="center" vertical="center"/>
      <protection locked="0"/>
    </xf>
    <xf numFmtId="3" fontId="11" fillId="3" borderId="46" xfId="0" applyNumberFormat="1" applyFont="1" applyFill="1" applyBorder="1" applyAlignment="1" applyProtection="1">
      <alignment horizontal="center" vertical="center"/>
      <protection locked="0"/>
    </xf>
    <xf numFmtId="3" fontId="11" fillId="3" borderId="47" xfId="0" applyNumberFormat="1" applyFont="1" applyFill="1" applyBorder="1" applyAlignment="1" applyProtection="1">
      <alignment horizontal="center" vertical="center"/>
      <protection locked="0"/>
    </xf>
    <xf numFmtId="3" fontId="11" fillId="3" borderId="48" xfId="0" applyNumberFormat="1" applyFont="1" applyFill="1" applyBorder="1" applyAlignment="1" applyProtection="1">
      <alignment horizontal="center" vertical="center"/>
      <protection locked="0"/>
    </xf>
    <xf numFmtId="3" fontId="11" fillId="3" borderId="49" xfId="0" applyNumberFormat="1" applyFont="1" applyFill="1" applyBorder="1" applyAlignment="1" applyProtection="1">
      <alignment horizontal="center" vertical="center"/>
      <protection locked="0"/>
    </xf>
    <xf numFmtId="0" fontId="10" fillId="0" borderId="0" xfId="0" applyFont="1" applyFill="1" applyBorder="1" applyAlignment="1" applyProtection="1">
      <alignment horizontal="left"/>
    </xf>
    <xf numFmtId="10" fontId="11" fillId="0" borderId="45" xfId="0" applyNumberFormat="1" applyFont="1" applyFill="1" applyBorder="1" applyAlignment="1" applyProtection="1">
      <alignment horizontal="center" vertical="center"/>
    </xf>
    <xf numFmtId="10" fontId="11" fillId="0" borderId="6" xfId="0" applyNumberFormat="1" applyFont="1" applyFill="1" applyBorder="1" applyAlignment="1" applyProtection="1">
      <alignment horizontal="center" vertical="center"/>
    </xf>
    <xf numFmtId="10" fontId="11" fillId="0" borderId="5" xfId="0" applyNumberFormat="1" applyFont="1" applyFill="1" applyBorder="1" applyAlignment="1" applyProtection="1">
      <alignment horizontal="center" vertical="center"/>
    </xf>
    <xf numFmtId="10" fontId="11" fillId="0" borderId="8" xfId="0" applyNumberFormat="1" applyFont="1" applyFill="1" applyBorder="1" applyAlignment="1" applyProtection="1">
      <alignment horizontal="center" vertical="center"/>
    </xf>
    <xf numFmtId="10" fontId="11" fillId="0" borderId="9" xfId="0" applyNumberFormat="1" applyFont="1" applyFill="1" applyBorder="1" applyAlignment="1" applyProtection="1">
      <alignment horizontal="center" vertical="center"/>
    </xf>
    <xf numFmtId="10" fontId="11" fillId="3" borderId="10" xfId="0" applyNumberFormat="1" applyFont="1" applyFill="1" applyBorder="1" applyAlignment="1" applyProtection="1">
      <alignment horizontal="center" vertical="center"/>
      <protection locked="0"/>
    </xf>
    <xf numFmtId="10" fontId="11" fillId="3" borderId="50" xfId="0" applyNumberFormat="1" applyFont="1" applyFill="1" applyBorder="1" applyAlignment="1" applyProtection="1">
      <alignment horizontal="center" vertical="center"/>
      <protection locked="0"/>
    </xf>
    <xf numFmtId="10" fontId="11" fillId="3" borderId="14" xfId="0" applyNumberFormat="1" applyFont="1" applyFill="1" applyBorder="1" applyAlignment="1" applyProtection="1">
      <alignment horizontal="center" vertical="center"/>
      <protection locked="0"/>
    </xf>
    <xf numFmtId="10" fontId="11" fillId="3" borderId="15" xfId="0" applyNumberFormat="1" applyFont="1" applyFill="1" applyBorder="1" applyAlignment="1" applyProtection="1">
      <alignment horizontal="center" vertical="center"/>
      <protection locked="0"/>
    </xf>
    <xf numFmtId="0" fontId="11" fillId="0" borderId="22" xfId="0" applyFont="1" applyFill="1" applyBorder="1" applyAlignment="1" applyProtection="1">
      <alignment vertical="center"/>
      <protection locked="0"/>
    </xf>
    <xf numFmtId="0" fontId="10" fillId="0" borderId="51" xfId="34" applyFont="1" applyFill="1" applyBorder="1" applyAlignment="1" applyProtection="1">
      <alignment horizontal="center" vertical="center" wrapText="1"/>
    </xf>
    <xf numFmtId="0" fontId="11" fillId="0" borderId="27" xfId="0" applyFont="1" applyFill="1" applyBorder="1" applyAlignment="1" applyProtection="1">
      <alignment vertical="center" wrapText="1"/>
      <protection locked="0"/>
    </xf>
    <xf numFmtId="10" fontId="11" fillId="0" borderId="10" xfId="0" applyNumberFormat="1" applyFont="1" applyFill="1" applyBorder="1" applyAlignment="1" applyProtection="1">
      <alignment horizontal="center" vertical="center"/>
    </xf>
    <xf numFmtId="10" fontId="11" fillId="0" borderId="13" xfId="0" applyNumberFormat="1" applyFont="1" applyFill="1" applyBorder="1" applyAlignment="1" applyProtection="1">
      <alignment horizontal="center" vertical="center"/>
    </xf>
    <xf numFmtId="10" fontId="11" fillId="0" borderId="15" xfId="0" applyNumberFormat="1" applyFont="1" applyFill="1" applyBorder="1" applyAlignment="1" applyProtection="1">
      <alignment horizontal="center" vertical="center"/>
    </xf>
    <xf numFmtId="0" fontId="19" fillId="0" borderId="0" xfId="0" applyFont="1" applyFill="1" applyBorder="1" applyProtection="1"/>
    <xf numFmtId="0" fontId="8" fillId="0" borderId="51" xfId="34" applyFont="1" applyFill="1" applyBorder="1" applyAlignment="1" applyProtection="1">
      <alignment horizontal="center" vertical="center" wrapText="1"/>
    </xf>
    <xf numFmtId="0" fontId="11" fillId="0" borderId="25" xfId="0" applyFont="1" applyFill="1" applyBorder="1" applyProtection="1"/>
    <xf numFmtId="0" fontId="11" fillId="0" borderId="52" xfId="0" applyFont="1" applyFill="1" applyBorder="1" applyProtection="1"/>
    <xf numFmtId="0" fontId="11" fillId="0" borderId="27" xfId="0" applyFont="1" applyFill="1" applyBorder="1" applyAlignment="1" applyProtection="1">
      <alignment vertical="center"/>
    </xf>
    <xf numFmtId="0" fontId="10" fillId="0" borderId="0" xfId="0" applyFont="1" applyFill="1" applyBorder="1" applyAlignment="1" applyProtection="1">
      <alignment vertical="center" wrapText="1"/>
    </xf>
    <xf numFmtId="0" fontId="47" fillId="0" borderId="0" xfId="26" applyFont="1" applyAlignment="1">
      <alignment horizontal="right"/>
    </xf>
    <xf numFmtId="0" fontId="4" fillId="0" borderId="0" xfId="26" applyFont="1" applyAlignment="1">
      <alignment horizontal="left"/>
    </xf>
    <xf numFmtId="4" fontId="5" fillId="0" borderId="0" xfId="26" applyNumberFormat="1" applyFont="1"/>
    <xf numFmtId="0" fontId="1" fillId="0" borderId="0" xfId="26"/>
    <xf numFmtId="0" fontId="48" fillId="0" borderId="0" xfId="26" applyFont="1"/>
    <xf numFmtId="0" fontId="1" fillId="0" borderId="0" xfId="26" applyAlignment="1">
      <alignment horizontal="center"/>
    </xf>
    <xf numFmtId="0" fontId="52" fillId="0" borderId="0" xfId="27" applyFont="1" applyAlignment="1">
      <alignment vertical="center"/>
    </xf>
    <xf numFmtId="0" fontId="51" fillId="0" borderId="0" xfId="27" applyFont="1" applyAlignment="1">
      <alignment horizontal="left" vertical="center"/>
    </xf>
    <xf numFmtId="0" fontId="56" fillId="0" borderId="0" xfId="27" applyFont="1" applyAlignment="1">
      <alignment horizontal="left"/>
    </xf>
    <xf numFmtId="0" fontId="57" fillId="0" borderId="0" xfId="27" applyFont="1" applyAlignment="1">
      <alignment vertical="center" wrapText="1"/>
    </xf>
    <xf numFmtId="0" fontId="57" fillId="0" borderId="0" xfId="27" applyFont="1" applyAlignment="1">
      <alignment vertical="center"/>
    </xf>
    <xf numFmtId="4" fontId="57" fillId="0" borderId="0" xfId="27" applyNumberFormat="1" applyFont="1" applyAlignment="1">
      <alignment vertical="center" wrapText="1"/>
    </xf>
    <xf numFmtId="0" fontId="57" fillId="0" borderId="0" xfId="27" applyFont="1"/>
    <xf numFmtId="4" fontId="57" fillId="0" borderId="0" xfId="27" applyNumberFormat="1" applyFont="1"/>
    <xf numFmtId="0" fontId="5" fillId="0" borderId="0" xfId="27" applyFont="1" applyAlignment="1">
      <alignment vertical="center" wrapText="1"/>
    </xf>
    <xf numFmtId="0" fontId="58" fillId="0" borderId="0" xfId="28" applyFont="1" applyAlignment="1">
      <alignment vertical="center" wrapText="1"/>
    </xf>
    <xf numFmtId="0" fontId="57" fillId="0" borderId="0" xfId="28" applyFont="1" applyAlignment="1">
      <alignment vertical="center" wrapText="1"/>
    </xf>
    <xf numFmtId="4" fontId="58" fillId="0" borderId="0" xfId="28" applyNumberFormat="1" applyFont="1" applyAlignment="1">
      <alignment vertical="center" wrapText="1"/>
    </xf>
    <xf numFmtId="0" fontId="59" fillId="0" borderId="0" xfId="28" applyFont="1" applyAlignment="1">
      <alignment vertical="center" wrapText="1"/>
    </xf>
    <xf numFmtId="0" fontId="61" fillId="0" borderId="0" xfId="26" applyFont="1" applyAlignment="1">
      <alignment vertical="center"/>
    </xf>
    <xf numFmtId="0" fontId="62" fillId="0" borderId="0" xfId="26" applyFont="1" applyAlignment="1">
      <alignment horizontal="center" vertical="center" wrapText="1"/>
    </xf>
    <xf numFmtId="0" fontId="1" fillId="0" borderId="0" xfId="26" applyAlignment="1">
      <alignment vertical="center"/>
    </xf>
    <xf numFmtId="0" fontId="58" fillId="0" borderId="0" xfId="26" applyFont="1" applyAlignment="1">
      <alignment vertical="center"/>
    </xf>
    <xf numFmtId="0" fontId="58" fillId="0" borderId="0" xfId="26" applyFont="1" applyAlignment="1">
      <alignment vertical="center" wrapText="1"/>
    </xf>
    <xf numFmtId="4" fontId="63" fillId="0" borderId="53" xfId="26" applyNumberFormat="1" applyFont="1" applyBorder="1" applyAlignment="1">
      <alignment horizontal="center" vertical="center"/>
    </xf>
    <xf numFmtId="0" fontId="57" fillId="0" borderId="0" xfId="28" applyFont="1" applyAlignment="1">
      <alignment vertical="center"/>
    </xf>
    <xf numFmtId="0" fontId="56" fillId="0" borderId="0" xfId="29" applyFont="1" applyAlignment="1">
      <alignment vertical="center" wrapText="1"/>
    </xf>
    <xf numFmtId="0" fontId="57" fillId="0" borderId="0" xfId="29" applyFont="1" applyAlignment="1">
      <alignment vertical="center" wrapText="1"/>
    </xf>
    <xf numFmtId="0" fontId="57" fillId="0" borderId="0" xfId="29" applyFont="1" applyAlignment="1">
      <alignment horizontal="left" wrapText="1"/>
    </xf>
    <xf numFmtId="0" fontId="5" fillId="0" borderId="0" xfId="29" applyFont="1" applyAlignment="1">
      <alignment vertical="center" wrapText="1"/>
    </xf>
    <xf numFmtId="0" fontId="64" fillId="0" borderId="0" xfId="29" applyFont="1" applyAlignment="1">
      <alignment wrapText="1"/>
    </xf>
    <xf numFmtId="0" fontId="65" fillId="0" borderId="0" xfId="26" applyFont="1" applyAlignment="1">
      <alignment horizontal="right"/>
    </xf>
    <xf numFmtId="0" fontId="61" fillId="0" borderId="0" xfId="26" applyFont="1" applyAlignment="1">
      <alignment horizontal="left"/>
    </xf>
    <xf numFmtId="0" fontId="66" fillId="0" borderId="0" xfId="26" applyFont="1"/>
    <xf numFmtId="4" fontId="1" fillId="0" borderId="0" xfId="26" applyNumberFormat="1"/>
    <xf numFmtId="0" fontId="1" fillId="0" borderId="0" xfId="26" applyAlignment="1">
      <alignment horizontal="left"/>
    </xf>
    <xf numFmtId="0" fontId="53" fillId="0" borderId="0" xfId="30" applyFont="1" applyAlignment="1">
      <alignment horizontal="center" vertical="center" wrapText="1"/>
    </xf>
    <xf numFmtId="0" fontId="48" fillId="0" borderId="0" xfId="30" applyFont="1" applyAlignment="1">
      <alignment vertical="center" wrapText="1"/>
    </xf>
    <xf numFmtId="0" fontId="56" fillId="0" borderId="0" xfId="30" applyFont="1" applyAlignment="1">
      <alignment vertical="center" wrapText="1"/>
    </xf>
    <xf numFmtId="0" fontId="67" fillId="0" borderId="0" xfId="30" applyFont="1" applyAlignment="1">
      <alignment vertical="center" wrapText="1"/>
    </xf>
    <xf numFmtId="0" fontId="68" fillId="0" borderId="0" xfId="30" applyFont="1" applyAlignment="1">
      <alignment vertical="center" wrapText="1"/>
    </xf>
    <xf numFmtId="0" fontId="1" fillId="0" borderId="0" xfId="30" applyAlignment="1">
      <alignment vertical="center" wrapText="1"/>
    </xf>
    <xf numFmtId="0" fontId="1" fillId="0" borderId="0" xfId="30"/>
    <xf numFmtId="0" fontId="58" fillId="0" borderId="0" xfId="31" applyFont="1" applyAlignment="1">
      <alignment vertical="center" wrapText="1"/>
    </xf>
    <xf numFmtId="0" fontId="69" fillId="0" borderId="0" xfId="31" applyFont="1" applyAlignment="1">
      <alignment vertical="center" wrapText="1"/>
    </xf>
    <xf numFmtId="0" fontId="1" fillId="0" borderId="0" xfId="31"/>
    <xf numFmtId="0" fontId="60" fillId="0" borderId="0" xfId="32" applyFont="1" applyAlignment="1">
      <alignment vertical="center" wrapText="1"/>
    </xf>
    <xf numFmtId="0" fontId="57" fillId="0" borderId="0" xfId="32" applyFont="1" applyAlignment="1">
      <alignment vertical="center" wrapText="1"/>
    </xf>
    <xf numFmtId="0" fontId="53" fillId="0" borderId="0" xfId="32" applyFont="1" applyAlignment="1">
      <alignment vertical="center" wrapText="1"/>
    </xf>
    <xf numFmtId="0" fontId="56" fillId="0" borderId="0" xfId="32" applyFont="1" applyAlignment="1">
      <alignment vertical="center" wrapText="1"/>
    </xf>
    <xf numFmtId="0" fontId="6" fillId="0" borderId="0" xfId="32" applyFont="1" applyAlignment="1">
      <alignment vertical="center" wrapText="1"/>
    </xf>
    <xf numFmtId="0" fontId="5" fillId="0" borderId="0" xfId="32" applyFont="1" applyAlignment="1">
      <alignment vertical="center" wrapText="1"/>
    </xf>
    <xf numFmtId="0" fontId="70" fillId="0" borderId="0" xfId="32" applyFont="1" applyAlignment="1">
      <alignment vertical="center" wrapText="1"/>
    </xf>
    <xf numFmtId="0" fontId="65" fillId="0" borderId="0" xfId="30" applyFont="1" applyAlignment="1">
      <alignment horizontal="left"/>
    </xf>
    <xf numFmtId="0" fontId="66" fillId="0" borderId="0" xfId="30" applyFont="1"/>
    <xf numFmtId="4" fontId="1" fillId="0" borderId="0" xfId="30" applyNumberFormat="1"/>
    <xf numFmtId="4" fontId="15" fillId="0" borderId="5" xfId="26" applyNumberFormat="1" applyFont="1" applyBorder="1" applyAlignment="1">
      <alignment horizontal="center" vertical="center" wrapText="1"/>
    </xf>
    <xf numFmtId="0" fontId="19" fillId="0" borderId="54" xfId="27" applyFont="1" applyBorder="1" applyAlignment="1">
      <alignment horizontal="left" vertical="center" wrapText="1"/>
    </xf>
    <xf numFmtId="0" fontId="73" fillId="0" borderId="55" xfId="27" applyFont="1" applyBorder="1" applyAlignment="1">
      <alignment horizontal="left" vertical="center" wrapText="1"/>
    </xf>
    <xf numFmtId="0" fontId="19" fillId="0" borderId="56" xfId="27" applyFont="1" applyBorder="1" applyAlignment="1">
      <alignment vertical="center" wrapText="1"/>
    </xf>
    <xf numFmtId="0" fontId="19" fillId="0" borderId="54" xfId="27" applyFont="1" applyBorder="1" applyAlignment="1">
      <alignment horizontal="left" vertical="center"/>
    </xf>
    <xf numFmtId="0" fontId="73" fillId="0" borderId="55" xfId="27" applyFont="1" applyBorder="1" applyAlignment="1">
      <alignment horizontal="left" vertical="center"/>
    </xf>
    <xf numFmtId="0" fontId="73" fillId="0" borderId="57" xfId="27" applyFont="1" applyBorder="1" applyAlignment="1">
      <alignment horizontal="left" vertical="center" wrapText="1"/>
    </xf>
    <xf numFmtId="0" fontId="19" fillId="0" borderId="48" xfId="27" applyFont="1" applyBorder="1" applyAlignment="1">
      <alignment vertical="center" wrapText="1"/>
    </xf>
    <xf numFmtId="0" fontId="19" fillId="0" borderId="58" xfId="27" applyFont="1" applyBorder="1" applyAlignment="1">
      <alignment vertical="center" wrapText="1"/>
    </xf>
    <xf numFmtId="0" fontId="19" fillId="0" borderId="54" xfId="28" applyFont="1" applyBorder="1" applyAlignment="1">
      <alignment horizontal="left" vertical="center" wrapText="1"/>
    </xf>
    <xf numFmtId="0" fontId="73" fillId="0" borderId="55" xfId="28" applyFont="1" applyBorder="1" applyAlignment="1">
      <alignment horizontal="left" vertical="center" wrapText="1"/>
    </xf>
    <xf numFmtId="0" fontId="19" fillId="0" borderId="56" xfId="28" applyFont="1" applyBorder="1" applyAlignment="1">
      <alignment vertical="center" wrapText="1"/>
    </xf>
    <xf numFmtId="49" fontId="19" fillId="0" borderId="54" xfId="28" applyNumberFormat="1" applyFont="1" applyBorder="1" applyAlignment="1">
      <alignment horizontal="left" vertical="center" wrapText="1"/>
    </xf>
    <xf numFmtId="0" fontId="19" fillId="0" borderId="54" xfId="26" applyFont="1" applyBorder="1" applyAlignment="1">
      <alignment horizontal="left" vertical="center"/>
    </xf>
    <xf numFmtId="0" fontId="73" fillId="0" borderId="55" xfId="26" applyFont="1" applyBorder="1" applyAlignment="1">
      <alignment horizontal="left" vertical="center"/>
    </xf>
    <xf numFmtId="0" fontId="19" fillId="0" borderId="56" xfId="26" applyFont="1" applyBorder="1" applyAlignment="1">
      <alignment vertical="center" wrapText="1"/>
    </xf>
    <xf numFmtId="0" fontId="19" fillId="0" borderId="56" xfId="26" applyFont="1" applyBorder="1" applyAlignment="1">
      <alignment vertical="center"/>
    </xf>
    <xf numFmtId="0" fontId="19" fillId="0" borderId="54" xfId="26" applyFont="1" applyBorder="1" applyAlignment="1">
      <alignment horizontal="left" vertical="center" wrapText="1"/>
    </xf>
    <xf numFmtId="0" fontId="73" fillId="0" borderId="55" xfId="26" applyFont="1" applyBorder="1" applyAlignment="1">
      <alignment horizontal="left" vertical="center" wrapText="1"/>
    </xf>
    <xf numFmtId="0" fontId="19" fillId="0" borderId="48" xfId="26" applyFont="1" applyBorder="1" applyAlignment="1">
      <alignment vertical="center"/>
    </xf>
    <xf numFmtId="0" fontId="73" fillId="0" borderId="59" xfId="26" applyFont="1" applyBorder="1" applyAlignment="1">
      <alignment vertical="center"/>
    </xf>
    <xf numFmtId="0" fontId="19" fillId="0" borderId="54" xfId="25" applyFont="1" applyBorder="1" applyAlignment="1">
      <alignment horizontal="left" vertical="top"/>
    </xf>
    <xf numFmtId="0" fontId="33" fillId="0" borderId="55" xfId="25" applyFont="1" applyBorder="1" applyAlignment="1">
      <alignment horizontal="left" vertical="center"/>
    </xf>
    <xf numFmtId="0" fontId="19" fillId="0" borderId="56" xfId="25" applyFont="1" applyBorder="1" applyAlignment="1">
      <alignment vertical="center" wrapText="1"/>
    </xf>
    <xf numFmtId="0" fontId="19" fillId="0" borderId="54" xfId="25" applyFont="1" applyBorder="1" applyAlignment="1">
      <alignment horizontal="left" vertical="top" wrapText="1"/>
    </xf>
    <xf numFmtId="0" fontId="73" fillId="0" borderId="60" xfId="25" applyFont="1" applyBorder="1" applyAlignment="1">
      <alignment horizontal="left" vertical="center"/>
    </xf>
    <xf numFmtId="0" fontId="19" fillId="0" borderId="54" xfId="28" applyFont="1" applyBorder="1" applyAlignment="1">
      <alignment horizontal="left" vertical="top" wrapText="1"/>
    </xf>
    <xf numFmtId="0" fontId="19" fillId="0" borderId="54" xfId="29" applyFont="1" applyBorder="1" applyAlignment="1">
      <alignment horizontal="left" vertical="center" wrapText="1"/>
    </xf>
    <xf numFmtId="0" fontId="73" fillId="0" borderId="55" xfId="29" applyFont="1" applyBorder="1" applyAlignment="1">
      <alignment horizontal="left" vertical="center" wrapText="1"/>
    </xf>
    <xf numFmtId="0" fontId="19" fillId="0" borderId="58" xfId="29" applyFont="1" applyBorder="1" applyAlignment="1">
      <alignment vertical="center" wrapText="1"/>
    </xf>
    <xf numFmtId="0" fontId="19" fillId="0" borderId="58" xfId="29" applyFont="1" applyBorder="1" applyAlignment="1">
      <alignment vertical="center"/>
    </xf>
    <xf numFmtId="0" fontId="19" fillId="0" borderId="54" xfId="29" applyFont="1" applyBorder="1" applyAlignment="1">
      <alignment horizontal="left" vertical="top" wrapText="1"/>
    </xf>
    <xf numFmtId="0" fontId="73" fillId="0" borderId="57" xfId="29" applyFont="1" applyBorder="1" applyAlignment="1">
      <alignment horizontal="left" vertical="center" wrapText="1"/>
    </xf>
    <xf numFmtId="0" fontId="19" fillId="0" borderId="59" xfId="29" applyFont="1" applyBorder="1" applyAlignment="1">
      <alignment vertical="center"/>
    </xf>
    <xf numFmtId="0" fontId="19" fillId="0" borderId="56" xfId="29" applyFont="1" applyBorder="1" applyAlignment="1">
      <alignment vertical="center"/>
    </xf>
    <xf numFmtId="0" fontId="19" fillId="0" borderId="48" xfId="29" applyFont="1" applyBorder="1" applyAlignment="1">
      <alignment vertical="center"/>
    </xf>
    <xf numFmtId="0" fontId="19" fillId="0" borderId="53" xfId="29" applyFont="1" applyBorder="1" applyAlignment="1">
      <alignment vertical="top" wrapText="1" shrinkToFit="1"/>
    </xf>
    <xf numFmtId="0" fontId="73" fillId="0" borderId="60" xfId="29" applyFont="1" applyBorder="1" applyAlignment="1">
      <alignment horizontal="left" vertical="center" wrapText="1"/>
    </xf>
    <xf numFmtId="0" fontId="19" fillId="0" borderId="53" xfId="29" applyFont="1" applyBorder="1" applyAlignment="1">
      <alignment wrapText="1"/>
    </xf>
    <xf numFmtId="0" fontId="19" fillId="0" borderId="58" xfId="29" applyFont="1" applyBorder="1"/>
    <xf numFmtId="0" fontId="19" fillId="0" borderId="58" xfId="29" applyFont="1" applyBorder="1" applyAlignment="1">
      <alignment wrapText="1"/>
    </xf>
    <xf numFmtId="0" fontId="27" fillId="7" borderId="61" xfId="29" applyFont="1" applyFill="1" applyBorder="1" applyAlignment="1">
      <alignment vertical="center" wrapText="1"/>
    </xf>
    <xf numFmtId="0" fontId="22" fillId="7" borderId="62" xfId="29" applyFont="1" applyFill="1" applyBorder="1" applyAlignment="1">
      <alignment vertical="center" wrapText="1"/>
    </xf>
    <xf numFmtId="49" fontId="20" fillId="0" borderId="54" xfId="26" applyNumberFormat="1" applyFont="1" applyBorder="1" applyAlignment="1">
      <alignment horizontal="left"/>
    </xf>
    <xf numFmtId="0" fontId="77" fillId="0" borderId="55" xfId="26" applyFont="1" applyBorder="1" applyAlignment="1">
      <alignment horizontal="left"/>
    </xf>
    <xf numFmtId="0" fontId="19" fillId="0" borderId="56" xfId="26" applyFont="1" applyBorder="1"/>
    <xf numFmtId="0" fontId="19" fillId="0" borderId="48" xfId="26" applyFont="1" applyBorder="1"/>
    <xf numFmtId="0" fontId="19" fillId="0" borderId="63" xfId="26" applyFont="1" applyBorder="1"/>
    <xf numFmtId="4" fontId="77" fillId="3" borderId="5" xfId="27" applyNumberFormat="1" applyFont="1" applyFill="1" applyBorder="1" applyAlignment="1" applyProtection="1">
      <alignment horizontal="right" vertical="center" wrapText="1"/>
      <protection locked="0"/>
    </xf>
    <xf numFmtId="4" fontId="77" fillId="0" borderId="5" xfId="27" applyNumberFormat="1" applyFont="1" applyBorder="1" applyAlignment="1">
      <alignment horizontal="right" vertical="center" wrapText="1"/>
    </xf>
    <xf numFmtId="4" fontId="77" fillId="0" borderId="59" xfId="27" applyNumberFormat="1" applyFont="1" applyBorder="1" applyAlignment="1">
      <alignment horizontal="right" vertical="center" wrapText="1"/>
    </xf>
    <xf numFmtId="4" fontId="77" fillId="0" borderId="59" xfId="16" applyNumberFormat="1" applyFont="1" applyFill="1" applyBorder="1" applyAlignment="1">
      <alignment horizontal="right" vertical="center"/>
    </xf>
    <xf numFmtId="4" fontId="77" fillId="0" borderId="53" xfId="27" applyNumberFormat="1" applyFont="1" applyBorder="1" applyAlignment="1">
      <alignment horizontal="right" vertical="center" wrapText="1"/>
    </xf>
    <xf numFmtId="4" fontId="77" fillId="0" borderId="0" xfId="16" applyNumberFormat="1" applyFont="1" applyFill="1" applyBorder="1" applyAlignment="1">
      <alignment horizontal="right" vertical="center"/>
    </xf>
    <xf numFmtId="4" fontId="25" fillId="0" borderId="63" xfId="26" applyNumberFormat="1" applyFont="1" applyBorder="1" applyAlignment="1">
      <alignment horizontal="center" vertical="center"/>
    </xf>
    <xf numFmtId="4" fontId="25" fillId="0" borderId="33" xfId="28" applyNumberFormat="1" applyFont="1" applyBorder="1" applyAlignment="1">
      <alignment horizontal="right" vertical="center"/>
    </xf>
    <xf numFmtId="4" fontId="25" fillId="3" borderId="33" xfId="28" applyNumberFormat="1" applyFont="1" applyFill="1" applyBorder="1" applyAlignment="1" applyProtection="1">
      <alignment horizontal="right" vertical="center"/>
      <protection locked="0"/>
    </xf>
    <xf numFmtId="4" fontId="25" fillId="0" borderId="44" xfId="28" applyNumberFormat="1" applyFont="1" applyBorder="1" applyAlignment="1">
      <alignment horizontal="right" vertical="center"/>
    </xf>
    <xf numFmtId="4" fontId="77" fillId="0" borderId="5" xfId="26" applyNumberFormat="1" applyFont="1" applyBorder="1" applyAlignment="1">
      <alignment horizontal="right" vertical="center"/>
    </xf>
    <xf numFmtId="4" fontId="77" fillId="6" borderId="8" xfId="16" applyNumberFormat="1" applyFont="1" applyFill="1" applyBorder="1" applyAlignment="1">
      <alignment horizontal="right" vertical="center"/>
    </xf>
    <xf numFmtId="4" fontId="77" fillId="3" borderId="5" xfId="26" applyNumberFormat="1" applyFont="1" applyFill="1" applyBorder="1" applyAlignment="1" applyProtection="1">
      <alignment horizontal="right" vertical="center"/>
      <protection locked="0"/>
    </xf>
    <xf numFmtId="4" fontId="77" fillId="3" borderId="5" xfId="26" applyNumberFormat="1" applyFont="1" applyFill="1" applyBorder="1" applyAlignment="1" applyProtection="1">
      <alignment horizontal="right" vertical="center" wrapText="1"/>
      <protection locked="0"/>
    </xf>
    <xf numFmtId="4" fontId="77" fillId="3" borderId="8" xfId="27" applyNumberFormat="1" applyFont="1" applyFill="1" applyBorder="1" applyAlignment="1" applyProtection="1">
      <alignment horizontal="right" vertical="center" wrapText="1"/>
      <protection locked="0"/>
    </xf>
    <xf numFmtId="4" fontId="77" fillId="0" borderId="8" xfId="27" applyNumberFormat="1" applyFont="1" applyBorder="1" applyAlignment="1">
      <alignment horizontal="right" vertical="center" wrapText="1"/>
    </xf>
    <xf numFmtId="4" fontId="17" fillId="0" borderId="59" xfId="27" applyNumberFormat="1" applyFont="1" applyBorder="1" applyAlignment="1">
      <alignment horizontal="right" vertical="center" wrapText="1"/>
    </xf>
    <xf numFmtId="4" fontId="17" fillId="0" borderId="59" xfId="26" applyNumberFormat="1" applyFont="1" applyBorder="1" applyAlignment="1">
      <alignment horizontal="right" vertical="center"/>
    </xf>
    <xf numFmtId="4" fontId="11" fillId="0" borderId="59" xfId="16" applyNumberFormat="1" applyFont="1" applyBorder="1" applyAlignment="1">
      <alignment horizontal="right"/>
    </xf>
    <xf numFmtId="4" fontId="25" fillId="0" borderId="33" xfId="29" applyNumberFormat="1" applyFont="1" applyBorder="1" applyAlignment="1">
      <alignment horizontal="right" vertical="center"/>
    </xf>
    <xf numFmtId="4" fontId="25" fillId="3" borderId="33" xfId="29" applyNumberFormat="1" applyFont="1" applyFill="1" applyBorder="1" applyAlignment="1" applyProtection="1">
      <alignment horizontal="right" vertical="center"/>
      <protection locked="0"/>
    </xf>
    <xf numFmtId="4" fontId="25" fillId="0" borderId="64" xfId="29" applyNumberFormat="1" applyFont="1" applyBorder="1" applyAlignment="1">
      <alignment horizontal="right" vertical="center"/>
    </xf>
    <xf numFmtId="4" fontId="77" fillId="3" borderId="5" xfId="28" applyNumberFormat="1" applyFont="1" applyFill="1" applyBorder="1" applyAlignment="1" applyProtection="1">
      <alignment horizontal="right" vertical="center" wrapText="1"/>
      <protection locked="0"/>
    </xf>
    <xf numFmtId="4" fontId="77" fillId="0" borderId="5" xfId="28" applyNumberFormat="1" applyFont="1" applyBorder="1" applyAlignment="1">
      <alignment horizontal="right" vertical="center" wrapText="1"/>
    </xf>
    <xf numFmtId="4" fontId="77" fillId="6" borderId="7" xfId="16" applyNumberFormat="1" applyFont="1" applyFill="1" applyBorder="1" applyAlignment="1">
      <alignment horizontal="right" vertical="center"/>
    </xf>
    <xf numFmtId="0" fontId="22" fillId="0" borderId="65" xfId="29" applyFont="1" applyFill="1" applyBorder="1" applyAlignment="1">
      <alignment vertical="center"/>
    </xf>
    <xf numFmtId="0" fontId="78" fillId="0" borderId="61" xfId="29" applyFont="1" applyFill="1" applyBorder="1" applyAlignment="1">
      <alignment vertical="center"/>
    </xf>
    <xf numFmtId="0" fontId="78" fillId="0" borderId="61" xfId="28" applyFont="1" applyFill="1" applyBorder="1" applyAlignment="1">
      <alignment vertical="center"/>
    </xf>
    <xf numFmtId="0" fontId="80" fillId="0" borderId="61" xfId="28" applyFont="1" applyFill="1" applyBorder="1"/>
    <xf numFmtId="0" fontId="22" fillId="0" borderId="62" xfId="29" applyFont="1" applyFill="1" applyBorder="1" applyAlignment="1">
      <alignment vertical="center"/>
    </xf>
    <xf numFmtId="0" fontId="27" fillId="0" borderId="61" xfId="29" applyFont="1" applyFill="1" applyBorder="1" applyAlignment="1">
      <alignment vertical="center" wrapText="1"/>
    </xf>
    <xf numFmtId="0" fontId="22" fillId="0" borderId="62" xfId="29" applyFont="1" applyFill="1" applyBorder="1" applyAlignment="1">
      <alignment vertical="center" wrapText="1"/>
    </xf>
    <xf numFmtId="0" fontId="25" fillId="6" borderId="8" xfId="29" applyFont="1" applyFill="1" applyBorder="1" applyAlignment="1">
      <alignment vertical="center"/>
    </xf>
    <xf numFmtId="4" fontId="77" fillId="3" borderId="8" xfId="26" applyNumberFormat="1" applyFont="1" applyFill="1" applyBorder="1" applyAlignment="1" applyProtection="1">
      <alignment horizontal="right" vertical="center"/>
      <protection locked="0"/>
    </xf>
    <xf numFmtId="0" fontId="25" fillId="6" borderId="11" xfId="29" applyFont="1" applyFill="1" applyBorder="1" applyAlignment="1">
      <alignment vertical="center"/>
    </xf>
    <xf numFmtId="0" fontId="25" fillId="6" borderId="7" xfId="29" applyFont="1" applyFill="1" applyBorder="1" applyAlignment="1">
      <alignment vertical="center"/>
    </xf>
    <xf numFmtId="0" fontId="19" fillId="0" borderId="55" xfId="29" applyFont="1" applyBorder="1" applyAlignment="1">
      <alignment horizontal="center" vertical="center" wrapText="1"/>
    </xf>
    <xf numFmtId="0" fontId="19" fillId="0" borderId="55" xfId="29" applyFont="1" applyBorder="1" applyAlignment="1">
      <alignment horizontal="center" vertical="center"/>
    </xf>
    <xf numFmtId="0" fontId="49" fillId="0" borderId="17" xfId="26" applyFont="1" applyBorder="1"/>
    <xf numFmtId="0" fontId="4" fillId="0" borderId="17" xfId="26" applyFont="1" applyBorder="1"/>
    <xf numFmtId="0" fontId="48" fillId="0" borderId="17" xfId="26" applyFont="1" applyBorder="1"/>
    <xf numFmtId="4" fontId="5" fillId="0" borderId="17" xfId="26" applyNumberFormat="1" applyFont="1" applyBorder="1"/>
    <xf numFmtId="0" fontId="1" fillId="0" borderId="19" xfId="26" applyBorder="1"/>
    <xf numFmtId="4" fontId="5" fillId="0" borderId="0" xfId="26" applyNumberFormat="1" applyFont="1" applyBorder="1"/>
    <xf numFmtId="0" fontId="52" fillId="0" borderId="19" xfId="27" applyFont="1" applyBorder="1" applyAlignment="1">
      <alignment vertical="center"/>
    </xf>
    <xf numFmtId="0" fontId="50" fillId="0" borderId="0" xfId="27" applyFont="1" applyBorder="1" applyAlignment="1">
      <alignment horizontal="left" vertical="center"/>
    </xf>
    <xf numFmtId="0" fontId="51" fillId="0" borderId="0" xfId="27" applyFont="1" applyBorder="1"/>
    <xf numFmtId="0" fontId="52" fillId="0" borderId="0" xfId="27" applyFont="1" applyBorder="1" applyAlignment="1">
      <alignment vertical="center"/>
    </xf>
    <xf numFmtId="4" fontId="53" fillId="0" borderId="0" xfId="26" applyNumberFormat="1" applyFont="1" applyBorder="1" applyAlignment="1">
      <alignment horizontal="center" vertical="center" wrapText="1"/>
    </xf>
    <xf numFmtId="0" fontId="52" fillId="0" borderId="20" xfId="27" applyFont="1" applyBorder="1" applyAlignment="1">
      <alignment vertical="center"/>
    </xf>
    <xf numFmtId="0" fontId="51" fillId="0" borderId="19" xfId="27" applyFont="1" applyBorder="1" applyAlignment="1">
      <alignment horizontal="left" vertical="center"/>
    </xf>
    <xf numFmtId="0" fontId="54" fillId="0" borderId="0" xfId="27" applyFont="1" applyBorder="1" applyAlignment="1">
      <alignment horizontal="left" vertical="center"/>
    </xf>
    <xf numFmtId="0" fontId="51" fillId="0" borderId="0" xfId="27" applyFont="1" applyFill="1" applyBorder="1" applyAlignment="1">
      <alignment horizontal="left" vertical="center"/>
    </xf>
    <xf numFmtId="0" fontId="71" fillId="0" borderId="0" xfId="27" applyFont="1" applyFill="1" applyBorder="1" applyAlignment="1">
      <alignment horizontal="center" vertical="center" wrapText="1"/>
    </xf>
    <xf numFmtId="0" fontId="51" fillId="0" borderId="20" xfId="27" applyFont="1" applyBorder="1" applyAlignment="1">
      <alignment horizontal="left" vertical="center"/>
    </xf>
    <xf numFmtId="0" fontId="54" fillId="0" borderId="0" xfId="27" applyFont="1" applyBorder="1" applyAlignment="1">
      <alignment horizontal="centerContinuous" vertical="center"/>
    </xf>
    <xf numFmtId="0" fontId="51" fillId="0" borderId="0" xfId="27" applyFont="1" applyBorder="1" applyAlignment="1">
      <alignment horizontal="centerContinuous" vertical="center"/>
    </xf>
    <xf numFmtId="0" fontId="54" fillId="0" borderId="0" xfId="27" applyFont="1" applyBorder="1" applyAlignment="1">
      <alignment horizontal="center" vertical="center"/>
    </xf>
    <xf numFmtId="0" fontId="56" fillId="0" borderId="19" xfId="27" applyFont="1" applyBorder="1" applyAlignment="1">
      <alignment horizontal="left"/>
    </xf>
    <xf numFmtId="0" fontId="72" fillId="0" borderId="0" xfId="27" applyFont="1" applyBorder="1" applyAlignment="1">
      <alignment horizontal="left"/>
    </xf>
    <xf numFmtId="0" fontId="11" fillId="0" borderId="0" xfId="27" applyFont="1" applyBorder="1" applyAlignment="1">
      <alignment horizontal="left"/>
    </xf>
    <xf numFmtId="4" fontId="17" fillId="0" borderId="0" xfId="27" applyNumberFormat="1" applyFont="1" applyBorder="1" applyAlignment="1">
      <alignment horizontal="center" vertical="center"/>
    </xf>
    <xf numFmtId="4" fontId="11" fillId="0" borderId="0" xfId="26" applyNumberFormat="1" applyFont="1" applyBorder="1" applyAlignment="1">
      <alignment horizontal="center" vertical="center"/>
    </xf>
    <xf numFmtId="0" fontId="56" fillId="0" borderId="20" xfId="27" applyFont="1" applyBorder="1" applyAlignment="1">
      <alignment horizontal="left"/>
    </xf>
    <xf numFmtId="0" fontId="57" fillId="0" borderId="19" xfId="27" applyFont="1" applyBorder="1" applyAlignment="1">
      <alignment vertical="center" wrapText="1"/>
    </xf>
    <xf numFmtId="0" fontId="57" fillId="0" borderId="20" xfId="27" applyFont="1" applyBorder="1" applyAlignment="1">
      <alignment vertical="center" wrapText="1"/>
    </xf>
    <xf numFmtId="0" fontId="57" fillId="0" borderId="19" xfId="27" applyFont="1" applyBorder="1" applyAlignment="1">
      <alignment vertical="center"/>
    </xf>
    <xf numFmtId="0" fontId="57" fillId="0" borderId="20" xfId="27" applyFont="1" applyBorder="1" applyAlignment="1">
      <alignment vertical="center"/>
    </xf>
    <xf numFmtId="0" fontId="19" fillId="0" borderId="0" xfId="27" applyFont="1" applyBorder="1" applyAlignment="1">
      <alignment horizontal="left" vertical="center" wrapText="1"/>
    </xf>
    <xf numFmtId="0" fontId="73" fillId="0" borderId="0" xfId="27" applyFont="1" applyBorder="1" applyAlignment="1">
      <alignment horizontal="left" vertical="center" wrapText="1"/>
    </xf>
    <xf numFmtId="0" fontId="19" fillId="0" borderId="0" xfId="27" applyFont="1" applyBorder="1" applyAlignment="1">
      <alignment vertical="center" wrapText="1"/>
    </xf>
    <xf numFmtId="4" fontId="77" fillId="0" borderId="0" xfId="27" applyNumberFormat="1" applyFont="1" applyBorder="1" applyAlignment="1">
      <alignment horizontal="right" vertical="center" wrapText="1"/>
    </xf>
    <xf numFmtId="0" fontId="11" fillId="0" borderId="0" xfId="27" applyFont="1" applyBorder="1"/>
    <xf numFmtId="0" fontId="74" fillId="0" borderId="0" xfId="27" applyFont="1" applyBorder="1" applyAlignment="1">
      <alignment vertical="center" wrapText="1"/>
    </xf>
    <xf numFmtId="4" fontId="77" fillId="0" borderId="0" xfId="16" applyNumberFormat="1" applyFont="1" applyBorder="1" applyAlignment="1">
      <alignment horizontal="right" vertical="center"/>
    </xf>
    <xf numFmtId="0" fontId="57" fillId="0" borderId="19" xfId="27" applyFont="1" applyBorder="1"/>
    <xf numFmtId="0" fontId="57" fillId="0" borderId="20" xfId="27" applyFont="1" applyBorder="1"/>
    <xf numFmtId="0" fontId="5" fillId="0" borderId="19" xfId="27" applyFont="1" applyBorder="1" applyAlignment="1">
      <alignment vertical="center" wrapText="1"/>
    </xf>
    <xf numFmtId="0" fontId="28" fillId="0" borderId="0" xfId="27" applyFont="1" applyBorder="1" applyAlignment="1">
      <alignment horizontal="left" vertical="center" wrapText="1"/>
    </xf>
    <xf numFmtId="0" fontId="73" fillId="0" borderId="0" xfId="27" applyFont="1" applyBorder="1" applyAlignment="1">
      <alignment vertical="center" wrapText="1"/>
    </xf>
    <xf numFmtId="0" fontId="5" fillId="0" borderId="20" xfId="27" applyFont="1" applyBorder="1" applyAlignment="1">
      <alignment vertical="center" wrapText="1"/>
    </xf>
    <xf numFmtId="0" fontId="58" fillId="0" borderId="19" xfId="28" applyFont="1" applyBorder="1" applyAlignment="1">
      <alignment vertical="center" wrapText="1"/>
    </xf>
    <xf numFmtId="0" fontId="72" fillId="0" borderId="0" xfId="28" applyFont="1" applyBorder="1" applyAlignment="1">
      <alignment horizontal="left" vertical="center"/>
    </xf>
    <xf numFmtId="0" fontId="75" fillId="0" borderId="0" xfId="28" applyFont="1" applyBorder="1" applyAlignment="1">
      <alignment horizontal="left" vertical="center"/>
    </xf>
    <xf numFmtId="0" fontId="74" fillId="0" borderId="0" xfId="28" applyFont="1" applyBorder="1" applyAlignment="1">
      <alignment vertical="center" wrapText="1"/>
    </xf>
    <xf numFmtId="4" fontId="77" fillId="0" borderId="0" xfId="28" applyNumberFormat="1" applyFont="1" applyBorder="1" applyAlignment="1">
      <alignment horizontal="right" vertical="center"/>
    </xf>
    <xf numFmtId="0" fontId="58" fillId="0" borderId="20" xfId="28" applyFont="1" applyBorder="1" applyAlignment="1">
      <alignment vertical="center" wrapText="1"/>
    </xf>
    <xf numFmtId="0" fontId="57" fillId="0" borderId="19" xfId="28" applyFont="1" applyBorder="1" applyAlignment="1">
      <alignment vertical="center" wrapText="1"/>
    </xf>
    <xf numFmtId="0" fontId="57" fillId="0" borderId="20" xfId="28" applyFont="1" applyBorder="1" applyAlignment="1">
      <alignment vertical="center" wrapText="1"/>
    </xf>
    <xf numFmtId="0" fontId="59" fillId="0" borderId="19" xfId="28" applyFont="1" applyBorder="1" applyAlignment="1">
      <alignment vertical="center" wrapText="1"/>
    </xf>
    <xf numFmtId="0" fontId="59" fillId="0" borderId="20" xfId="28" applyFont="1" applyBorder="1" applyAlignment="1">
      <alignment vertical="center" wrapText="1"/>
    </xf>
    <xf numFmtId="0" fontId="61" fillId="0" borderId="19" xfId="26" applyFont="1" applyBorder="1" applyAlignment="1">
      <alignment vertical="center"/>
    </xf>
    <xf numFmtId="0" fontId="76" fillId="0" borderId="0" xfId="26" applyFont="1" applyBorder="1" applyAlignment="1">
      <alignment horizontal="left" vertical="center"/>
    </xf>
    <xf numFmtId="0" fontId="77" fillId="0" borderId="0" xfId="26" applyFont="1" applyBorder="1" applyAlignment="1">
      <alignment horizontal="left" vertical="center"/>
    </xf>
    <xf numFmtId="0" fontId="78" fillId="0" borderId="0" xfId="26" applyFont="1" applyBorder="1" applyAlignment="1">
      <alignment vertical="center"/>
    </xf>
    <xf numFmtId="4" fontId="25" fillId="0" borderId="0" xfId="26" applyNumberFormat="1" applyFont="1" applyBorder="1" applyAlignment="1">
      <alignment vertical="center"/>
    </xf>
    <xf numFmtId="4" fontId="77" fillId="0" borderId="0" xfId="16" applyNumberFormat="1" applyFont="1" applyBorder="1"/>
    <xf numFmtId="0" fontId="61" fillId="0" borderId="20" xfId="26" applyFont="1" applyBorder="1" applyAlignment="1">
      <alignment vertical="center"/>
    </xf>
    <xf numFmtId="0" fontId="79" fillId="0" borderId="0" xfId="28" applyFont="1" applyBorder="1" applyAlignment="1">
      <alignment horizontal="left" vertical="center" wrapText="1"/>
    </xf>
    <xf numFmtId="0" fontId="78" fillId="0" borderId="0" xfId="28" applyFont="1" applyBorder="1" applyAlignment="1">
      <alignment vertical="center"/>
    </xf>
    <xf numFmtId="0" fontId="11" fillId="0" borderId="0" xfId="28" applyFont="1" applyBorder="1"/>
    <xf numFmtId="11" fontId="53" fillId="0" borderId="0" xfId="28" applyNumberFormat="1" applyFont="1" applyBorder="1" applyAlignment="1">
      <alignment vertical="center"/>
    </xf>
    <xf numFmtId="4" fontId="53" fillId="0" borderId="0" xfId="28" applyNumberFormat="1" applyFont="1" applyBorder="1" applyAlignment="1">
      <alignment vertical="center"/>
    </xf>
    <xf numFmtId="0" fontId="62" fillId="0" borderId="19" xfId="26" applyFont="1" applyBorder="1" applyAlignment="1">
      <alignment horizontal="center" vertical="center" wrapText="1"/>
    </xf>
    <xf numFmtId="0" fontId="81" fillId="0" borderId="0" xfId="26" applyFont="1" applyBorder="1" applyAlignment="1">
      <alignment horizontal="right" vertical="center" wrapText="1"/>
    </xf>
    <xf numFmtId="0" fontId="22" fillId="0" borderId="0" xfId="26" applyFont="1" applyBorder="1" applyAlignment="1">
      <alignment horizontal="left" vertical="center" wrapText="1"/>
    </xf>
    <xf numFmtId="0" fontId="27" fillId="0" borderId="0" xfId="26" applyFont="1" applyBorder="1" applyAlignment="1">
      <alignment horizontal="center" vertical="center" wrapText="1"/>
    </xf>
    <xf numFmtId="0" fontId="62" fillId="0" borderId="20" xfId="26" applyFont="1" applyBorder="1" applyAlignment="1">
      <alignment horizontal="center" vertical="center" wrapText="1"/>
    </xf>
    <xf numFmtId="0" fontId="18" fillId="0" borderId="0" xfId="26" applyFont="1" applyBorder="1" applyAlignment="1">
      <alignment horizontal="centerContinuous"/>
    </xf>
    <xf numFmtId="0" fontId="22" fillId="0" borderId="0" xfId="26" applyFont="1" applyFill="1" applyBorder="1" applyAlignment="1">
      <alignment horizontal="centerContinuous" vertical="center" wrapText="1"/>
    </xf>
    <xf numFmtId="0" fontId="18" fillId="0" borderId="0" xfId="26" applyFont="1" applyFill="1" applyBorder="1" applyAlignment="1">
      <alignment horizontal="center" vertical="center" wrapText="1"/>
    </xf>
    <xf numFmtId="0" fontId="82" fillId="0" borderId="0" xfId="26" applyFont="1" applyBorder="1" applyAlignment="1">
      <alignment horizontal="centerContinuous" vertical="center"/>
    </xf>
    <xf numFmtId="0" fontId="22" fillId="0" borderId="0" xfId="26" applyFont="1" applyBorder="1" applyAlignment="1">
      <alignment horizontal="centerContinuous" vertical="center" wrapText="1"/>
    </xf>
    <xf numFmtId="0" fontId="27" fillId="0" borderId="0" xfId="26" applyFont="1" applyBorder="1" applyAlignment="1">
      <alignment horizontal="centerContinuous" vertical="center" wrapText="1"/>
    </xf>
    <xf numFmtId="0" fontId="1" fillId="0" borderId="19" xfId="26" applyBorder="1" applyAlignment="1">
      <alignment vertical="center"/>
    </xf>
    <xf numFmtId="0" fontId="74" fillId="0" borderId="0" xfId="26" applyFont="1" applyBorder="1" applyAlignment="1">
      <alignment horizontal="left" vertical="center"/>
    </xf>
    <xf numFmtId="0" fontId="27" fillId="0" borderId="0" xfId="26" applyFont="1" applyBorder="1" applyAlignment="1">
      <alignment horizontal="left" vertical="center"/>
    </xf>
    <xf numFmtId="4" fontId="17" fillId="0" borderId="0" xfId="26" applyNumberFormat="1" applyFont="1" applyBorder="1" applyAlignment="1">
      <alignment horizontal="center" vertical="center"/>
    </xf>
    <xf numFmtId="0" fontId="1" fillId="0" borderId="20" xfId="26" applyBorder="1" applyAlignment="1">
      <alignment vertical="center"/>
    </xf>
    <xf numFmtId="0" fontId="58" fillId="0" borderId="19" xfId="26" applyFont="1" applyBorder="1" applyAlignment="1">
      <alignment vertical="center"/>
    </xf>
    <xf numFmtId="0" fontId="58" fillId="0" borderId="20" xfId="26" applyFont="1" applyBorder="1" applyAlignment="1">
      <alignment vertical="center"/>
    </xf>
    <xf numFmtId="0" fontId="58" fillId="0" borderId="19" xfId="26" applyFont="1" applyBorder="1" applyAlignment="1">
      <alignment vertical="center" wrapText="1"/>
    </xf>
    <xf numFmtId="0" fontId="58" fillId="0" borderId="20" xfId="26" applyFont="1" applyBorder="1" applyAlignment="1">
      <alignment vertical="center" wrapText="1"/>
    </xf>
    <xf numFmtId="0" fontId="73" fillId="0" borderId="0" xfId="26" applyFont="1" applyBorder="1" applyAlignment="1">
      <alignment horizontal="left" vertical="center"/>
    </xf>
    <xf numFmtId="0" fontId="80" fillId="0" borderId="0" xfId="26" applyFont="1" applyBorder="1" applyAlignment="1">
      <alignment vertical="center"/>
    </xf>
    <xf numFmtId="0" fontId="80" fillId="0" borderId="0" xfId="26" applyFont="1" applyBorder="1" applyAlignment="1">
      <alignment horizontal="left" vertical="center"/>
    </xf>
    <xf numFmtId="0" fontId="74" fillId="0" borderId="0" xfId="26" applyFont="1" applyBorder="1" applyAlignment="1">
      <alignment vertical="center"/>
    </xf>
    <xf numFmtId="4" fontId="80" fillId="0" borderId="0" xfId="26" applyNumberFormat="1" applyFont="1" applyBorder="1" applyAlignment="1">
      <alignment horizontal="right" vertical="center"/>
    </xf>
    <xf numFmtId="4" fontId="17" fillId="0" borderId="0" xfId="26" applyNumberFormat="1" applyFont="1" applyBorder="1" applyAlignment="1">
      <alignment horizontal="right" vertical="center"/>
    </xf>
    <xf numFmtId="0" fontId="22" fillId="0" borderId="0" xfId="26" applyFont="1" applyBorder="1" applyAlignment="1">
      <alignment vertical="center"/>
    </xf>
    <xf numFmtId="4" fontId="25" fillId="0" borderId="0" xfId="26" applyNumberFormat="1" applyFont="1" applyBorder="1" applyAlignment="1">
      <alignment horizontal="center" vertical="center"/>
    </xf>
    <xf numFmtId="0" fontId="20" fillId="0" borderId="0" xfId="26" applyFont="1" applyBorder="1"/>
    <xf numFmtId="0" fontId="11" fillId="0" borderId="0" xfId="26" applyFont="1" applyBorder="1"/>
    <xf numFmtId="0" fontId="74" fillId="0" borderId="0" xfId="26" applyFont="1" applyBorder="1"/>
    <xf numFmtId="4" fontId="22" fillId="0" borderId="0" xfId="26" applyNumberFormat="1" applyFont="1" applyBorder="1" applyAlignment="1">
      <alignment horizontal="center" vertical="center" wrapText="1"/>
    </xf>
    <xf numFmtId="0" fontId="1" fillId="0" borderId="20" xfId="26" applyBorder="1"/>
    <xf numFmtId="0" fontId="11" fillId="0" borderId="0" xfId="26" applyFont="1" applyFill="1" applyBorder="1" applyAlignment="1">
      <alignment vertical="center"/>
    </xf>
    <xf numFmtId="164" fontId="1" fillId="0" borderId="20" xfId="11" applyFont="1" applyBorder="1">
      <alignment horizontal="right" vertical="center"/>
    </xf>
    <xf numFmtId="0" fontId="11" fillId="0" borderId="0" xfId="26" applyFont="1" applyFill="1" applyBorder="1"/>
    <xf numFmtId="0" fontId="74" fillId="0" borderId="0" xfId="26" applyFont="1" applyFill="1" applyBorder="1"/>
    <xf numFmtId="4" fontId="17" fillId="0" borderId="0" xfId="26" applyNumberFormat="1" applyFont="1" applyBorder="1" applyAlignment="1">
      <alignment horizontal="center"/>
    </xf>
    <xf numFmtId="4" fontId="77" fillId="6" borderId="0" xfId="16" applyNumberFormat="1" applyFont="1" applyFill="1" applyBorder="1" applyAlignment="1">
      <alignment horizontal="right" vertical="center"/>
    </xf>
    <xf numFmtId="0" fontId="19" fillId="0" borderId="0" xfId="25" applyFont="1" applyBorder="1" applyAlignment="1">
      <alignment horizontal="left" vertical="top" wrapText="1"/>
    </xf>
    <xf numFmtId="0" fontId="73" fillId="0" borderId="0" xfId="25" applyFont="1" applyBorder="1" applyAlignment="1">
      <alignment horizontal="left" vertical="center"/>
    </xf>
    <xf numFmtId="0" fontId="19" fillId="0" borderId="0" xfId="25" applyFont="1" applyBorder="1" applyAlignment="1">
      <alignment vertical="center" wrapText="1"/>
    </xf>
    <xf numFmtId="4" fontId="57" fillId="0" borderId="0" xfId="27" applyNumberFormat="1" applyFont="1" applyBorder="1" applyAlignment="1">
      <alignment vertical="center" wrapText="1"/>
    </xf>
    <xf numFmtId="4" fontId="5" fillId="0" borderId="0" xfId="16" applyNumberFormat="1" applyFont="1" applyBorder="1"/>
    <xf numFmtId="0" fontId="57" fillId="0" borderId="19" xfId="28" applyFont="1" applyBorder="1" applyAlignment="1">
      <alignment vertical="center"/>
    </xf>
    <xf numFmtId="0" fontId="72" fillId="0" borderId="0" xfId="28" applyFont="1" applyBorder="1" applyAlignment="1">
      <alignment vertical="center"/>
    </xf>
    <xf numFmtId="0" fontId="80" fillId="0" borderId="0" xfId="28" applyFont="1" applyBorder="1"/>
    <xf numFmtId="4" fontId="63" fillId="0" borderId="0" xfId="28" applyNumberFormat="1" applyFont="1" applyBorder="1" applyAlignment="1">
      <alignment horizontal="center" vertical="center"/>
    </xf>
    <xf numFmtId="0" fontId="57" fillId="0" borderId="20" xfId="28" applyFont="1" applyBorder="1" applyAlignment="1">
      <alignment vertical="center"/>
    </xf>
    <xf numFmtId="0" fontId="56" fillId="0" borderId="19" xfId="29" applyFont="1" applyBorder="1" applyAlignment="1">
      <alignment vertical="center" wrapText="1"/>
    </xf>
    <xf numFmtId="0" fontId="72" fillId="0" borderId="0" xfId="29" applyFont="1" applyBorder="1"/>
    <xf numFmtId="0" fontId="11" fillId="0" borderId="0" xfId="29" applyFont="1" applyBorder="1"/>
    <xf numFmtId="0" fontId="56" fillId="0" borderId="20" xfId="29" applyFont="1" applyBorder="1" applyAlignment="1">
      <alignment vertical="center" wrapText="1"/>
    </xf>
    <xf numFmtId="0" fontId="57" fillId="0" borderId="19" xfId="29" applyFont="1" applyBorder="1" applyAlignment="1">
      <alignment vertical="center" wrapText="1"/>
    </xf>
    <xf numFmtId="0" fontId="57" fillId="0" borderId="20" xfId="29" applyFont="1" applyBorder="1" applyAlignment="1">
      <alignment vertical="center" wrapText="1"/>
    </xf>
    <xf numFmtId="0" fontId="28" fillId="0" borderId="0" xfId="29" applyFont="1" applyBorder="1" applyAlignment="1">
      <alignment horizontal="left" vertical="center" wrapText="1"/>
    </xf>
    <xf numFmtId="0" fontId="73" fillId="0" borderId="0" xfId="29" applyFont="1" applyBorder="1" applyAlignment="1">
      <alignment horizontal="left" vertical="center" wrapText="1"/>
    </xf>
    <xf numFmtId="0" fontId="73" fillId="0" borderId="0" xfId="29" applyFont="1" applyBorder="1" applyAlignment="1">
      <alignment vertical="center" wrapText="1"/>
    </xf>
    <xf numFmtId="0" fontId="79" fillId="0" borderId="0" xfId="29" applyFont="1" applyBorder="1" applyAlignment="1">
      <alignment horizontal="left" vertical="center" wrapText="1"/>
    </xf>
    <xf numFmtId="0" fontId="84" fillId="0" borderId="0" xfId="29" applyFont="1" applyBorder="1" applyAlignment="1">
      <alignment horizontal="left" vertical="center" wrapText="1"/>
    </xf>
    <xf numFmtId="0" fontId="57" fillId="0" borderId="19" xfId="29" applyFont="1" applyBorder="1" applyAlignment="1">
      <alignment horizontal="left" wrapText="1"/>
    </xf>
    <xf numFmtId="0" fontId="72" fillId="0" borderId="0" xfId="29" applyFont="1" applyBorder="1" applyAlignment="1">
      <alignment horizontal="left"/>
    </xf>
    <xf numFmtId="0" fontId="85" fillId="0" borderId="0" xfId="29" applyFont="1" applyBorder="1" applyAlignment="1">
      <alignment horizontal="left"/>
    </xf>
    <xf numFmtId="0" fontId="57" fillId="0" borderId="20" xfId="29" applyFont="1" applyBorder="1" applyAlignment="1">
      <alignment horizontal="left" wrapText="1"/>
    </xf>
    <xf numFmtId="0" fontId="5" fillId="0" borderId="19" xfId="29" applyFont="1" applyBorder="1" applyAlignment="1">
      <alignment vertical="center" wrapText="1"/>
    </xf>
    <xf numFmtId="0" fontId="5" fillId="0" borderId="20" xfId="29" applyFont="1" applyBorder="1" applyAlignment="1">
      <alignment vertical="center" wrapText="1"/>
    </xf>
    <xf numFmtId="0" fontId="64" fillId="0" borderId="19" xfId="29" applyFont="1" applyBorder="1" applyAlignment="1">
      <alignment wrapText="1"/>
    </xf>
    <xf numFmtId="0" fontId="79" fillId="0" borderId="0" xfId="29" applyFont="1" applyBorder="1" applyAlignment="1">
      <alignment horizontal="left" wrapText="1"/>
    </xf>
    <xf numFmtId="0" fontId="84" fillId="0" borderId="0" xfId="29" applyFont="1" applyFill="1" applyBorder="1" applyAlignment="1">
      <alignment wrapText="1"/>
    </xf>
    <xf numFmtId="0" fontId="74" fillId="0" borderId="0" xfId="29" applyFont="1" applyFill="1" applyBorder="1"/>
    <xf numFmtId="0" fontId="64" fillId="0" borderId="20" xfId="29" applyFont="1" applyBorder="1" applyAlignment="1">
      <alignment wrapText="1"/>
    </xf>
    <xf numFmtId="0" fontId="20" fillId="0" borderId="0" xfId="26" applyFont="1" applyBorder="1" applyAlignment="1">
      <alignment horizontal="right"/>
    </xf>
    <xf numFmtId="0" fontId="77" fillId="0" borderId="0" xfId="26" applyFont="1" applyBorder="1" applyAlignment="1">
      <alignment horizontal="left"/>
    </xf>
    <xf numFmtId="0" fontId="27" fillId="0" borderId="0" xfId="29" applyFont="1" applyBorder="1" applyAlignment="1">
      <alignment vertical="center" wrapText="1"/>
    </xf>
    <xf numFmtId="0" fontId="22" fillId="0" borderId="0" xfId="29" applyFont="1" applyBorder="1" applyAlignment="1">
      <alignment vertical="center" wrapText="1"/>
    </xf>
    <xf numFmtId="49" fontId="20" fillId="0" borderId="0" xfId="26" applyNumberFormat="1" applyFont="1" applyBorder="1" applyAlignment="1">
      <alignment horizontal="left"/>
    </xf>
    <xf numFmtId="0" fontId="1" fillId="0" borderId="28" xfId="26" applyBorder="1"/>
    <xf numFmtId="0" fontId="65" fillId="0" borderId="29" xfId="26" applyFont="1" applyBorder="1" applyAlignment="1">
      <alignment horizontal="right"/>
    </xf>
    <xf numFmtId="0" fontId="61" fillId="0" borderId="29" xfId="26" applyFont="1" applyBorder="1" applyAlignment="1">
      <alignment horizontal="left"/>
    </xf>
    <xf numFmtId="0" fontId="66" fillId="0" borderId="29" xfId="26" applyFont="1" applyBorder="1"/>
    <xf numFmtId="4" fontId="1" fillId="0" borderId="29" xfId="26" applyNumberFormat="1" applyBorder="1"/>
    <xf numFmtId="0" fontId="1" fillId="0" borderId="30" xfId="26" applyBorder="1"/>
    <xf numFmtId="0" fontId="19" fillId="0" borderId="0" xfId="28" applyFont="1" applyBorder="1" applyAlignment="1">
      <alignment horizontal="left" vertical="center" wrapText="1"/>
    </xf>
    <xf numFmtId="0" fontId="73" fillId="0" borderId="0" xfId="28" applyFont="1" applyBorder="1" applyAlignment="1">
      <alignment horizontal="left" vertical="center" wrapText="1"/>
    </xf>
    <xf numFmtId="0" fontId="19" fillId="0" borderId="0" xfId="28" applyFont="1" applyBorder="1" applyAlignment="1">
      <alignment vertical="center" wrapText="1"/>
    </xf>
    <xf numFmtId="4" fontId="4" fillId="0" borderId="0" xfId="28" applyNumberFormat="1" applyFont="1" applyFill="1" applyBorder="1" applyAlignment="1" applyProtection="1">
      <alignment horizontal="right" vertical="center" wrapText="1"/>
    </xf>
    <xf numFmtId="4" fontId="4" fillId="0" borderId="0" xfId="27" applyNumberFormat="1" applyFont="1" applyFill="1" applyBorder="1" applyAlignment="1" applyProtection="1">
      <alignment horizontal="right" vertical="center" wrapText="1"/>
    </xf>
    <xf numFmtId="4" fontId="4" fillId="0" borderId="0" xfId="16" applyNumberFormat="1" applyFont="1" applyFill="1" applyBorder="1" applyAlignment="1" applyProtection="1">
      <alignment horizontal="right" vertical="center"/>
    </xf>
    <xf numFmtId="4" fontId="4" fillId="0" borderId="0" xfId="26" applyNumberFormat="1" applyFont="1" applyFill="1" applyBorder="1" applyAlignment="1" applyProtection="1">
      <alignment horizontal="right" vertical="center"/>
    </xf>
    <xf numFmtId="0" fontId="65" fillId="0" borderId="0" xfId="23" applyFont="1" applyAlignment="1">
      <alignment horizontal="left"/>
    </xf>
    <xf numFmtId="0" fontId="61" fillId="0" borderId="0" xfId="23" applyFont="1" applyAlignment="1">
      <alignment horizontal="left"/>
    </xf>
    <xf numFmtId="0" fontId="86" fillId="0" borderId="0" xfId="23" applyFont="1"/>
    <xf numFmtId="0" fontId="1" fillId="0" borderId="0" xfId="23"/>
    <xf numFmtId="0" fontId="3" fillId="0" borderId="0" xfId="23" applyFont="1" applyAlignment="1">
      <alignment vertical="center"/>
    </xf>
    <xf numFmtId="0" fontId="55" fillId="0" borderId="0" xfId="23" applyFont="1" applyAlignment="1">
      <alignment vertical="center"/>
    </xf>
    <xf numFmtId="0" fontId="4" fillId="0" borderId="0" xfId="23" applyFont="1" applyAlignment="1">
      <alignment vertical="center"/>
    </xf>
    <xf numFmtId="0" fontId="61" fillId="0" borderId="0" xfId="23" applyFont="1" applyAlignment="1">
      <alignment vertical="center"/>
    </xf>
    <xf numFmtId="0" fontId="5" fillId="0" borderId="0" xfId="23" applyFont="1"/>
    <xf numFmtId="0" fontId="87" fillId="0" borderId="0" xfId="24" applyFont="1" applyAlignment="1">
      <alignment horizontal="left"/>
    </xf>
    <xf numFmtId="0" fontId="88" fillId="0" borderId="0" xfId="24" applyFont="1" applyAlignment="1">
      <alignment horizontal="left"/>
    </xf>
    <xf numFmtId="0" fontId="89" fillId="0" borderId="0" xfId="24" applyFont="1"/>
    <xf numFmtId="0" fontId="90" fillId="0" borderId="0" xfId="24" applyFont="1"/>
    <xf numFmtId="0" fontId="5" fillId="0" borderId="0" xfId="24" applyFont="1"/>
    <xf numFmtId="0" fontId="1" fillId="0" borderId="0" xfId="24"/>
    <xf numFmtId="0" fontId="28" fillId="0" borderId="58" xfId="30" applyFont="1" applyBorder="1" applyAlignment="1">
      <alignment horizontal="left" vertical="center" wrapText="1"/>
    </xf>
    <xf numFmtId="0" fontId="19" fillId="0" borderId="56" xfId="30" applyFont="1" applyBorder="1" applyAlignment="1">
      <alignment vertical="center"/>
    </xf>
    <xf numFmtId="4" fontId="77" fillId="3" borderId="5" xfId="30" applyNumberFormat="1" applyFont="1" applyFill="1" applyBorder="1" applyAlignment="1" applyProtection="1">
      <alignment horizontal="right" vertical="center" wrapText="1"/>
      <protection locked="0"/>
    </xf>
    <xf numFmtId="4" fontId="77" fillId="0" borderId="5" xfId="30" applyNumberFormat="1" applyFont="1" applyBorder="1" applyAlignment="1">
      <alignment horizontal="right" vertical="center" wrapText="1"/>
    </xf>
    <xf numFmtId="4" fontId="77" fillId="6" borderId="8" xfId="30" applyNumberFormat="1" applyFont="1" applyFill="1" applyBorder="1" applyAlignment="1">
      <alignment horizontal="right" vertical="center" wrapText="1"/>
    </xf>
    <xf numFmtId="4" fontId="77" fillId="6" borderId="11" xfId="30" applyNumberFormat="1" applyFont="1" applyFill="1" applyBorder="1" applyAlignment="1">
      <alignment horizontal="right" vertical="center" wrapText="1"/>
    </xf>
    <xf numFmtId="0" fontId="19" fillId="0" borderId="54" xfId="30" applyFont="1" applyBorder="1" applyAlignment="1">
      <alignment horizontal="left" vertical="center" wrapText="1"/>
    </xf>
    <xf numFmtId="0" fontId="19" fillId="0" borderId="56" xfId="30" applyFont="1" applyBorder="1" applyAlignment="1">
      <alignment vertical="center" wrapText="1"/>
    </xf>
    <xf numFmtId="4" fontId="77" fillId="6" borderId="7" xfId="30" applyNumberFormat="1" applyFont="1" applyFill="1" applyBorder="1" applyAlignment="1">
      <alignment horizontal="right" vertical="center" wrapText="1"/>
    </xf>
    <xf numFmtId="4" fontId="25" fillId="0" borderId="33" xfId="30" applyNumberFormat="1" applyFont="1" applyBorder="1" applyAlignment="1">
      <alignment horizontal="right" vertical="center" wrapText="1"/>
    </xf>
    <xf numFmtId="4" fontId="25" fillId="3" borderId="33" xfId="30" applyNumberFormat="1" applyFont="1" applyFill="1" applyBorder="1" applyAlignment="1" applyProtection="1">
      <alignment horizontal="right" vertical="center" wrapText="1"/>
      <protection locked="0"/>
    </xf>
    <xf numFmtId="4" fontId="25" fillId="0" borderId="44" xfId="30" applyNumberFormat="1" applyFont="1" applyBorder="1" applyAlignment="1">
      <alignment horizontal="right" vertical="center" wrapText="1"/>
    </xf>
    <xf numFmtId="0" fontId="19" fillId="0" borderId="54" xfId="31" applyFont="1" applyBorder="1" applyAlignment="1">
      <alignment horizontal="left" vertical="center" wrapText="1"/>
    </xf>
    <xf numFmtId="0" fontId="93" fillId="0" borderId="58" xfId="31" applyFont="1" applyBorder="1"/>
    <xf numFmtId="0" fontId="19" fillId="0" borderId="56" xfId="31" applyFont="1" applyBorder="1" applyAlignment="1">
      <alignment vertical="center"/>
    </xf>
    <xf numFmtId="0" fontId="33" fillId="0" borderId="58" xfId="31" applyFont="1" applyBorder="1"/>
    <xf numFmtId="0" fontId="19" fillId="0" borderId="56" xfId="31" applyFont="1" applyBorder="1" applyAlignment="1">
      <alignment vertical="center" wrapText="1"/>
    </xf>
    <xf numFmtId="4" fontId="77" fillId="3" borderId="5" xfId="31" applyNumberFormat="1" applyFont="1" applyFill="1" applyBorder="1" applyAlignment="1" applyProtection="1">
      <alignment horizontal="right" vertical="center"/>
      <protection locked="0"/>
    </xf>
    <xf numFmtId="4" fontId="77" fillId="0" borderId="5" xfId="31" applyNumberFormat="1" applyFont="1" applyBorder="1" applyAlignment="1">
      <alignment horizontal="right" vertical="center"/>
    </xf>
    <xf numFmtId="4" fontId="77" fillId="6" borderId="11" xfId="31" applyNumberFormat="1" applyFont="1" applyFill="1" applyBorder="1" applyAlignment="1">
      <alignment horizontal="right" vertical="center"/>
    </xf>
    <xf numFmtId="0" fontId="19" fillId="0" borderId="54" xfId="31" applyFont="1" applyBorder="1" applyAlignment="1">
      <alignment horizontal="left" vertical="center"/>
    </xf>
    <xf numFmtId="4" fontId="77" fillId="6" borderId="7" xfId="31" applyNumberFormat="1" applyFont="1" applyFill="1" applyBorder="1" applyAlignment="1">
      <alignment horizontal="right" vertical="center"/>
    </xf>
    <xf numFmtId="0" fontId="93" fillId="0" borderId="63" xfId="31" applyFont="1" applyBorder="1"/>
    <xf numFmtId="0" fontId="73" fillId="0" borderId="58" xfId="31" applyFont="1" applyBorder="1" applyAlignment="1">
      <alignment vertical="center"/>
    </xf>
    <xf numFmtId="4" fontId="77" fillId="0" borderId="63" xfId="31" applyNumberFormat="1" applyFont="1" applyBorder="1" applyAlignment="1">
      <alignment horizontal="right" vertical="center"/>
    </xf>
    <xf numFmtId="4" fontId="77" fillId="6" borderId="5" xfId="31" applyNumberFormat="1" applyFont="1" applyFill="1" applyBorder="1" applyAlignment="1">
      <alignment horizontal="right" vertical="center"/>
    </xf>
    <xf numFmtId="0" fontId="19" fillId="0" borderId="54" xfId="32" applyFont="1" applyBorder="1" applyAlignment="1">
      <alignment horizontal="left" vertical="center"/>
    </xf>
    <xf numFmtId="0" fontId="33" fillId="0" borderId="58" xfId="32" applyFont="1" applyBorder="1"/>
    <xf numFmtId="0" fontId="19" fillId="0" borderId="56" xfId="32" applyFont="1" applyBorder="1" applyAlignment="1">
      <alignment vertical="center"/>
    </xf>
    <xf numFmtId="4" fontId="77" fillId="3" borderId="58" xfId="32" applyNumberFormat="1" applyFont="1" applyFill="1" applyBorder="1" applyAlignment="1" applyProtection="1">
      <alignment horizontal="right" vertical="center"/>
      <protection locked="0"/>
    </xf>
    <xf numFmtId="4" fontId="77" fillId="3" borderId="5" xfId="32" applyNumberFormat="1" applyFont="1" applyFill="1" applyBorder="1" applyAlignment="1" applyProtection="1">
      <alignment horizontal="right" vertical="center"/>
      <protection locked="0"/>
    </xf>
    <xf numFmtId="4" fontId="77" fillId="0" borderId="5" xfId="32" applyNumberFormat="1" applyFont="1" applyBorder="1" applyAlignment="1">
      <alignment horizontal="right" vertical="center"/>
    </xf>
    <xf numFmtId="4" fontId="77" fillId="6" borderId="8" xfId="32" applyNumberFormat="1" applyFont="1" applyFill="1" applyBorder="1" applyAlignment="1">
      <alignment horizontal="right" vertical="center"/>
    </xf>
    <xf numFmtId="0" fontId="33" fillId="0" borderId="53" xfId="32" applyFont="1" applyBorder="1"/>
    <xf numFmtId="4" fontId="77" fillId="6" borderId="11" xfId="32" applyNumberFormat="1" applyFont="1" applyFill="1" applyBorder="1" applyAlignment="1">
      <alignment horizontal="right" vertical="center"/>
    </xf>
    <xf numFmtId="0" fontId="19" fillId="0" borderId="56" xfId="32" applyFont="1" applyBorder="1" applyAlignment="1">
      <alignment vertical="center" wrapText="1"/>
    </xf>
    <xf numFmtId="4" fontId="77" fillId="6" borderId="7" xfId="32" applyNumberFormat="1" applyFont="1" applyFill="1" applyBorder="1" applyAlignment="1">
      <alignment horizontal="right" vertical="center"/>
    </xf>
    <xf numFmtId="0" fontId="33" fillId="0" borderId="59" xfId="32" applyFont="1" applyBorder="1"/>
    <xf numFmtId="0" fontId="19" fillId="0" borderId="59" xfId="32" applyFont="1" applyBorder="1" applyAlignment="1">
      <alignment vertical="center" wrapText="1"/>
    </xf>
    <xf numFmtId="4" fontId="77" fillId="3" borderId="8" xfId="30" applyNumberFormat="1" applyFont="1" applyFill="1" applyBorder="1" applyAlignment="1" applyProtection="1">
      <alignment horizontal="right" vertical="center" wrapText="1"/>
      <protection locked="0"/>
    </xf>
    <xf numFmtId="4" fontId="77" fillId="3" borderId="8" xfId="31" applyNumberFormat="1" applyFont="1" applyFill="1" applyBorder="1" applyAlignment="1" applyProtection="1">
      <alignment horizontal="right" vertical="center"/>
      <protection locked="0"/>
    </xf>
    <xf numFmtId="0" fontId="33" fillId="0" borderId="55" xfId="32" applyFont="1" applyBorder="1"/>
    <xf numFmtId="4" fontId="25" fillId="0" borderId="33" xfId="32" applyNumberFormat="1" applyFont="1" applyBorder="1" applyAlignment="1">
      <alignment horizontal="right" vertical="center" wrapText="1"/>
    </xf>
    <xf numFmtId="4" fontId="25" fillId="3" borderId="33" xfId="32" applyNumberFormat="1" applyFont="1" applyFill="1" applyBorder="1" applyAlignment="1" applyProtection="1">
      <alignment horizontal="right" vertical="center" wrapText="1"/>
      <protection locked="0"/>
    </xf>
    <xf numFmtId="4" fontId="25" fillId="0" borderId="33" xfId="32" applyNumberFormat="1" applyFont="1" applyBorder="1" applyAlignment="1" applyProtection="1">
      <alignment horizontal="right" vertical="center" wrapText="1"/>
      <protection hidden="1"/>
    </xf>
    <xf numFmtId="4" fontId="25" fillId="0" borderId="44" xfId="32" applyNumberFormat="1" applyFont="1" applyBorder="1" applyAlignment="1">
      <alignment horizontal="right" vertical="center" wrapText="1"/>
    </xf>
    <xf numFmtId="4" fontId="19" fillId="0" borderId="5" xfId="32" applyNumberFormat="1" applyFont="1" applyBorder="1" applyAlignment="1">
      <alignment horizontal="center" vertical="center" wrapText="1"/>
    </xf>
    <xf numFmtId="4" fontId="25" fillId="6" borderId="8" xfId="29" applyNumberFormat="1" applyFont="1" applyFill="1" applyBorder="1" applyAlignment="1">
      <alignment vertical="center"/>
    </xf>
    <xf numFmtId="49" fontId="19" fillId="0" borderId="54" xfId="30" applyNumberFormat="1" applyFont="1" applyBorder="1" applyAlignment="1">
      <alignment horizontal="left"/>
    </xf>
    <xf numFmtId="49" fontId="19" fillId="0" borderId="58" xfId="30" applyNumberFormat="1" applyFont="1" applyBorder="1" applyAlignment="1">
      <alignment horizontal="left"/>
    </xf>
    <xf numFmtId="49" fontId="19" fillId="0" borderId="56" xfId="30" applyNumberFormat="1" applyFont="1" applyBorder="1"/>
    <xf numFmtId="4" fontId="77" fillId="3" borderId="8" xfId="30" applyNumberFormat="1" applyFont="1" applyFill="1" applyBorder="1" applyAlignment="1" applyProtection="1">
      <alignment horizontal="right" vertical="center"/>
      <protection locked="0"/>
    </xf>
    <xf numFmtId="4" fontId="25" fillId="6" borderId="11" xfId="29" applyNumberFormat="1" applyFont="1" applyFill="1" applyBorder="1" applyAlignment="1">
      <alignment vertical="center"/>
    </xf>
    <xf numFmtId="4" fontId="77" fillId="3" borderId="5" xfId="30" applyNumberFormat="1" applyFont="1" applyFill="1" applyBorder="1" applyAlignment="1" applyProtection="1">
      <alignment horizontal="right" vertical="center"/>
      <protection locked="0"/>
    </xf>
    <xf numFmtId="4" fontId="25" fillId="6" borderId="7" xfId="29" applyNumberFormat="1" applyFont="1" applyFill="1" applyBorder="1" applyAlignment="1">
      <alignment vertical="center"/>
    </xf>
    <xf numFmtId="4" fontId="77" fillId="0" borderId="63" xfId="30" applyNumberFormat="1" applyFont="1" applyBorder="1" applyAlignment="1" applyProtection="1">
      <alignment horizontal="right" vertical="center"/>
      <protection locked="0"/>
    </xf>
    <xf numFmtId="4" fontId="77" fillId="0" borderId="63" xfId="30" applyNumberFormat="1" applyFont="1" applyBorder="1" applyAlignment="1">
      <alignment horizontal="right" vertical="center"/>
    </xf>
    <xf numFmtId="0" fontId="22" fillId="0" borderId="65" xfId="30" applyFont="1" applyFill="1" applyBorder="1" applyAlignment="1">
      <alignment vertical="center" wrapText="1"/>
    </xf>
    <xf numFmtId="0" fontId="21" fillId="0" borderId="61" xfId="30" applyFont="1" applyFill="1" applyBorder="1" applyAlignment="1">
      <alignment horizontal="left" vertical="center"/>
    </xf>
    <xf numFmtId="0" fontId="82" fillId="0" borderId="61" xfId="32" applyFont="1" applyFill="1" applyBorder="1" applyAlignment="1">
      <alignment horizontal="left" vertical="center"/>
    </xf>
    <xf numFmtId="0" fontId="22" fillId="0" borderId="62" xfId="32" applyFont="1" applyFill="1" applyBorder="1" applyAlignment="1">
      <alignment vertical="center" wrapText="1"/>
    </xf>
    <xf numFmtId="0" fontId="22" fillId="0" borderId="62" xfId="32" applyFont="1" applyFill="1" applyBorder="1" applyAlignment="1">
      <alignment horizontal="left" vertical="center" wrapText="1"/>
    </xf>
    <xf numFmtId="4" fontId="77" fillId="6" borderId="11" xfId="16" applyNumberFormat="1" applyFont="1" applyFill="1" applyBorder="1" applyAlignment="1">
      <alignment horizontal="right" vertical="center"/>
    </xf>
    <xf numFmtId="0" fontId="1" fillId="0" borderId="16" xfId="26" applyBorder="1" applyAlignment="1">
      <alignment horizontal="left"/>
    </xf>
    <xf numFmtId="0" fontId="1" fillId="0" borderId="18" xfId="26" applyBorder="1" applyAlignment="1">
      <alignment horizontal="left"/>
    </xf>
    <xf numFmtId="0" fontId="53" fillId="0" borderId="19" xfId="30" applyFont="1" applyBorder="1" applyAlignment="1">
      <alignment horizontal="center" vertical="center" wrapText="1"/>
    </xf>
    <xf numFmtId="0" fontId="81" fillId="0" borderId="0" xfId="30" applyFont="1" applyBorder="1" applyAlignment="1">
      <alignment horizontal="left" vertical="center" wrapText="1"/>
    </xf>
    <xf numFmtId="0" fontId="81" fillId="0" borderId="0" xfId="30" applyFont="1" applyFill="1" applyBorder="1" applyAlignment="1">
      <alignment horizontal="left" vertical="center" wrapText="1"/>
    </xf>
    <xf numFmtId="0" fontId="71" fillId="0" borderId="0" xfId="30" applyFont="1" applyFill="1" applyBorder="1" applyAlignment="1">
      <alignment horizontal="left" vertical="center" wrapText="1"/>
    </xf>
    <xf numFmtId="0" fontId="53" fillId="0" borderId="20" xfId="30" applyFont="1" applyBorder="1" applyAlignment="1">
      <alignment horizontal="center" vertical="center" wrapText="1"/>
    </xf>
    <xf numFmtId="0" fontId="48" fillId="0" borderId="19" xfId="30" applyFont="1" applyBorder="1" applyAlignment="1">
      <alignment vertical="center" wrapText="1"/>
    </xf>
    <xf numFmtId="0" fontId="27" fillId="0" borderId="0" xfId="30" applyFont="1" applyBorder="1" applyAlignment="1">
      <alignment horizontal="centerContinuous" vertical="center"/>
    </xf>
    <xf numFmtId="0" fontId="27" fillId="0" borderId="0" xfId="30" applyFont="1" applyBorder="1" applyAlignment="1">
      <alignment horizontal="centerContinuous" vertical="center" wrapText="1"/>
    </xf>
    <xf numFmtId="0" fontId="48" fillId="0" borderId="20" xfId="30" applyFont="1" applyBorder="1" applyAlignment="1">
      <alignment vertical="center" wrapText="1"/>
    </xf>
    <xf numFmtId="0" fontId="27" fillId="0" borderId="0" xfId="30" applyFont="1" applyBorder="1" applyAlignment="1">
      <alignment horizontal="left" vertical="center"/>
    </xf>
    <xf numFmtId="0" fontId="27" fillId="0" borderId="0" xfId="30" applyFont="1" applyBorder="1" applyAlignment="1">
      <alignment vertical="center" wrapText="1"/>
    </xf>
    <xf numFmtId="0" fontId="56" fillId="0" borderId="19" xfId="30" applyFont="1" applyBorder="1" applyAlignment="1">
      <alignment vertical="center" wrapText="1"/>
    </xf>
    <xf numFmtId="4" fontId="3" fillId="0" borderId="66" xfId="30" applyNumberFormat="1" applyFont="1" applyBorder="1" applyAlignment="1">
      <alignment vertical="center" wrapText="1"/>
    </xf>
    <xf numFmtId="0" fontId="67" fillId="0" borderId="19" xfId="30" applyFont="1" applyBorder="1" applyAlignment="1">
      <alignment vertical="center" wrapText="1"/>
    </xf>
    <xf numFmtId="0" fontId="91" fillId="0" borderId="0" xfId="30" applyFont="1" applyBorder="1" applyAlignment="1">
      <alignment horizontal="left" vertical="center" wrapText="1"/>
    </xf>
    <xf numFmtId="0" fontId="74" fillId="0" borderId="0" xfId="30" applyFont="1" applyBorder="1" applyAlignment="1">
      <alignment vertical="center" wrapText="1"/>
    </xf>
    <xf numFmtId="4" fontId="25" fillId="0" borderId="0" xfId="30" applyNumberFormat="1" applyFont="1" applyBorder="1" applyAlignment="1">
      <alignment vertical="center" wrapText="1"/>
    </xf>
    <xf numFmtId="4" fontId="3" fillId="0" borderId="20" xfId="30" applyNumberFormat="1" applyFont="1" applyBorder="1" applyAlignment="1">
      <alignment vertical="center" wrapText="1"/>
    </xf>
    <xf numFmtId="0" fontId="68" fillId="0" borderId="19" xfId="30" applyFont="1" applyBorder="1" applyAlignment="1">
      <alignment vertical="center" wrapText="1"/>
    </xf>
    <xf numFmtId="0" fontId="92" fillId="0" borderId="0" xfId="30" applyFont="1" applyBorder="1" applyAlignment="1">
      <alignment horizontal="left" vertical="center"/>
    </xf>
    <xf numFmtId="0" fontId="1" fillId="0" borderId="19" xfId="30" applyBorder="1" applyAlignment="1">
      <alignment vertical="center" wrapText="1"/>
    </xf>
    <xf numFmtId="0" fontId="20" fillId="0" borderId="0" xfId="30" applyFont="1" applyBorder="1" applyAlignment="1">
      <alignment horizontal="left"/>
    </xf>
    <xf numFmtId="0" fontId="74" fillId="0" borderId="0" xfId="30" applyFont="1" applyBorder="1"/>
    <xf numFmtId="4" fontId="11" fillId="0" borderId="0" xfId="30" applyNumberFormat="1" applyFont="1" applyBorder="1"/>
    <xf numFmtId="4" fontId="11" fillId="0" borderId="0" xfId="30" applyNumberFormat="1" applyFont="1" applyBorder="1" applyAlignment="1">
      <alignment vertical="center" wrapText="1"/>
    </xf>
    <xf numFmtId="0" fontId="1" fillId="0" borderId="19" xfId="30" applyBorder="1"/>
    <xf numFmtId="0" fontId="20" fillId="0" borderId="0" xfId="30" applyFont="1" applyFill="1" applyBorder="1" applyAlignment="1">
      <alignment horizontal="left"/>
    </xf>
    <xf numFmtId="0" fontId="71" fillId="0" borderId="0" xfId="31" applyFont="1" applyFill="1" applyBorder="1" applyAlignment="1">
      <alignment horizontal="left" vertical="center"/>
    </xf>
    <xf numFmtId="0" fontId="58" fillId="0" borderId="19" xfId="31" applyFont="1" applyBorder="1" applyAlignment="1">
      <alignment vertical="center" wrapText="1"/>
    </xf>
    <xf numFmtId="0" fontId="69" fillId="0" borderId="19" xfId="31" applyFont="1" applyBorder="1" applyAlignment="1">
      <alignment vertical="center" wrapText="1"/>
    </xf>
    <xf numFmtId="0" fontId="1" fillId="0" borderId="19" xfId="31" applyBorder="1"/>
    <xf numFmtId="0" fontId="28" fillId="0" borderId="0" xfId="31" applyFont="1" applyBorder="1" applyAlignment="1">
      <alignment horizontal="left" vertical="center" wrapText="1"/>
    </xf>
    <xf numFmtId="4" fontId="77" fillId="0" borderId="0" xfId="31" applyNumberFormat="1" applyFont="1" applyBorder="1" applyAlignment="1">
      <alignment horizontal="right" vertical="center"/>
    </xf>
    <xf numFmtId="0" fontId="21" fillId="0" borderId="0" xfId="30" applyFont="1" applyBorder="1" applyAlignment="1">
      <alignment horizontal="left" vertical="center"/>
    </xf>
    <xf numFmtId="0" fontId="78" fillId="0" borderId="0" xfId="30" applyFont="1" applyBorder="1" applyAlignment="1">
      <alignment vertical="center" wrapText="1"/>
    </xf>
    <xf numFmtId="4" fontId="92" fillId="0" borderId="0" xfId="30" applyNumberFormat="1" applyFont="1" applyBorder="1" applyAlignment="1">
      <alignment vertical="center" wrapText="1"/>
    </xf>
    <xf numFmtId="0" fontId="11" fillId="0" borderId="0" xfId="30" applyFont="1" applyFill="1" applyBorder="1"/>
    <xf numFmtId="0" fontId="71" fillId="0" borderId="0" xfId="32" applyFont="1" applyFill="1" applyBorder="1" applyAlignment="1">
      <alignment horizontal="left" vertical="center"/>
    </xf>
    <xf numFmtId="0" fontId="18" fillId="0" borderId="0" xfId="32" applyFont="1" applyFill="1" applyBorder="1" applyAlignment="1">
      <alignment horizontal="left" vertical="center"/>
    </xf>
    <xf numFmtId="0" fontId="11" fillId="0" borderId="0" xfId="16" applyFont="1" applyBorder="1"/>
    <xf numFmtId="0" fontId="60" fillId="0" borderId="19" xfId="32" applyFont="1" applyBorder="1" applyAlignment="1">
      <alignment vertical="center" wrapText="1"/>
    </xf>
    <xf numFmtId="0" fontId="72" fillId="0" borderId="0" xfId="32" applyFont="1" applyBorder="1"/>
    <xf numFmtId="0" fontId="11" fillId="0" borderId="0" xfId="32" applyFont="1" applyBorder="1"/>
    <xf numFmtId="0" fontId="74" fillId="0" borderId="0" xfId="32" applyFont="1" applyBorder="1"/>
    <xf numFmtId="4" fontId="94" fillId="0" borderId="0" xfId="32" applyNumberFormat="1" applyFont="1" applyBorder="1" applyAlignment="1">
      <alignment horizontal="right" vertical="center"/>
    </xf>
    <xf numFmtId="4" fontId="94" fillId="0" borderId="0" xfId="32" applyNumberFormat="1" applyFont="1" applyBorder="1" applyAlignment="1">
      <alignment horizontal="right" vertical="center" wrapText="1"/>
    </xf>
    <xf numFmtId="0" fontId="57" fillId="0" borderId="19" xfId="32" applyFont="1" applyBorder="1" applyAlignment="1">
      <alignment vertical="center" wrapText="1"/>
    </xf>
    <xf numFmtId="0" fontId="53" fillId="0" borderId="19" xfId="32" applyFont="1" applyBorder="1" applyAlignment="1">
      <alignment vertical="center" wrapText="1"/>
    </xf>
    <xf numFmtId="0" fontId="24" fillId="0" borderId="0" xfId="32" applyFont="1" applyBorder="1" applyAlignment="1">
      <alignment horizontal="left" vertical="center"/>
    </xf>
    <xf numFmtId="0" fontId="82" fillId="0" borderId="0" xfId="32" applyFont="1" applyBorder="1"/>
    <xf numFmtId="0" fontId="74" fillId="0" borderId="0" xfId="32" applyFont="1" applyBorder="1" applyAlignment="1">
      <alignment vertical="center"/>
    </xf>
    <xf numFmtId="4" fontId="77" fillId="0" borderId="0" xfId="32" applyNumberFormat="1" applyFont="1" applyBorder="1" applyAlignment="1">
      <alignment horizontal="right" vertical="center"/>
    </xf>
    <xf numFmtId="4" fontId="77" fillId="0" borderId="0" xfId="32" applyNumberFormat="1" applyFont="1" applyBorder="1" applyAlignment="1">
      <alignment horizontal="right" vertical="center" wrapText="1"/>
    </xf>
    <xf numFmtId="0" fontId="75" fillId="0" borderId="0" xfId="32" applyFont="1" applyBorder="1"/>
    <xf numFmtId="0" fontId="76" fillId="0" borderId="0" xfId="32" applyFont="1" applyBorder="1" applyAlignment="1">
      <alignment vertical="center"/>
    </xf>
    <xf numFmtId="0" fontId="56" fillId="0" borderId="19" xfId="32" applyFont="1" applyBorder="1" applyAlignment="1">
      <alignment vertical="center" wrapText="1"/>
    </xf>
    <xf numFmtId="0" fontId="84" fillId="0" borderId="0" xfId="32" applyFont="1" applyBorder="1" applyAlignment="1">
      <alignment horizontal="left" vertical="center"/>
    </xf>
    <xf numFmtId="0" fontId="74" fillId="0" borderId="0" xfId="32" applyFont="1" applyBorder="1" applyAlignment="1">
      <alignment vertical="center" wrapText="1"/>
    </xf>
    <xf numFmtId="0" fontId="6" fillId="0" borderId="19" xfId="32" applyFont="1" applyBorder="1" applyAlignment="1">
      <alignment vertical="center" wrapText="1"/>
    </xf>
    <xf numFmtId="0" fontId="95" fillId="0" borderId="0" xfId="32" applyFont="1" applyBorder="1" applyAlignment="1">
      <alignment horizontal="left" vertical="center"/>
    </xf>
    <xf numFmtId="0" fontId="5" fillId="0" borderId="19" xfId="32" applyFont="1" applyBorder="1" applyAlignment="1">
      <alignment vertical="center" wrapText="1"/>
    </xf>
    <xf numFmtId="0" fontId="27" fillId="0" borderId="0" xfId="32" applyFont="1" applyBorder="1" applyAlignment="1">
      <alignment vertical="center" wrapText="1"/>
    </xf>
    <xf numFmtId="0" fontId="70" fillId="0" borderId="19" xfId="32" applyFont="1" applyBorder="1" applyAlignment="1">
      <alignment vertical="center" wrapText="1"/>
    </xf>
    <xf numFmtId="4" fontId="3" fillId="0" borderId="20" xfId="30" applyNumberFormat="1" applyFont="1" applyBorder="1" applyAlignment="1" applyProtection="1">
      <alignment vertical="center" wrapText="1"/>
      <protection hidden="1"/>
    </xf>
    <xf numFmtId="0" fontId="19" fillId="0" borderId="0" xfId="32" applyFont="1" applyBorder="1" applyAlignment="1">
      <alignment horizontal="left" vertical="center"/>
    </xf>
    <xf numFmtId="0" fontId="19" fillId="0" borderId="0" xfId="32" applyFont="1" applyBorder="1" applyAlignment="1">
      <alignment vertical="center" wrapText="1"/>
    </xf>
    <xf numFmtId="4" fontId="19" fillId="0" borderId="0" xfId="32" applyNumberFormat="1" applyFont="1" applyBorder="1" applyAlignment="1">
      <alignment vertical="center" wrapText="1"/>
    </xf>
    <xf numFmtId="4" fontId="19" fillId="0" borderId="0" xfId="32" applyNumberFormat="1" applyFont="1" applyBorder="1" applyAlignment="1">
      <alignment horizontal="center" vertical="center" wrapText="1"/>
    </xf>
    <xf numFmtId="0" fontId="19" fillId="0" borderId="0" xfId="32" applyFont="1" applyBorder="1" applyAlignment="1">
      <alignment horizontal="left" vertical="center" wrapText="1"/>
    </xf>
    <xf numFmtId="0" fontId="70" fillId="0" borderId="20" xfId="32" applyFont="1" applyBorder="1" applyAlignment="1">
      <alignment vertical="center" wrapText="1"/>
    </xf>
    <xf numFmtId="49" fontId="19" fillId="0" borderId="0" xfId="30" applyNumberFormat="1" applyFont="1" applyBorder="1" applyAlignment="1">
      <alignment horizontal="left"/>
    </xf>
    <xf numFmtId="49" fontId="19" fillId="0" borderId="0" xfId="30" applyNumberFormat="1" applyFont="1" applyBorder="1"/>
    <xf numFmtId="0" fontId="73" fillId="0" borderId="0" xfId="30" applyFont="1" applyBorder="1" applyAlignment="1">
      <alignment horizontal="left"/>
    </xf>
    <xf numFmtId="0" fontId="65" fillId="0" borderId="0" xfId="30" applyFont="1" applyBorder="1" applyAlignment="1">
      <alignment horizontal="left"/>
    </xf>
    <xf numFmtId="0" fontId="66" fillId="0" borderId="0" xfId="30" applyFont="1" applyBorder="1"/>
    <xf numFmtId="4" fontId="1" fillId="0" borderId="0" xfId="30" applyNumberFormat="1" applyBorder="1"/>
    <xf numFmtId="0" fontId="1" fillId="0" borderId="20" xfId="30" applyBorder="1"/>
    <xf numFmtId="0" fontId="1" fillId="0" borderId="28" xfId="30" applyBorder="1"/>
    <xf numFmtId="0" fontId="65" fillId="0" borderId="29" xfId="30" applyFont="1" applyBorder="1" applyAlignment="1">
      <alignment horizontal="left"/>
    </xf>
    <xf numFmtId="0" fontId="66" fillId="0" borderId="29" xfId="30" applyFont="1" applyBorder="1"/>
    <xf numFmtId="4" fontId="1" fillId="0" borderId="29" xfId="30" applyNumberFormat="1" applyBorder="1"/>
    <xf numFmtId="0" fontId="1" fillId="0" borderId="30" xfId="30" applyBorder="1"/>
    <xf numFmtId="4" fontId="15" fillId="0" borderId="67" xfId="26" applyNumberFormat="1" applyFont="1" applyBorder="1" applyAlignment="1">
      <alignment vertical="center" wrapText="1"/>
    </xf>
    <xf numFmtId="0" fontId="78" fillId="0" borderId="53" xfId="23" applyFont="1" applyBorder="1" applyAlignment="1">
      <alignment vertical="center"/>
    </xf>
    <xf numFmtId="0" fontId="17" fillId="0" borderId="67" xfId="23" applyFont="1" applyBorder="1" applyAlignment="1">
      <alignment vertical="center"/>
    </xf>
    <xf numFmtId="0" fontId="73" fillId="0" borderId="68" xfId="23" applyFont="1" applyBorder="1" applyAlignment="1">
      <alignment vertical="center"/>
    </xf>
    <xf numFmtId="2" fontId="77" fillId="3" borderId="69" xfId="23" applyNumberFormat="1" applyFont="1" applyFill="1" applyBorder="1" applyAlignment="1" applyProtection="1">
      <alignment horizontal="right" vertical="center"/>
      <protection locked="0"/>
    </xf>
    <xf numFmtId="2" fontId="77" fillId="3" borderId="70" xfId="23" applyNumberFormat="1" applyFont="1" applyFill="1" applyBorder="1" applyAlignment="1" applyProtection="1">
      <alignment horizontal="right" vertical="center"/>
      <protection locked="0"/>
    </xf>
    <xf numFmtId="0" fontId="73" fillId="0" borderId="71" xfId="23" applyFont="1" applyBorder="1" applyAlignment="1">
      <alignment vertical="center"/>
    </xf>
    <xf numFmtId="2" fontId="77" fillId="3" borderId="72" xfId="23" applyNumberFormat="1" applyFont="1" applyFill="1" applyBorder="1" applyAlignment="1" applyProtection="1">
      <alignment horizontal="right" vertical="center"/>
      <protection locked="0"/>
    </xf>
    <xf numFmtId="2" fontId="77" fillId="3" borderId="73" xfId="23" applyNumberFormat="1" applyFont="1" applyFill="1" applyBorder="1" applyAlignment="1" applyProtection="1">
      <alignment horizontal="right" vertical="center"/>
      <protection locked="0"/>
    </xf>
    <xf numFmtId="0" fontId="73" fillId="0" borderId="74" xfId="23" applyFont="1" applyBorder="1" applyAlignment="1">
      <alignment vertical="center"/>
    </xf>
    <xf numFmtId="2" fontId="77" fillId="0" borderId="53" xfId="23" applyNumberFormat="1" applyFont="1" applyBorder="1" applyAlignment="1">
      <alignment horizontal="right" vertical="center"/>
    </xf>
    <xf numFmtId="0" fontId="73" fillId="0" borderId="75" xfId="23" applyFont="1" applyBorder="1" applyAlignment="1">
      <alignment vertical="center"/>
    </xf>
    <xf numFmtId="0" fontId="73" fillId="0" borderId="76" xfId="23" applyFont="1" applyBorder="1" applyAlignment="1">
      <alignment vertical="center"/>
    </xf>
    <xf numFmtId="2" fontId="77" fillId="3" borderId="77" xfId="23" applyNumberFormat="1" applyFont="1" applyFill="1" applyBorder="1" applyAlignment="1" applyProtection="1">
      <alignment horizontal="right" vertical="center"/>
      <protection locked="0"/>
    </xf>
    <xf numFmtId="2" fontId="77" fillId="3" borderId="78" xfId="23" applyNumberFormat="1" applyFont="1" applyFill="1" applyBorder="1" applyAlignment="1" applyProtection="1">
      <alignment horizontal="right" vertical="center"/>
      <protection locked="0"/>
    </xf>
    <xf numFmtId="0" fontId="73" fillId="0" borderId="79" xfId="23" applyFont="1" applyBorder="1" applyAlignment="1">
      <alignment vertical="center"/>
    </xf>
    <xf numFmtId="2" fontId="77" fillId="3" borderId="80" xfId="23" applyNumberFormat="1" applyFont="1" applyFill="1" applyBorder="1" applyAlignment="1" applyProtection="1">
      <alignment horizontal="right" vertical="center"/>
      <protection locked="0"/>
    </xf>
    <xf numFmtId="2" fontId="77" fillId="3" borderId="81" xfId="23" applyNumberFormat="1" applyFont="1" applyFill="1" applyBorder="1" applyAlignment="1" applyProtection="1">
      <alignment horizontal="right" vertical="center"/>
      <protection locked="0"/>
    </xf>
    <xf numFmtId="2" fontId="77" fillId="3" borderId="5" xfId="23" applyNumberFormat="1" applyFont="1" applyFill="1" applyBorder="1" applyAlignment="1" applyProtection="1">
      <alignment horizontal="right" vertical="center"/>
      <protection locked="0"/>
    </xf>
    <xf numFmtId="2" fontId="77" fillId="3" borderId="82" xfId="23" applyNumberFormat="1" applyFont="1" applyFill="1" applyBorder="1" applyAlignment="1" applyProtection="1">
      <alignment horizontal="right" vertical="center"/>
      <protection locked="0"/>
    </xf>
    <xf numFmtId="2" fontId="77" fillId="0" borderId="59" xfId="23" applyNumberFormat="1" applyFont="1" applyBorder="1" applyAlignment="1">
      <alignment horizontal="right" vertical="center"/>
    </xf>
    <xf numFmtId="2" fontId="77" fillId="0" borderId="58" xfId="23" applyNumberFormat="1" applyFont="1" applyBorder="1" applyAlignment="1">
      <alignment horizontal="right" vertical="center"/>
    </xf>
    <xf numFmtId="0" fontId="73" fillId="0" borderId="2" xfId="23" applyFont="1" applyBorder="1" applyAlignment="1">
      <alignment vertical="center"/>
    </xf>
    <xf numFmtId="2" fontId="77" fillId="3" borderId="83" xfId="23" applyNumberFormat="1" applyFont="1" applyFill="1" applyBorder="1" applyAlignment="1" applyProtection="1">
      <alignment horizontal="right" vertical="center"/>
      <protection locked="0"/>
    </xf>
    <xf numFmtId="2" fontId="77" fillId="3" borderId="4" xfId="23" applyNumberFormat="1" applyFont="1" applyFill="1" applyBorder="1" applyAlignment="1" applyProtection="1">
      <alignment horizontal="right" vertical="center"/>
      <protection locked="0"/>
    </xf>
    <xf numFmtId="0" fontId="81" fillId="8" borderId="2" xfId="23" applyFont="1" applyFill="1" applyBorder="1" applyAlignment="1">
      <alignment vertical="center" wrapText="1"/>
    </xf>
    <xf numFmtId="2" fontId="77" fillId="0" borderId="77" xfId="23" applyNumberFormat="1" applyFont="1" applyBorder="1" applyAlignment="1">
      <alignment vertical="center"/>
    </xf>
    <xf numFmtId="2" fontId="77" fillId="0" borderId="77" xfId="24" applyNumberFormat="1" applyFont="1" applyBorder="1" applyAlignment="1">
      <alignment horizontal="right" vertical="center"/>
    </xf>
    <xf numFmtId="0" fontId="73" fillId="0" borderId="0" xfId="23" applyFont="1" applyBorder="1" applyAlignment="1">
      <alignment vertical="center"/>
    </xf>
    <xf numFmtId="0" fontId="33" fillId="8" borderId="2" xfId="23" applyFont="1" applyFill="1" applyBorder="1" applyAlignment="1">
      <alignment vertical="center" wrapText="1"/>
    </xf>
    <xf numFmtId="0" fontId="73" fillId="0" borderId="68" xfId="23" applyFont="1" applyBorder="1" applyAlignment="1">
      <alignment vertical="center" wrapText="1"/>
    </xf>
    <xf numFmtId="2" fontId="77" fillId="0" borderId="0" xfId="23" applyNumberFormat="1" applyFont="1" applyFill="1" applyBorder="1" applyAlignment="1" applyProtection="1">
      <alignment horizontal="right" vertical="center"/>
    </xf>
    <xf numFmtId="0" fontId="1" fillId="0" borderId="16" xfId="23" applyBorder="1"/>
    <xf numFmtId="0" fontId="65" fillId="0" borderId="17" xfId="23" applyFont="1" applyBorder="1" applyAlignment="1">
      <alignment horizontal="left"/>
    </xf>
    <xf numFmtId="0" fontId="61" fillId="0" borderId="17" xfId="23" applyFont="1" applyBorder="1" applyAlignment="1">
      <alignment horizontal="left"/>
    </xf>
    <xf numFmtId="0" fontId="86" fillId="0" borderId="17" xfId="23" applyFont="1" applyBorder="1"/>
    <xf numFmtId="0" fontId="1" fillId="0" borderId="17" xfId="23" applyBorder="1"/>
    <xf numFmtId="0" fontId="1" fillId="0" borderId="18" xfId="23" applyBorder="1"/>
    <xf numFmtId="0" fontId="1" fillId="0" borderId="19" xfId="23" applyBorder="1"/>
    <xf numFmtId="0" fontId="65" fillId="0" borderId="0" xfId="23" applyFont="1" applyBorder="1" applyAlignment="1">
      <alignment horizontal="left"/>
    </xf>
    <xf numFmtId="0" fontId="61" fillId="0" borderId="0" xfId="23" applyFont="1" applyBorder="1" applyAlignment="1">
      <alignment horizontal="left"/>
    </xf>
    <xf numFmtId="0" fontId="86" fillId="0" borderId="0" xfId="23" applyFont="1" applyBorder="1"/>
    <xf numFmtId="0" fontId="1" fillId="0" borderId="20" xfId="23" applyBorder="1"/>
    <xf numFmtId="0" fontId="55" fillId="0" borderId="19" xfId="23" applyFont="1" applyBorder="1" applyAlignment="1">
      <alignment vertical="center"/>
    </xf>
    <xf numFmtId="0" fontId="22" fillId="0" borderId="0" xfId="23" applyFont="1" applyBorder="1" applyAlignment="1">
      <alignment horizontal="left" vertical="center"/>
    </xf>
    <xf numFmtId="0" fontId="74" fillId="0" borderId="0" xfId="23" applyFont="1" applyBorder="1" applyAlignment="1">
      <alignment horizontal="left" vertical="center"/>
    </xf>
    <xf numFmtId="0" fontId="3" fillId="0" borderId="20" xfId="23" applyFont="1" applyBorder="1" applyAlignment="1">
      <alignment vertical="center"/>
    </xf>
    <xf numFmtId="0" fontId="61" fillId="0" borderId="19" xfId="23" applyFont="1" applyBorder="1" applyAlignment="1">
      <alignment vertical="center"/>
    </xf>
    <xf numFmtId="0" fontId="28" fillId="0" borderId="0" xfId="23" applyFont="1" applyBorder="1" applyAlignment="1">
      <alignment horizontal="left" vertical="center"/>
    </xf>
    <xf numFmtId="0" fontId="77" fillId="0" borderId="0" xfId="23" applyFont="1" applyBorder="1" applyAlignment="1">
      <alignment horizontal="left" vertical="center"/>
    </xf>
    <xf numFmtId="0" fontId="4" fillId="0" borderId="20" xfId="23" applyFont="1" applyBorder="1" applyAlignment="1">
      <alignment vertical="center"/>
    </xf>
    <xf numFmtId="0" fontId="20" fillId="0" borderId="0" xfId="23" applyFont="1" applyBorder="1" applyAlignment="1">
      <alignment vertical="center"/>
    </xf>
    <xf numFmtId="2" fontId="77" fillId="0" borderId="0" xfId="23" applyNumberFormat="1" applyFont="1" applyBorder="1" applyAlignment="1">
      <alignment horizontal="right" vertical="center"/>
    </xf>
    <xf numFmtId="0" fontId="73" fillId="0" borderId="0" xfId="23" applyFont="1" applyBorder="1" applyAlignment="1">
      <alignment horizontal="left"/>
    </xf>
    <xf numFmtId="0" fontId="11" fillId="0" borderId="0" xfId="23" applyFont="1" applyBorder="1"/>
    <xf numFmtId="0" fontId="73" fillId="0" borderId="0" xfId="23" applyFont="1" applyBorder="1"/>
    <xf numFmtId="0" fontId="24" fillId="0" borderId="0" xfId="23" applyFont="1" applyBorder="1" applyAlignment="1">
      <alignment horizontal="left" vertical="center"/>
    </xf>
    <xf numFmtId="0" fontId="21" fillId="0" borderId="0" xfId="23" applyFont="1" applyBorder="1" applyAlignment="1">
      <alignment vertical="center"/>
    </xf>
    <xf numFmtId="0" fontId="77" fillId="0" borderId="0" xfId="23" applyFont="1" applyBorder="1" applyAlignment="1">
      <alignment vertical="center"/>
    </xf>
    <xf numFmtId="0" fontId="20" fillId="0" borderId="0" xfId="23" applyFont="1" applyBorder="1" applyAlignment="1">
      <alignment horizontal="left"/>
    </xf>
    <xf numFmtId="0" fontId="77" fillId="0" borderId="0" xfId="23" applyFont="1" applyBorder="1" applyAlignment="1">
      <alignment horizontal="left"/>
    </xf>
    <xf numFmtId="0" fontId="5" fillId="0" borderId="20" xfId="23" applyFont="1" applyBorder="1"/>
    <xf numFmtId="0" fontId="21" fillId="8" borderId="0" xfId="23" applyFont="1" applyFill="1" applyBorder="1" applyAlignment="1">
      <alignment vertical="center"/>
    </xf>
    <xf numFmtId="171" fontId="28" fillId="8" borderId="0" xfId="23" applyNumberFormat="1" applyFont="1" applyFill="1" applyBorder="1" applyAlignment="1">
      <alignment horizontal="left"/>
    </xf>
    <xf numFmtId="0" fontId="61" fillId="0" borderId="28" xfId="23" applyFont="1" applyBorder="1" applyAlignment="1">
      <alignment vertical="center"/>
    </xf>
    <xf numFmtId="0" fontId="24" fillId="0" borderId="29" xfId="23" applyFont="1" applyBorder="1" applyAlignment="1">
      <alignment horizontal="left" vertical="center"/>
    </xf>
    <xf numFmtId="0" fontId="77" fillId="0" borderId="29" xfId="23" applyFont="1" applyBorder="1" applyAlignment="1">
      <alignment horizontal="left" vertical="center"/>
    </xf>
    <xf numFmtId="0" fontId="21" fillId="0" borderId="29" xfId="23" applyFont="1" applyBorder="1" applyAlignment="1">
      <alignment vertical="center"/>
    </xf>
    <xf numFmtId="2" fontId="77" fillId="0" borderId="29" xfId="23" applyNumberFormat="1" applyFont="1" applyBorder="1" applyAlignment="1">
      <alignment horizontal="right" vertical="center"/>
    </xf>
    <xf numFmtId="0" fontId="4" fillId="0" borderId="30" xfId="23" applyFont="1" applyBorder="1" applyAlignment="1">
      <alignment vertical="center"/>
    </xf>
    <xf numFmtId="2" fontId="77" fillId="3" borderId="8" xfId="23" applyNumberFormat="1" applyFont="1" applyFill="1" applyBorder="1" applyAlignment="1" applyProtection="1">
      <alignment horizontal="right" vertical="center"/>
      <protection locked="0"/>
    </xf>
    <xf numFmtId="2" fontId="77" fillId="3" borderId="84" xfId="23" applyNumberFormat="1" applyFont="1" applyFill="1" applyBorder="1" applyAlignment="1" applyProtection="1">
      <alignment horizontal="right" vertical="center"/>
      <protection locked="0"/>
    </xf>
    <xf numFmtId="0" fontId="90" fillId="0" borderId="0" xfId="24" applyFont="1" applyFill="1" applyProtection="1"/>
    <xf numFmtId="0" fontId="73" fillId="0" borderId="68" xfId="24" applyFont="1" applyBorder="1" applyAlignment="1">
      <alignment vertical="center"/>
    </xf>
    <xf numFmtId="2" fontId="77" fillId="3" borderId="80" xfId="24" applyNumberFormat="1" applyFont="1" applyFill="1" applyBorder="1" applyAlignment="1" applyProtection="1">
      <alignment horizontal="right" vertical="center"/>
      <protection locked="0"/>
    </xf>
    <xf numFmtId="2" fontId="77" fillId="3" borderId="81" xfId="24" applyNumberFormat="1" applyFont="1" applyFill="1" applyBorder="1" applyAlignment="1" applyProtection="1">
      <alignment horizontal="right" vertical="center"/>
      <protection locked="0"/>
    </xf>
    <xf numFmtId="2" fontId="77" fillId="3" borderId="11" xfId="24" applyNumberFormat="1" applyFont="1" applyFill="1" applyBorder="1" applyAlignment="1" applyProtection="1">
      <alignment horizontal="right" vertical="center"/>
      <protection locked="0"/>
    </xf>
    <xf numFmtId="2" fontId="77" fillId="3" borderId="66" xfId="24" applyNumberFormat="1" applyFont="1" applyFill="1" applyBorder="1" applyAlignment="1" applyProtection="1">
      <alignment horizontal="right" vertical="center"/>
      <protection locked="0"/>
    </xf>
    <xf numFmtId="2" fontId="77" fillId="3" borderId="72" xfId="24" applyNumberFormat="1" applyFont="1" applyFill="1" applyBorder="1" applyAlignment="1" applyProtection="1">
      <alignment horizontal="right" vertical="center"/>
      <protection locked="0"/>
    </xf>
    <xf numFmtId="2" fontId="77" fillId="3" borderId="73" xfId="24" applyNumberFormat="1" applyFont="1" applyFill="1" applyBorder="1" applyAlignment="1" applyProtection="1">
      <alignment horizontal="right" vertical="center"/>
      <protection locked="0"/>
    </xf>
    <xf numFmtId="2" fontId="77" fillId="0" borderId="59" xfId="24" applyNumberFormat="1" applyFont="1" applyBorder="1" applyAlignment="1">
      <alignment horizontal="right" vertical="center"/>
    </xf>
    <xf numFmtId="2" fontId="77" fillId="0" borderId="53" xfId="24" applyNumberFormat="1" applyFont="1" applyBorder="1" applyAlignment="1">
      <alignment horizontal="right" vertical="center"/>
    </xf>
    <xf numFmtId="0" fontId="73" fillId="0" borderId="79" xfId="24" applyFont="1" applyBorder="1" applyAlignment="1">
      <alignment vertical="center"/>
    </xf>
    <xf numFmtId="0" fontId="73" fillId="0" borderId="75" xfId="24" applyFont="1" applyBorder="1" applyAlignment="1">
      <alignment vertical="center"/>
    </xf>
    <xf numFmtId="0" fontId="78" fillId="0" borderId="53" xfId="24" applyFont="1" applyBorder="1" applyAlignment="1">
      <alignment vertical="center"/>
    </xf>
    <xf numFmtId="2" fontId="77" fillId="3" borderId="69" xfId="24" applyNumberFormat="1" applyFont="1" applyFill="1" applyBorder="1" applyAlignment="1" applyProtection="1">
      <alignment horizontal="right" vertical="center"/>
      <protection locked="0"/>
    </xf>
    <xf numFmtId="2" fontId="77" fillId="3" borderId="70" xfId="24" applyNumberFormat="1" applyFont="1" applyFill="1" applyBorder="1" applyAlignment="1" applyProtection="1">
      <alignment horizontal="right" vertical="center"/>
      <protection locked="0"/>
    </xf>
    <xf numFmtId="0" fontId="73" fillId="0" borderId="85" xfId="24" applyFont="1" applyBorder="1" applyAlignment="1">
      <alignment vertical="center"/>
    </xf>
    <xf numFmtId="2" fontId="77" fillId="3" borderId="75" xfId="24" applyNumberFormat="1" applyFont="1" applyFill="1" applyBorder="1" applyAlignment="1" applyProtection="1">
      <alignment horizontal="right" vertical="center"/>
      <protection locked="0"/>
    </xf>
    <xf numFmtId="0" fontId="73" fillId="0" borderId="76" xfId="24" applyFont="1" applyBorder="1" applyAlignment="1">
      <alignment vertical="center"/>
    </xf>
    <xf numFmtId="2" fontId="77" fillId="3" borderId="77" xfId="24" applyNumberFormat="1" applyFont="1" applyFill="1" applyBorder="1" applyAlignment="1" applyProtection="1">
      <alignment horizontal="right" vertical="center"/>
      <protection locked="0"/>
    </xf>
    <xf numFmtId="2" fontId="77" fillId="3" borderId="78" xfId="24" applyNumberFormat="1" applyFont="1" applyFill="1" applyBorder="1" applyAlignment="1" applyProtection="1">
      <alignment horizontal="right" vertical="center"/>
      <protection locked="0"/>
    </xf>
    <xf numFmtId="0" fontId="73" fillId="0" borderId="71" xfId="24" applyFont="1" applyBorder="1" applyAlignment="1">
      <alignment vertical="center"/>
    </xf>
    <xf numFmtId="2" fontId="77" fillId="3" borderId="5" xfId="24" applyNumberFormat="1" applyFont="1" applyFill="1" applyBorder="1" applyAlignment="1" applyProtection="1">
      <alignment horizontal="right" vertical="center"/>
      <protection locked="0"/>
    </xf>
    <xf numFmtId="2" fontId="77" fillId="3" borderId="82" xfId="24" applyNumberFormat="1" applyFont="1" applyFill="1" applyBorder="1" applyAlignment="1" applyProtection="1">
      <alignment horizontal="right" vertical="center"/>
      <protection locked="0"/>
    </xf>
    <xf numFmtId="0" fontId="73" fillId="0" borderId="2" xfId="24" applyFont="1" applyBorder="1" applyAlignment="1">
      <alignment vertical="center"/>
    </xf>
    <xf numFmtId="2" fontId="77" fillId="3" borderId="4" xfId="24" applyNumberFormat="1" applyFont="1" applyFill="1" applyBorder="1" applyAlignment="1" applyProtection="1">
      <alignment horizontal="right" vertical="center"/>
      <protection locked="0"/>
    </xf>
    <xf numFmtId="2" fontId="77" fillId="0" borderId="58" xfId="24" applyNumberFormat="1" applyFont="1" applyBorder="1" applyAlignment="1">
      <alignment horizontal="right" vertical="center"/>
    </xf>
    <xf numFmtId="2" fontId="77" fillId="3" borderId="83" xfId="24" applyNumberFormat="1" applyFont="1" applyFill="1" applyBorder="1" applyAlignment="1" applyProtection="1">
      <alignment horizontal="right" vertical="center"/>
      <protection locked="0"/>
    </xf>
    <xf numFmtId="0" fontId="81" fillId="8" borderId="2" xfId="24" applyFont="1" applyFill="1" applyBorder="1" applyAlignment="1">
      <alignment vertical="center" wrapText="1"/>
    </xf>
    <xf numFmtId="2" fontId="77" fillId="0" borderId="77" xfId="24" applyNumberFormat="1" applyFont="1" applyBorder="1" applyAlignment="1">
      <alignment vertical="center"/>
    </xf>
    <xf numFmtId="0" fontId="33" fillId="8" borderId="2" xfId="24" applyFont="1" applyFill="1" applyBorder="1" applyAlignment="1">
      <alignment vertical="center" wrapText="1"/>
    </xf>
    <xf numFmtId="0" fontId="18" fillId="0" borderId="16" xfId="0" applyFont="1" applyFill="1" applyBorder="1" applyAlignment="1" applyProtection="1">
      <alignment horizontal="center" vertical="center"/>
    </xf>
    <xf numFmtId="0" fontId="18" fillId="0" borderId="17" xfId="0" applyFont="1" applyFill="1" applyBorder="1" applyAlignment="1" applyProtection="1">
      <alignment horizontal="center" vertical="center"/>
    </xf>
    <xf numFmtId="0" fontId="18" fillId="0" borderId="18" xfId="0" applyFont="1" applyFill="1" applyBorder="1" applyAlignment="1" applyProtection="1">
      <alignment horizontal="center" vertical="center"/>
    </xf>
    <xf numFmtId="0" fontId="90" fillId="0" borderId="19" xfId="24" applyFont="1" applyBorder="1"/>
    <xf numFmtId="0" fontId="20" fillId="0" borderId="0" xfId="24" applyFont="1" applyBorder="1" applyAlignment="1">
      <alignment horizontal="left"/>
    </xf>
    <xf numFmtId="0" fontId="77" fillId="0" borderId="0" xfId="24" applyFont="1" applyBorder="1" applyAlignment="1">
      <alignment horizontal="left"/>
    </xf>
    <xf numFmtId="0" fontId="21" fillId="0" borderId="0" xfId="24" applyFont="1" applyBorder="1"/>
    <xf numFmtId="0" fontId="90" fillId="0" borderId="20" xfId="24" applyFont="1" applyBorder="1"/>
    <xf numFmtId="0" fontId="22" fillId="0" borderId="0" xfId="24" applyFont="1" applyBorder="1" applyAlignment="1">
      <alignment horizontal="left" vertical="center"/>
    </xf>
    <xf numFmtId="0" fontId="74" fillId="0" borderId="0" xfId="24" applyFont="1" applyBorder="1" applyAlignment="1">
      <alignment horizontal="left" vertical="center"/>
    </xf>
    <xf numFmtId="0" fontId="17" fillId="0" borderId="0" xfId="24" applyFont="1" applyBorder="1" applyAlignment="1">
      <alignment vertical="center"/>
    </xf>
    <xf numFmtId="0" fontId="28" fillId="0" borderId="0" xfId="24" applyFont="1" applyBorder="1" applyAlignment="1">
      <alignment horizontal="left" vertical="center"/>
    </xf>
    <xf numFmtId="0" fontId="73" fillId="0" borderId="0" xfId="24" applyFont="1" applyBorder="1" applyAlignment="1">
      <alignment horizontal="left" vertical="center"/>
    </xf>
    <xf numFmtId="0" fontId="11" fillId="0" borderId="0" xfId="24" applyFont="1" applyBorder="1"/>
    <xf numFmtId="0" fontId="24" fillId="0" borderId="0" xfId="24" applyFont="1" applyBorder="1" applyAlignment="1">
      <alignment horizontal="left" vertical="center"/>
    </xf>
    <xf numFmtId="0" fontId="77" fillId="0" borderId="0" xfId="24" applyFont="1" applyBorder="1" applyAlignment="1">
      <alignment horizontal="left" vertical="center"/>
    </xf>
    <xf numFmtId="0" fontId="21" fillId="0" borderId="0" xfId="24" applyFont="1" applyBorder="1" applyAlignment="1">
      <alignment vertical="center"/>
    </xf>
    <xf numFmtId="2" fontId="77" fillId="0" borderId="0" xfId="24" applyNumberFormat="1" applyFont="1" applyBorder="1" applyAlignment="1">
      <alignment horizontal="right" vertical="center"/>
    </xf>
    <xf numFmtId="0" fontId="73" fillId="0" borderId="0" xfId="24" applyFont="1" applyBorder="1" applyAlignment="1">
      <alignment vertical="center"/>
    </xf>
    <xf numFmtId="0" fontId="77" fillId="0" borderId="0" xfId="24" applyFont="1" applyBorder="1" applyAlignment="1">
      <alignment vertical="center"/>
    </xf>
    <xf numFmtId="0" fontId="1" fillId="0" borderId="19" xfId="24" applyBorder="1"/>
    <xf numFmtId="0" fontId="5" fillId="0" borderId="20" xfId="24" applyFont="1" applyBorder="1"/>
    <xf numFmtId="0" fontId="21" fillId="8" borderId="0" xfId="24" applyFont="1" applyFill="1" applyBorder="1" applyAlignment="1">
      <alignment vertical="center"/>
    </xf>
    <xf numFmtId="49" fontId="28" fillId="0" borderId="0" xfId="24" applyNumberFormat="1" applyFont="1" applyBorder="1" applyAlignment="1">
      <alignment horizontal="left"/>
    </xf>
    <xf numFmtId="0" fontId="73" fillId="0" borderId="0" xfId="24" applyFont="1" applyBorder="1" applyAlignment="1">
      <alignment horizontal="left"/>
    </xf>
    <xf numFmtId="0" fontId="90" fillId="0" borderId="28" xfId="24" applyFont="1" applyBorder="1"/>
    <xf numFmtId="0" fontId="24" fillId="0" borderId="29" xfId="24" applyFont="1" applyBorder="1" applyAlignment="1">
      <alignment horizontal="left" vertical="center"/>
    </xf>
    <xf numFmtId="0" fontId="77" fillId="0" borderId="29" xfId="24" applyFont="1" applyBorder="1" applyAlignment="1">
      <alignment horizontal="left" vertical="center"/>
    </xf>
    <xf numFmtId="0" fontId="21" fillId="0" borderId="29" xfId="24" applyFont="1" applyBorder="1" applyAlignment="1">
      <alignment vertical="center"/>
    </xf>
    <xf numFmtId="2" fontId="77" fillId="0" borderId="29" xfId="24" applyNumberFormat="1" applyFont="1" applyBorder="1" applyAlignment="1">
      <alignment horizontal="right" vertical="center"/>
    </xf>
    <xf numFmtId="0" fontId="90" fillId="0" borderId="30" xfId="24" applyFont="1" applyBorder="1"/>
    <xf numFmtId="0" fontId="1" fillId="0" borderId="0" xfId="33"/>
    <xf numFmtId="0" fontId="62" fillId="0" borderId="0" xfId="33" applyFont="1" applyAlignment="1">
      <alignment horizontal="center" vertical="center" wrapText="1"/>
    </xf>
    <xf numFmtId="0" fontId="1" fillId="0" borderId="0" xfId="33" applyAlignment="1">
      <alignment vertical="center"/>
    </xf>
    <xf numFmtId="0" fontId="61" fillId="0" borderId="0" xfId="33" applyFont="1" applyAlignment="1">
      <alignment vertical="center"/>
    </xf>
    <xf numFmtId="0" fontId="55" fillId="0" borderId="0" xfId="33" applyFont="1" applyAlignment="1">
      <alignment vertical="center"/>
    </xf>
    <xf numFmtId="0" fontId="66" fillId="0" borderId="0" xfId="33" applyFont="1" applyAlignment="1">
      <alignment horizontal="left" vertical="center"/>
    </xf>
    <xf numFmtId="0" fontId="66" fillId="0" borderId="0" xfId="33" applyFont="1"/>
    <xf numFmtId="0" fontId="19" fillId="0" borderId="2" xfId="33" applyFont="1" applyBorder="1" applyAlignment="1">
      <alignment horizontal="left" vertical="center"/>
    </xf>
    <xf numFmtId="0" fontId="10" fillId="0" borderId="1" xfId="16" applyFont="1" applyBorder="1" applyAlignment="1">
      <alignment horizontal="left" vertical="center"/>
    </xf>
    <xf numFmtId="4" fontId="77" fillId="0" borderId="86" xfId="33" applyNumberFormat="1" applyFont="1" applyBorder="1" applyAlignment="1">
      <alignment vertical="center"/>
    </xf>
    <xf numFmtId="4" fontId="77" fillId="0" borderId="87" xfId="33" applyNumberFormat="1" applyFont="1" applyBorder="1" applyAlignment="1">
      <alignment vertical="center"/>
    </xf>
    <xf numFmtId="0" fontId="10" fillId="0" borderId="1" xfId="16" applyFont="1" applyBorder="1" applyAlignment="1">
      <alignment horizontal="left" vertical="center" wrapText="1"/>
    </xf>
    <xf numFmtId="4" fontId="77" fillId="0" borderId="56" xfId="33" applyNumberFormat="1" applyFont="1" applyBorder="1" applyAlignment="1">
      <alignment vertical="center"/>
    </xf>
    <xf numFmtId="4" fontId="77" fillId="0" borderId="88" xfId="33" applyNumberFormat="1" applyFont="1" applyBorder="1" applyAlignment="1">
      <alignment vertical="center"/>
    </xf>
    <xf numFmtId="0" fontId="19" fillId="0" borderId="89" xfId="33" applyFont="1" applyBorder="1" applyAlignment="1">
      <alignment horizontal="left" vertical="center"/>
    </xf>
    <xf numFmtId="0" fontId="11" fillId="0" borderId="90" xfId="16" applyFont="1" applyBorder="1" applyAlignment="1">
      <alignment horizontal="left" vertical="center" wrapText="1"/>
    </xf>
    <xf numFmtId="4" fontId="77" fillId="3" borderId="56" xfId="33" applyNumberFormat="1" applyFont="1" applyFill="1" applyBorder="1" applyAlignment="1" applyProtection="1">
      <alignment vertical="center"/>
      <protection locked="0"/>
    </xf>
    <xf numFmtId="4" fontId="77" fillId="3" borderId="82" xfId="33" applyNumberFormat="1" applyFont="1" applyFill="1" applyBorder="1" applyAlignment="1" applyProtection="1">
      <alignment vertical="center"/>
      <protection locked="0"/>
    </xf>
    <xf numFmtId="0" fontId="19" fillId="0" borderId="16" xfId="33" applyFont="1" applyBorder="1" applyAlignment="1">
      <alignment horizontal="left" vertical="center"/>
    </xf>
    <xf numFmtId="0" fontId="10" fillId="0" borderId="91" xfId="16" applyFont="1" applyBorder="1" applyAlignment="1">
      <alignment horizontal="left" vertical="center" wrapText="1"/>
    </xf>
    <xf numFmtId="4" fontId="77" fillId="0" borderId="76" xfId="33" applyNumberFormat="1" applyFont="1" applyBorder="1" applyAlignment="1">
      <alignment vertical="center"/>
    </xf>
    <xf numFmtId="4" fontId="77" fillId="0" borderId="4" xfId="33" applyNumberFormat="1" applyFont="1" applyBorder="1" applyAlignment="1">
      <alignment vertical="center"/>
    </xf>
    <xf numFmtId="4" fontId="77" fillId="0" borderId="83" xfId="33" applyNumberFormat="1" applyFont="1" applyBorder="1" applyAlignment="1">
      <alignment vertical="center"/>
    </xf>
    <xf numFmtId="4" fontId="77" fillId="0" borderId="78" xfId="33" applyNumberFormat="1" applyFont="1" applyBorder="1" applyAlignment="1">
      <alignment vertical="center"/>
    </xf>
    <xf numFmtId="4" fontId="77" fillId="0" borderId="92" xfId="33" applyNumberFormat="1" applyFont="1" applyBorder="1" applyAlignment="1">
      <alignment vertical="center"/>
    </xf>
    <xf numFmtId="4" fontId="77" fillId="0" borderId="93" xfId="33" applyNumberFormat="1" applyFont="1" applyBorder="1" applyAlignment="1">
      <alignment vertical="center"/>
    </xf>
    <xf numFmtId="0" fontId="18" fillId="0" borderId="4" xfId="33" applyFont="1" applyBorder="1" applyAlignment="1">
      <alignment vertical="center"/>
    </xf>
    <xf numFmtId="4" fontId="77" fillId="3" borderId="83" xfId="33" applyNumberFormat="1" applyFont="1" applyFill="1" applyBorder="1" applyAlignment="1" applyProtection="1">
      <alignment vertical="center"/>
      <protection locked="0"/>
    </xf>
    <xf numFmtId="4" fontId="77" fillId="3" borderId="4" xfId="33" applyNumberFormat="1" applyFont="1" applyFill="1" applyBorder="1" applyAlignment="1" applyProtection="1">
      <alignment vertical="center"/>
      <protection locked="0"/>
    </xf>
    <xf numFmtId="0" fontId="18" fillId="0" borderId="3" xfId="33" applyFont="1" applyBorder="1" applyAlignment="1">
      <alignment horizontal="left" vertical="center"/>
    </xf>
    <xf numFmtId="0" fontId="18" fillId="0" borderId="3" xfId="33" applyFont="1" applyBorder="1" applyAlignment="1">
      <alignment vertical="center"/>
    </xf>
    <xf numFmtId="4" fontId="77" fillId="0" borderId="3" xfId="33" applyNumberFormat="1" applyFont="1" applyBorder="1" applyAlignment="1">
      <alignment vertical="center"/>
    </xf>
    <xf numFmtId="0" fontId="77" fillId="0" borderId="76" xfId="33" applyFont="1" applyBorder="1" applyAlignment="1">
      <alignment vertical="center"/>
    </xf>
    <xf numFmtId="4" fontId="77" fillId="3" borderId="77" xfId="33" applyNumberFormat="1" applyFont="1" applyFill="1" applyBorder="1" applyAlignment="1" applyProtection="1">
      <alignment vertical="center"/>
      <protection locked="0"/>
    </xf>
    <xf numFmtId="0" fontId="19" fillId="0" borderId="94" xfId="33" applyFont="1" applyBorder="1" applyAlignment="1">
      <alignment vertical="center"/>
    </xf>
    <xf numFmtId="3" fontId="77" fillId="0" borderId="6" xfId="34" applyNumberFormat="1" applyFont="1" applyBorder="1" applyAlignment="1">
      <alignment vertical="center"/>
    </xf>
    <xf numFmtId="0" fontId="96" fillId="0" borderId="95" xfId="33" applyFont="1" applyBorder="1" applyAlignment="1">
      <alignment vertical="center"/>
    </xf>
    <xf numFmtId="4" fontId="77" fillId="3" borderId="5" xfId="33" applyNumberFormat="1" applyFont="1" applyFill="1" applyBorder="1" applyAlignment="1" applyProtection="1">
      <alignment vertical="center"/>
      <protection locked="0"/>
    </xf>
    <xf numFmtId="0" fontId="19" fillId="0" borderId="19" xfId="33" applyFont="1" applyBorder="1" applyAlignment="1">
      <alignment vertical="center"/>
    </xf>
    <xf numFmtId="3" fontId="77" fillId="0" borderId="5" xfId="34" applyNumberFormat="1" applyFont="1" applyBorder="1" applyAlignment="1">
      <alignment vertical="center"/>
    </xf>
    <xf numFmtId="0" fontId="19" fillId="0" borderId="74" xfId="33" applyFont="1" applyBorder="1" applyAlignment="1">
      <alignment vertical="center"/>
    </xf>
    <xf numFmtId="0" fontId="18" fillId="0" borderId="83" xfId="33" applyFont="1" applyBorder="1" applyAlignment="1">
      <alignment vertical="center"/>
    </xf>
    <xf numFmtId="4" fontId="77" fillId="0" borderId="77" xfId="33" applyNumberFormat="1" applyFont="1" applyBorder="1" applyAlignment="1">
      <alignment vertical="center"/>
    </xf>
    <xf numFmtId="0" fontId="18" fillId="0" borderId="94" xfId="33" applyFont="1" applyBorder="1" applyAlignment="1">
      <alignment horizontal="left" vertical="center"/>
    </xf>
    <xf numFmtId="4" fontId="77" fillId="3" borderId="80" xfId="33" applyNumberFormat="1" applyFont="1" applyFill="1" applyBorder="1" applyAlignment="1" applyProtection="1">
      <alignment vertical="center"/>
      <protection locked="0"/>
    </xf>
    <xf numFmtId="0" fontId="96" fillId="0" borderId="74" xfId="33" applyFont="1" applyBorder="1" applyAlignment="1">
      <alignment vertical="center"/>
    </xf>
    <xf numFmtId="0" fontId="96" fillId="0" borderId="67" xfId="33" applyFont="1" applyBorder="1" applyAlignment="1">
      <alignment vertical="center"/>
    </xf>
    <xf numFmtId="0" fontId="19" fillId="0" borderId="67" xfId="33" applyFont="1" applyBorder="1" applyAlignment="1">
      <alignment vertical="center"/>
    </xf>
    <xf numFmtId="4" fontId="77" fillId="0" borderId="67" xfId="33" applyNumberFormat="1" applyFont="1" applyBorder="1" applyAlignment="1">
      <alignment vertical="center"/>
    </xf>
    <xf numFmtId="3" fontId="77" fillId="3" borderId="77" xfId="33" applyNumberFormat="1" applyFont="1" applyFill="1" applyBorder="1" applyAlignment="1" applyProtection="1">
      <alignment vertical="center"/>
      <protection locked="0"/>
    </xf>
    <xf numFmtId="3" fontId="77" fillId="3" borderId="4" xfId="33" applyNumberFormat="1" applyFont="1" applyFill="1" applyBorder="1" applyAlignment="1" applyProtection="1">
      <alignment vertical="center"/>
      <protection locked="0"/>
    </xf>
    <xf numFmtId="4" fontId="15" fillId="0" borderId="76" xfId="26" applyNumberFormat="1" applyFont="1" applyBorder="1" applyAlignment="1">
      <alignment horizontal="center" vertical="center" wrapText="1"/>
    </xf>
    <xf numFmtId="4" fontId="15" fillId="0" borderId="78" xfId="26" applyNumberFormat="1" applyFont="1" applyBorder="1" applyAlignment="1">
      <alignment horizontal="center" vertical="center" wrapText="1"/>
    </xf>
    <xf numFmtId="0" fontId="18" fillId="0" borderId="19" xfId="0" applyFont="1" applyFill="1" applyBorder="1" applyAlignment="1">
      <alignment vertical="center"/>
    </xf>
    <xf numFmtId="0" fontId="18" fillId="0" borderId="0" xfId="0" applyFont="1" applyFill="1" applyBorder="1" applyAlignment="1">
      <alignment vertical="center"/>
    </xf>
    <xf numFmtId="0" fontId="11" fillId="0" borderId="1" xfId="33" applyFont="1" applyBorder="1" applyAlignment="1">
      <alignment vertical="center" wrapText="1"/>
    </xf>
    <xf numFmtId="0" fontId="10" fillId="0" borderId="2" xfId="33" applyFont="1" applyBorder="1" applyAlignment="1">
      <alignment horizontal="left" vertical="center"/>
    </xf>
    <xf numFmtId="0" fontId="10" fillId="0" borderId="2" xfId="33" applyFont="1" applyBorder="1" applyAlignment="1">
      <alignment vertical="center"/>
    </xf>
    <xf numFmtId="49" fontId="11" fillId="0" borderId="86" xfId="33" applyNumberFormat="1" applyFont="1" applyBorder="1" applyAlignment="1">
      <alignment vertical="center"/>
    </xf>
    <xf numFmtId="49" fontId="11" fillId="0" borderId="56" xfId="33" applyNumberFormat="1" applyFont="1" applyBorder="1" applyAlignment="1">
      <alignment vertical="center"/>
    </xf>
    <xf numFmtId="49" fontId="11" fillId="0" borderId="54" xfId="33" applyNumberFormat="1" applyFont="1" applyBorder="1" applyAlignment="1">
      <alignment vertical="center"/>
    </xf>
    <xf numFmtId="49" fontId="11" fillId="0" borderId="96" xfId="33" applyNumberFormat="1" applyFont="1" applyBorder="1" applyAlignment="1">
      <alignment vertical="center"/>
    </xf>
    <xf numFmtId="0" fontId="1" fillId="0" borderId="16" xfId="33" applyBorder="1"/>
    <xf numFmtId="0" fontId="1" fillId="0" borderId="18" xfId="33" applyBorder="1"/>
    <xf numFmtId="0" fontId="62" fillId="0" borderId="19" xfId="33" applyFont="1" applyBorder="1" applyAlignment="1">
      <alignment horizontal="center" vertical="center" wrapText="1"/>
    </xf>
    <xf numFmtId="0" fontId="15" fillId="0" borderId="0" xfId="33" applyFont="1" applyBorder="1" applyAlignment="1">
      <alignment horizontal="left" vertical="top"/>
    </xf>
    <xf numFmtId="0" fontId="2" fillId="0" borderId="0" xfId="33" applyFont="1" applyBorder="1" applyAlignment="1">
      <alignment horizontal="center" vertical="center" wrapText="1"/>
    </xf>
    <xf numFmtId="0" fontId="62" fillId="0" borderId="20" xfId="33" applyFont="1" applyBorder="1" applyAlignment="1">
      <alignment horizontal="center" vertical="center" wrapText="1"/>
    </xf>
    <xf numFmtId="0" fontId="1" fillId="0" borderId="19" xfId="33" applyBorder="1" applyAlignment="1">
      <alignment vertical="center"/>
    </xf>
    <xf numFmtId="0" fontId="7" fillId="0" borderId="0" xfId="33" applyFont="1" applyBorder="1" applyAlignment="1">
      <alignment horizontal="left" vertical="center"/>
    </xf>
    <xf numFmtId="0" fontId="48" fillId="0" borderId="0" xfId="33" applyFont="1" applyBorder="1"/>
    <xf numFmtId="0" fontId="4" fillId="0" borderId="0" xfId="33" applyFont="1" applyBorder="1" applyAlignment="1">
      <alignment vertical="center"/>
    </xf>
    <xf numFmtId="0" fontId="1" fillId="0" borderId="20" xfId="33" applyBorder="1" applyAlignment="1">
      <alignment vertical="center"/>
    </xf>
    <xf numFmtId="0" fontId="61" fillId="0" borderId="19" xfId="33" applyFont="1" applyBorder="1" applyAlignment="1">
      <alignment vertical="center"/>
    </xf>
    <xf numFmtId="0" fontId="61" fillId="0" borderId="20" xfId="33" applyFont="1" applyBorder="1" applyAlignment="1">
      <alignment vertical="center"/>
    </xf>
    <xf numFmtId="4" fontId="61" fillId="0" borderId="20" xfId="33" applyNumberFormat="1" applyFont="1" applyBorder="1" applyAlignment="1" applyProtection="1">
      <alignment vertical="center"/>
      <protection hidden="1"/>
    </xf>
    <xf numFmtId="0" fontId="55" fillId="0" borderId="19" xfId="33" applyFont="1" applyBorder="1" applyAlignment="1">
      <alignment vertical="center"/>
    </xf>
    <xf numFmtId="0" fontId="55" fillId="0" borderId="20" xfId="33" applyFont="1" applyBorder="1" applyAlignment="1">
      <alignment vertical="center"/>
    </xf>
    <xf numFmtId="0" fontId="1" fillId="0" borderId="28" xfId="33" applyBorder="1"/>
    <xf numFmtId="0" fontId="66" fillId="0" borderId="29" xfId="33" applyFont="1" applyBorder="1" applyAlignment="1">
      <alignment horizontal="left" vertical="center"/>
    </xf>
    <xf numFmtId="0" fontId="66" fillId="0" borderId="29" xfId="33" applyFont="1" applyBorder="1"/>
    <xf numFmtId="0" fontId="1" fillId="0" borderId="29" xfId="33" applyBorder="1"/>
    <xf numFmtId="0" fontId="1" fillId="0" borderId="30" xfId="33" applyBorder="1"/>
    <xf numFmtId="0" fontId="10" fillId="0" borderId="5" xfId="13" applyFont="1" applyBorder="1" applyAlignment="1">
      <alignment horizontal="center" vertical="center" wrapText="1"/>
    </xf>
    <xf numFmtId="0" fontId="10" fillId="0" borderId="47" xfId="26" applyFont="1" applyFill="1" applyBorder="1" applyAlignment="1">
      <alignment vertical="center" wrapText="1"/>
    </xf>
    <xf numFmtId="0" fontId="11" fillId="0" borderId="0" xfId="15" applyFont="1" applyFill="1"/>
    <xf numFmtId="170" fontId="11" fillId="0" borderId="19" xfId="15" applyNumberFormat="1" applyFont="1" applyFill="1" applyBorder="1" applyAlignment="1">
      <alignment horizontal="right" vertical="center"/>
    </xf>
    <xf numFmtId="170" fontId="11" fillId="0" borderId="20" xfId="15" applyNumberFormat="1" applyFont="1" applyFill="1" applyBorder="1" applyAlignment="1">
      <alignment horizontal="right" vertical="center"/>
    </xf>
    <xf numFmtId="0" fontId="29" fillId="0" borderId="0" xfId="15" applyFont="1" applyFill="1"/>
    <xf numFmtId="0" fontId="26" fillId="0" borderId="0" xfId="15" applyFont="1" applyFill="1" applyAlignment="1">
      <alignment vertical="center"/>
    </xf>
    <xf numFmtId="0" fontId="26" fillId="0" borderId="19" xfId="15" applyFont="1" applyFill="1" applyBorder="1" applyAlignment="1">
      <alignment horizontal="center" vertical="center"/>
    </xf>
    <xf numFmtId="0" fontId="26" fillId="0" borderId="0" xfId="15" applyFont="1" applyFill="1" applyAlignment="1">
      <alignment horizontal="center" vertical="center"/>
    </xf>
    <xf numFmtId="0" fontId="26" fillId="0" borderId="20" xfId="15" applyFont="1" applyFill="1" applyBorder="1" applyAlignment="1">
      <alignment horizontal="center" vertical="center"/>
    </xf>
    <xf numFmtId="0" fontId="26" fillId="0" borderId="19" xfId="15" applyFont="1" applyFill="1" applyBorder="1" applyAlignment="1">
      <alignment vertical="center"/>
    </xf>
    <xf numFmtId="0" fontId="26" fillId="0" borderId="20" xfId="15" applyFont="1" applyFill="1" applyBorder="1" applyAlignment="1">
      <alignment vertical="center"/>
    </xf>
    <xf numFmtId="0" fontId="30" fillId="0" borderId="19" xfId="15" applyFont="1" applyFill="1" applyBorder="1" applyAlignment="1">
      <alignment vertical="center"/>
    </xf>
    <xf numFmtId="0" fontId="30" fillId="0" borderId="20" xfId="15" applyFont="1" applyFill="1" applyBorder="1" applyAlignment="1">
      <alignment vertical="center"/>
    </xf>
    <xf numFmtId="0" fontId="30" fillId="0" borderId="0" xfId="15" applyFont="1" applyFill="1" applyAlignment="1">
      <alignment vertical="center"/>
    </xf>
    <xf numFmtId="0" fontId="29" fillId="0" borderId="19" xfId="15" applyFont="1" applyFill="1" applyBorder="1" applyAlignment="1">
      <alignment vertical="center"/>
    </xf>
    <xf numFmtId="0" fontId="29" fillId="0" borderId="20" xfId="15" applyFont="1" applyFill="1" applyBorder="1" applyAlignment="1">
      <alignment vertical="center"/>
    </xf>
    <xf numFmtId="0" fontId="29" fillId="0" borderId="0" xfId="15" applyFont="1" applyFill="1" applyAlignment="1">
      <alignment vertical="center"/>
    </xf>
    <xf numFmtId="0" fontId="11" fillId="0" borderId="0" xfId="15" applyFont="1" applyFill="1" applyAlignment="1">
      <alignment horizontal="left" vertical="center" indent="2"/>
    </xf>
    <xf numFmtId="0" fontId="11" fillId="0" borderId="0" xfId="15" applyFont="1" applyFill="1" applyAlignment="1">
      <alignment horizontal="left" vertical="center" wrapText="1" indent="2"/>
    </xf>
    <xf numFmtId="0" fontId="26" fillId="0" borderId="0" xfId="15" applyFont="1" applyFill="1" applyAlignment="1">
      <alignment horizontal="right" vertical="center"/>
    </xf>
    <xf numFmtId="0" fontId="11" fillId="0" borderId="0" xfId="15" applyFont="1" applyFill="1" applyBorder="1"/>
    <xf numFmtId="170" fontId="11" fillId="0" borderId="0" xfId="15" applyNumberFormat="1" applyFont="1" applyFill="1" applyBorder="1" applyAlignment="1">
      <alignment horizontal="right" vertical="center"/>
    </xf>
    <xf numFmtId="0" fontId="26" fillId="0" borderId="30" xfId="15" applyFont="1" applyFill="1" applyBorder="1" applyAlignment="1">
      <alignment vertical="center"/>
    </xf>
    <xf numFmtId="170" fontId="11" fillId="0" borderId="0" xfId="15" applyNumberFormat="1" applyFont="1" applyFill="1" applyAlignment="1">
      <alignment horizontal="right" vertical="center"/>
    </xf>
    <xf numFmtId="0" fontId="26" fillId="0" borderId="76" xfId="15" applyFont="1" applyFill="1" applyBorder="1" applyAlignment="1">
      <alignment horizontal="center" vertical="center"/>
    </xf>
    <xf numFmtId="0" fontId="26" fillId="0" borderId="77" xfId="15" applyFont="1" applyFill="1" applyBorder="1" applyAlignment="1">
      <alignment horizontal="center" vertical="center"/>
    </xf>
    <xf numFmtId="0" fontId="26" fillId="0" borderId="78" xfId="15" applyFont="1" applyFill="1" applyBorder="1" applyAlignment="1">
      <alignment horizontal="center" vertical="center"/>
    </xf>
    <xf numFmtId="0" fontId="26" fillId="0" borderId="97" xfId="15" applyFont="1" applyFill="1" applyBorder="1" applyAlignment="1">
      <alignment horizontal="left" vertical="center" indent="1"/>
    </xf>
    <xf numFmtId="0" fontId="26" fillId="0" borderId="98" xfId="15" applyFont="1" applyFill="1" applyBorder="1" applyAlignment="1">
      <alignment horizontal="left" vertical="center" indent="1"/>
    </xf>
    <xf numFmtId="0" fontId="30" fillId="0" borderId="98" xfId="15" applyFont="1" applyFill="1" applyBorder="1" applyAlignment="1">
      <alignment horizontal="left" vertical="center" indent="3"/>
    </xf>
    <xf numFmtId="0" fontId="101" fillId="0" borderId="0" xfId="15" applyFont="1" applyFill="1" applyAlignment="1">
      <alignment vertical="center"/>
    </xf>
    <xf numFmtId="0" fontId="30" fillId="0" borderId="19" xfId="15" applyFont="1" applyFill="1" applyBorder="1" applyAlignment="1">
      <alignment horizontal="right" vertical="center"/>
    </xf>
    <xf numFmtId="0" fontId="30" fillId="0" borderId="99" xfId="15" applyFont="1" applyFill="1" applyBorder="1" applyAlignment="1">
      <alignment horizontal="left" vertical="center" indent="3"/>
    </xf>
    <xf numFmtId="0" fontId="30" fillId="0" borderId="20" xfId="15" applyFont="1" applyFill="1" applyBorder="1" applyAlignment="1">
      <alignment horizontal="right" vertical="center"/>
    </xf>
    <xf numFmtId="0" fontId="102" fillId="0" borderId="0" xfId="15" applyFont="1" applyFill="1" applyAlignment="1">
      <alignment horizontal="right" vertical="center"/>
    </xf>
    <xf numFmtId="0" fontId="26" fillId="0" borderId="99" xfId="15" applyFont="1" applyFill="1" applyBorder="1" applyAlignment="1">
      <alignment horizontal="left" vertical="center" indent="1"/>
    </xf>
    <xf numFmtId="0" fontId="102" fillId="0" borderId="0" xfId="15" applyFont="1" applyFill="1" applyAlignment="1">
      <alignment vertical="center"/>
    </xf>
    <xf numFmtId="0" fontId="29" fillId="0" borderId="85" xfId="15" applyFont="1" applyFill="1" applyBorder="1" applyAlignment="1">
      <alignment horizontal="left" vertical="center" indent="1"/>
    </xf>
    <xf numFmtId="0" fontId="29" fillId="0" borderId="0" xfId="15" applyFont="1" applyFill="1" applyAlignment="1">
      <alignment horizontal="center" vertical="center" textRotation="255" wrapText="1"/>
    </xf>
    <xf numFmtId="0" fontId="26" fillId="0" borderId="0" xfId="15" applyFont="1" applyFill="1" applyAlignment="1">
      <alignment horizontal="left" vertical="center" indent="1"/>
    </xf>
    <xf numFmtId="0" fontId="26" fillId="0" borderId="100" xfId="15" applyFont="1" applyFill="1" applyBorder="1" applyAlignment="1">
      <alignment horizontal="left" vertical="center" indent="1"/>
    </xf>
    <xf numFmtId="0" fontId="11" fillId="0" borderId="0" xfId="15" quotePrefix="1" applyFont="1" applyFill="1" applyAlignment="1">
      <alignment horizontal="left" vertical="center" indent="2"/>
    </xf>
    <xf numFmtId="0" fontId="26" fillId="0" borderId="101" xfId="15" applyFont="1" applyFill="1" applyBorder="1" applyAlignment="1">
      <alignment horizontal="left" vertical="center" indent="1"/>
    </xf>
    <xf numFmtId="0" fontId="26" fillId="0" borderId="102" xfId="15" applyFont="1" applyFill="1" applyBorder="1" applyAlignment="1">
      <alignment horizontal="left" vertical="center" indent="1"/>
    </xf>
    <xf numFmtId="0" fontId="26" fillId="0" borderId="103" xfId="15" applyFont="1" applyFill="1" applyBorder="1" applyAlignment="1">
      <alignment horizontal="left" vertical="center" indent="1"/>
    </xf>
    <xf numFmtId="0" fontId="29" fillId="0" borderId="97" xfId="15" applyFont="1" applyFill="1" applyBorder="1" applyAlignment="1">
      <alignment horizontal="left" vertical="center" indent="1"/>
    </xf>
    <xf numFmtId="0" fontId="26" fillId="0" borderId="101" xfId="15" applyFont="1" applyFill="1" applyBorder="1" applyAlignment="1">
      <alignment horizontal="left" vertical="center" indent="2"/>
    </xf>
    <xf numFmtId="0" fontId="26" fillId="0" borderId="104" xfId="15" applyFont="1" applyFill="1" applyBorder="1" applyAlignment="1">
      <alignment horizontal="left" vertical="center" indent="2"/>
    </xf>
    <xf numFmtId="0" fontId="30" fillId="0" borderId="0" xfId="15" applyFont="1" applyFill="1" applyAlignment="1">
      <alignment horizontal="left" vertical="center" indent="1"/>
    </xf>
    <xf numFmtId="0" fontId="26" fillId="0" borderId="98" xfId="15" applyFont="1" applyFill="1" applyBorder="1" applyAlignment="1">
      <alignment horizontal="left" vertical="center" indent="2"/>
    </xf>
    <xf numFmtId="0" fontId="30" fillId="0" borderId="99" xfId="15" applyFont="1" applyFill="1" applyBorder="1" applyAlignment="1">
      <alignment horizontal="left" vertical="center" indent="1"/>
    </xf>
    <xf numFmtId="0" fontId="26" fillId="0" borderId="88" xfId="15" applyFont="1" applyFill="1" applyBorder="1" applyAlignment="1">
      <alignment horizontal="left" vertical="center" indent="1"/>
    </xf>
    <xf numFmtId="0" fontId="26" fillId="0" borderId="88" xfId="15" quotePrefix="1" applyFont="1" applyFill="1" applyBorder="1" applyAlignment="1">
      <alignment horizontal="left" vertical="center" indent="1"/>
    </xf>
    <xf numFmtId="0" fontId="26" fillId="0" borderId="105" xfId="15" quotePrefix="1" applyFont="1" applyFill="1" applyBorder="1" applyAlignment="1">
      <alignment horizontal="left" vertical="center" indent="1"/>
    </xf>
    <xf numFmtId="0" fontId="29" fillId="0" borderId="91" xfId="15" applyFont="1" applyFill="1" applyBorder="1" applyAlignment="1">
      <alignment horizontal="left" vertical="center" indent="1"/>
    </xf>
    <xf numFmtId="0" fontId="30" fillId="0" borderId="91" xfId="15" applyFont="1" applyFill="1" applyBorder="1" applyAlignment="1">
      <alignment horizontal="left" vertical="center" indent="1"/>
    </xf>
    <xf numFmtId="0" fontId="29" fillId="0" borderId="98" xfId="15" applyFont="1" applyFill="1" applyBorder="1" applyAlignment="1">
      <alignment horizontal="left" vertical="center" indent="1"/>
    </xf>
    <xf numFmtId="0" fontId="26" fillId="0" borderId="17" xfId="15" applyFont="1" applyFill="1" applyBorder="1" applyAlignment="1">
      <alignment horizontal="center" vertical="center" textRotation="255" wrapText="1"/>
    </xf>
    <xf numFmtId="168" fontId="26" fillId="0" borderId="0" xfId="12" applyNumberFormat="1" applyFont="1" applyFill="1" applyBorder="1" applyAlignment="1" applyProtection="1">
      <alignment vertical="center"/>
    </xf>
    <xf numFmtId="0" fontId="26" fillId="0" borderId="28" xfId="15" applyFont="1" applyFill="1" applyBorder="1" applyAlignment="1">
      <alignment vertical="center"/>
    </xf>
    <xf numFmtId="0" fontId="26" fillId="0" borderId="29" xfId="15" applyFont="1" applyFill="1" applyBorder="1" applyAlignment="1">
      <alignment horizontal="right" vertical="center"/>
    </xf>
    <xf numFmtId="0" fontId="26" fillId="0" borderId="29" xfId="15" applyFont="1" applyFill="1" applyBorder="1" applyAlignment="1">
      <alignment vertical="center"/>
    </xf>
    <xf numFmtId="168" fontId="26" fillId="0" borderId="29" xfId="12" applyNumberFormat="1" applyFont="1" applyFill="1" applyBorder="1" applyAlignment="1" applyProtection="1">
      <alignment vertical="center"/>
    </xf>
    <xf numFmtId="168" fontId="26" fillId="0" borderId="29" xfId="12" applyNumberFormat="1" applyFont="1" applyFill="1" applyBorder="1" applyAlignment="1" applyProtection="1">
      <alignment horizontal="right" vertical="center"/>
    </xf>
    <xf numFmtId="168" fontId="26" fillId="0" borderId="0" xfId="12" applyNumberFormat="1" applyFont="1" applyFill="1" applyBorder="1" applyAlignment="1" applyProtection="1">
      <alignment horizontal="right" vertical="center"/>
    </xf>
    <xf numFmtId="0" fontId="26" fillId="9" borderId="97" xfId="15" applyFont="1" applyFill="1" applyBorder="1" applyAlignment="1">
      <alignment horizontal="left" vertical="center" indent="1"/>
    </xf>
    <xf numFmtId="0" fontId="26" fillId="9" borderId="79" xfId="15" applyFont="1" applyFill="1" applyBorder="1" applyAlignment="1">
      <alignment vertical="center"/>
    </xf>
    <xf numFmtId="0" fontId="26" fillId="9" borderId="80" xfId="15" applyFont="1" applyFill="1" applyBorder="1" applyAlignment="1">
      <alignment vertical="center"/>
    </xf>
    <xf numFmtId="0" fontId="26" fillId="9" borderId="81" xfId="15" applyFont="1" applyFill="1" applyBorder="1" applyAlignment="1">
      <alignment vertical="center"/>
    </xf>
    <xf numFmtId="7" fontId="26" fillId="10" borderId="5" xfId="12" applyNumberFormat="1" applyFont="1" applyFill="1" applyBorder="1" applyAlignment="1" applyProtection="1">
      <alignment vertical="center"/>
      <protection locked="0"/>
    </xf>
    <xf numFmtId="7" fontId="26" fillId="10" borderId="82" xfId="12" applyNumberFormat="1" applyFont="1" applyFill="1" applyBorder="1" applyAlignment="1" applyProtection="1">
      <alignment vertical="center"/>
      <protection locked="0"/>
    </xf>
    <xf numFmtId="0" fontId="26" fillId="9" borderId="98" xfId="15" applyFont="1" applyFill="1" applyBorder="1" applyAlignment="1">
      <alignment horizontal="left" vertical="center" indent="1"/>
    </xf>
    <xf numFmtId="169" fontId="26" fillId="0" borderId="71" xfId="12" applyNumberFormat="1" applyFont="1" applyFill="1" applyBorder="1" applyAlignment="1" applyProtection="1">
      <alignment vertical="center"/>
    </xf>
    <xf numFmtId="169" fontId="26" fillId="0" borderId="5" xfId="12" applyNumberFormat="1" applyFont="1" applyFill="1" applyBorder="1" applyAlignment="1" applyProtection="1">
      <alignment vertical="center"/>
    </xf>
    <xf numFmtId="4" fontId="30" fillId="0" borderId="71" xfId="12" applyNumberFormat="1" applyFont="1" applyFill="1" applyBorder="1" applyAlignment="1" applyProtection="1">
      <alignment vertical="center"/>
    </xf>
    <xf numFmtId="4" fontId="30" fillId="0" borderId="8" xfId="12" applyNumberFormat="1" applyFont="1" applyFill="1" applyBorder="1" applyAlignment="1" applyProtection="1">
      <alignment horizontal="right" vertical="center"/>
    </xf>
    <xf numFmtId="4" fontId="30" fillId="10" borderId="8" xfId="12" applyNumberFormat="1" applyFont="1" applyFill="1" applyBorder="1" applyAlignment="1" applyProtection="1">
      <alignment horizontal="right" vertical="center"/>
      <protection locked="0"/>
    </xf>
    <xf numFmtId="4" fontId="30" fillId="10" borderId="84" xfId="12" applyNumberFormat="1" applyFont="1" applyFill="1" applyBorder="1" applyAlignment="1" applyProtection="1">
      <alignment horizontal="right" vertical="center"/>
      <protection locked="0"/>
    </xf>
    <xf numFmtId="4" fontId="26" fillId="0" borderId="71" xfId="12" applyNumberFormat="1" applyFont="1" applyFill="1" applyBorder="1" applyAlignment="1" applyProtection="1">
      <alignment vertical="center"/>
    </xf>
    <xf numFmtId="4" fontId="26" fillId="0" borderId="5" xfId="12" applyNumberFormat="1" applyFont="1" applyFill="1" applyBorder="1" applyAlignment="1" applyProtection="1">
      <alignment vertical="center"/>
    </xf>
    <xf numFmtId="4" fontId="26" fillId="10" borderId="5" xfId="12" applyNumberFormat="1" applyFont="1" applyFill="1" applyBorder="1" applyAlignment="1" applyProtection="1">
      <alignment vertical="center"/>
      <protection locked="0"/>
    </xf>
    <xf numFmtId="4" fontId="26" fillId="10" borderId="82" xfId="12" applyNumberFormat="1" applyFont="1" applyFill="1" applyBorder="1" applyAlignment="1" applyProtection="1">
      <alignment vertical="center"/>
      <protection locked="0"/>
    </xf>
    <xf numFmtId="4" fontId="26" fillId="0" borderId="82" xfId="12" applyNumberFormat="1" applyFont="1" applyFill="1" applyBorder="1" applyAlignment="1" applyProtection="1">
      <alignment vertical="center"/>
    </xf>
    <xf numFmtId="4" fontId="30" fillId="0" borderId="71" xfId="12" quotePrefix="1" applyNumberFormat="1" applyFont="1" applyFill="1" applyBorder="1" applyAlignment="1" applyProtection="1">
      <alignment vertical="center"/>
    </xf>
    <xf numFmtId="4" fontId="26" fillId="9" borderId="71" xfId="12" applyNumberFormat="1" applyFont="1" applyFill="1" applyBorder="1" applyAlignment="1" applyProtection="1">
      <alignment vertical="center"/>
    </xf>
    <xf numFmtId="4" fontId="26" fillId="9" borderId="5" xfId="12" applyNumberFormat="1" applyFont="1" applyFill="1" applyBorder="1" applyAlignment="1" applyProtection="1">
      <alignment vertical="center"/>
    </xf>
    <xf numFmtId="4" fontId="26" fillId="9" borderId="82" xfId="12" applyNumberFormat="1" applyFont="1" applyFill="1" applyBorder="1" applyAlignment="1" applyProtection="1">
      <alignment vertical="center"/>
    </xf>
    <xf numFmtId="4" fontId="30" fillId="0" borderId="106" xfId="12" applyNumberFormat="1" applyFont="1" applyFill="1" applyBorder="1" applyAlignment="1" applyProtection="1">
      <alignment horizontal="right" vertical="center"/>
    </xf>
    <xf numFmtId="4" fontId="30" fillId="0" borderId="106" xfId="12" applyNumberFormat="1" applyFont="1" applyFill="1" applyBorder="1" applyAlignment="1" applyProtection="1">
      <alignment vertical="center"/>
    </xf>
    <xf numFmtId="4" fontId="30" fillId="0" borderId="8" xfId="12" applyNumberFormat="1" applyFont="1" applyFill="1" applyBorder="1" applyAlignment="1" applyProtection="1">
      <alignment vertical="center"/>
    </xf>
    <xf numFmtId="4" fontId="30" fillId="0" borderId="84" xfId="12" applyNumberFormat="1" applyFont="1" applyFill="1" applyBorder="1" applyAlignment="1" applyProtection="1">
      <alignment vertical="center"/>
    </xf>
    <xf numFmtId="4" fontId="26" fillId="0" borderId="106" xfId="12" applyNumberFormat="1" applyFont="1" applyFill="1" applyBorder="1" applyAlignment="1" applyProtection="1">
      <alignment vertical="center"/>
    </xf>
    <xf numFmtId="4" fontId="26" fillId="0" borderId="8" xfId="12" applyNumberFormat="1" applyFont="1" applyFill="1" applyBorder="1" applyAlignment="1" applyProtection="1">
      <alignment vertical="center"/>
    </xf>
    <xf numFmtId="4" fontId="26" fillId="0" borderId="84" xfId="12" applyNumberFormat="1" applyFont="1" applyFill="1" applyBorder="1" applyAlignment="1" applyProtection="1">
      <alignment vertical="center"/>
    </xf>
    <xf numFmtId="4" fontId="29" fillId="0" borderId="75" xfId="12" applyNumberFormat="1" applyFont="1" applyFill="1" applyBorder="1" applyAlignment="1" applyProtection="1">
      <alignment vertical="center"/>
    </xf>
    <xf numFmtId="4" fontId="29" fillId="0" borderId="72" xfId="12" applyNumberFormat="1" applyFont="1" applyFill="1" applyBorder="1" applyAlignment="1" applyProtection="1">
      <alignment vertical="center"/>
    </xf>
    <xf numFmtId="4" fontId="29" fillId="0" borderId="73" xfId="12" applyNumberFormat="1" applyFont="1" applyFill="1" applyBorder="1" applyAlignment="1" applyProtection="1">
      <alignment vertical="center"/>
    </xf>
    <xf numFmtId="4" fontId="26" fillId="0" borderId="0" xfId="12" applyNumberFormat="1" applyFont="1" applyFill="1" applyBorder="1" applyAlignment="1" applyProtection="1">
      <alignment horizontal="left" vertical="center"/>
    </xf>
    <xf numFmtId="4" fontId="26" fillId="0" borderId="79" xfId="12" applyNumberFormat="1" applyFont="1" applyFill="1" applyBorder="1" applyAlignment="1" applyProtection="1">
      <alignment vertical="center"/>
    </xf>
    <xf numFmtId="4" fontId="26" fillId="0" borderId="80" xfId="12" applyNumberFormat="1" applyFont="1" applyFill="1" applyBorder="1" applyAlignment="1" applyProtection="1">
      <alignment vertical="center"/>
    </xf>
    <xf numFmtId="4" fontId="26" fillId="0" borderId="81" xfId="12" applyNumberFormat="1" applyFont="1" applyFill="1" applyBorder="1" applyAlignment="1" applyProtection="1">
      <alignment vertical="center"/>
    </xf>
    <xf numFmtId="4" fontId="26" fillId="0" borderId="107" xfId="12" applyNumberFormat="1" applyFont="1" applyFill="1" applyBorder="1" applyAlignment="1" applyProtection="1">
      <alignment vertical="center"/>
    </xf>
    <xf numFmtId="4" fontId="26" fillId="0" borderId="40" xfId="12" applyNumberFormat="1" applyFont="1" applyFill="1" applyBorder="1" applyAlignment="1" applyProtection="1">
      <alignment vertical="center"/>
    </xf>
    <xf numFmtId="4" fontId="26" fillId="0" borderId="108" xfId="12" applyNumberFormat="1" applyFont="1" applyFill="1" applyBorder="1" applyAlignment="1" applyProtection="1">
      <alignment vertical="center"/>
    </xf>
    <xf numFmtId="4" fontId="26" fillId="0" borderId="11" xfId="12" applyNumberFormat="1" applyFont="1" applyFill="1" applyBorder="1" applyAlignment="1" applyProtection="1">
      <alignment vertical="center"/>
    </xf>
    <xf numFmtId="4" fontId="26" fillId="0" borderId="66" xfId="12" applyNumberFormat="1" applyFont="1" applyFill="1" applyBorder="1" applyAlignment="1" applyProtection="1">
      <alignment vertical="center"/>
    </xf>
    <xf numFmtId="4" fontId="26" fillId="0" borderId="109" xfId="12" applyNumberFormat="1" applyFont="1" applyFill="1" applyBorder="1" applyAlignment="1" applyProtection="1">
      <alignment vertical="center"/>
    </xf>
    <xf numFmtId="4" fontId="26" fillId="0" borderId="42" xfId="12" applyNumberFormat="1" applyFont="1" applyFill="1" applyBorder="1" applyAlignment="1" applyProtection="1">
      <alignment vertical="center"/>
    </xf>
    <xf numFmtId="4" fontId="29" fillId="0" borderId="79" xfId="12" applyNumberFormat="1" applyFont="1" applyFill="1" applyBorder="1" applyAlignment="1" applyProtection="1">
      <alignment vertical="center"/>
    </xf>
    <xf numFmtId="4" fontId="29" fillId="0" borderId="80" xfId="12" applyNumberFormat="1" applyFont="1" applyFill="1" applyBorder="1" applyAlignment="1" applyProtection="1">
      <alignment vertical="center"/>
    </xf>
    <xf numFmtId="4" fontId="29" fillId="0" borderId="81" xfId="12" applyNumberFormat="1" applyFont="1" applyFill="1" applyBorder="1" applyAlignment="1" applyProtection="1">
      <alignment vertical="center"/>
    </xf>
    <xf numFmtId="4" fontId="26" fillId="0" borderId="108" xfId="12" applyNumberFormat="1" applyFont="1" applyFill="1" applyBorder="1" applyAlignment="1" applyProtection="1">
      <alignment horizontal="right" vertical="center"/>
    </xf>
    <xf numFmtId="4" fontId="26" fillId="0" borderId="110" xfId="12" applyNumberFormat="1" applyFont="1" applyFill="1" applyBorder="1" applyAlignment="1" applyProtection="1">
      <alignment horizontal="right" vertical="center"/>
    </xf>
    <xf numFmtId="4" fontId="26" fillId="0" borderId="111" xfId="12" applyNumberFormat="1" applyFont="1" applyFill="1" applyBorder="1" applyAlignment="1" applyProtection="1">
      <alignment horizontal="right" vertical="center"/>
    </xf>
    <xf numFmtId="4" fontId="26" fillId="0" borderId="93" xfId="12" applyNumberFormat="1" applyFont="1" applyFill="1" applyBorder="1" applyAlignment="1" applyProtection="1">
      <alignment horizontal="right" vertical="center"/>
    </xf>
    <xf numFmtId="4" fontId="26" fillId="0" borderId="56" xfId="12" applyNumberFormat="1" applyFont="1" applyFill="1" applyBorder="1" applyAlignment="1" applyProtection="1">
      <alignment vertical="center"/>
    </xf>
    <xf numFmtId="4" fontId="26" fillId="0" borderId="71" xfId="12" quotePrefix="1" applyNumberFormat="1" applyFont="1" applyFill="1" applyBorder="1" applyAlignment="1" applyProtection="1">
      <alignment vertical="center"/>
    </xf>
    <xf numFmtId="4" fontId="26" fillId="0" borderId="5" xfId="12" quotePrefix="1" applyNumberFormat="1" applyFont="1" applyFill="1" applyBorder="1" applyAlignment="1" applyProtection="1">
      <alignment vertical="center"/>
    </xf>
    <xf numFmtId="4" fontId="26" fillId="0" borderId="82" xfId="12" quotePrefix="1" applyNumberFormat="1" applyFont="1" applyFill="1" applyBorder="1" applyAlignment="1" applyProtection="1">
      <alignment vertical="center"/>
    </xf>
    <xf numFmtId="4" fontId="26" fillId="0" borderId="75" xfId="12" applyNumberFormat="1" applyFont="1" applyFill="1" applyBorder="1" applyAlignment="1" applyProtection="1">
      <alignment vertical="center"/>
    </xf>
    <xf numFmtId="4" fontId="26" fillId="0" borderId="72" xfId="12" applyNumberFormat="1" applyFont="1" applyFill="1" applyBorder="1" applyAlignment="1" applyProtection="1">
      <alignment vertical="center"/>
    </xf>
    <xf numFmtId="4" fontId="26" fillId="0" borderId="73" xfId="12" applyNumberFormat="1" applyFont="1" applyFill="1" applyBorder="1" applyAlignment="1" applyProtection="1">
      <alignment vertical="center"/>
    </xf>
    <xf numFmtId="4" fontId="29" fillId="0" borderId="68" xfId="12" applyNumberFormat="1" applyFont="1" applyFill="1" applyBorder="1" applyAlignment="1" applyProtection="1">
      <alignment vertical="center"/>
    </xf>
    <xf numFmtId="4" fontId="29" fillId="0" borderId="69" xfId="12" applyNumberFormat="1" applyFont="1" applyFill="1" applyBorder="1" applyAlignment="1" applyProtection="1">
      <alignment vertical="center"/>
    </xf>
    <xf numFmtId="4" fontId="29" fillId="0" borderId="70" xfId="12" applyNumberFormat="1" applyFont="1" applyFill="1" applyBorder="1" applyAlignment="1" applyProtection="1">
      <alignment vertical="center"/>
    </xf>
    <xf numFmtId="4" fontId="30" fillId="0" borderId="68" xfId="12" applyNumberFormat="1" applyFont="1" applyFill="1" applyBorder="1" applyAlignment="1" applyProtection="1">
      <alignment vertical="center"/>
    </xf>
    <xf numFmtId="4" fontId="30" fillId="0" borderId="69" xfId="12" applyNumberFormat="1" applyFont="1" applyFill="1" applyBorder="1" applyAlignment="1" applyProtection="1">
      <alignment vertical="center"/>
    </xf>
    <xf numFmtId="4" fontId="30" fillId="0" borderId="70" xfId="12" applyNumberFormat="1" applyFont="1" applyFill="1" applyBorder="1" applyAlignment="1" applyProtection="1">
      <alignment vertical="center"/>
    </xf>
    <xf numFmtId="4" fontId="29" fillId="0" borderId="71" xfId="12" applyNumberFormat="1" applyFont="1" applyFill="1" applyBorder="1" applyAlignment="1" applyProtection="1">
      <alignment vertical="center"/>
    </xf>
    <xf numFmtId="4" fontId="29" fillId="0" borderId="5" xfId="12" applyNumberFormat="1" applyFont="1" applyFill="1" applyBorder="1" applyAlignment="1" applyProtection="1">
      <alignment vertical="center"/>
    </xf>
    <xf numFmtId="4" fontId="29" fillId="0" borderId="82" xfId="12" applyNumberFormat="1" applyFont="1" applyFill="1" applyBorder="1" applyAlignment="1" applyProtection="1">
      <alignment vertical="center"/>
    </xf>
    <xf numFmtId="0" fontId="29" fillId="0" borderId="0" xfId="15" applyFont="1" applyFill="1" applyBorder="1" applyAlignment="1">
      <alignment horizontal="left" vertical="center"/>
    </xf>
    <xf numFmtId="0" fontId="10" fillId="0" borderId="0" xfId="15" applyFont="1" applyFill="1" applyBorder="1" applyAlignment="1">
      <alignment horizontal="left" vertical="center"/>
    </xf>
    <xf numFmtId="170" fontId="10" fillId="0" borderId="0" xfId="15" applyNumberFormat="1" applyFont="1" applyFill="1" applyBorder="1" applyAlignment="1">
      <alignment horizontal="right" vertical="center" wrapText="1"/>
    </xf>
    <xf numFmtId="4" fontId="30" fillId="10" borderId="71" xfId="12" applyNumberFormat="1" applyFont="1" applyFill="1" applyBorder="1" applyAlignment="1" applyProtection="1">
      <alignment vertical="center"/>
      <protection locked="0"/>
    </xf>
    <xf numFmtId="4" fontId="30" fillId="10" borderId="8" xfId="12" applyNumberFormat="1" applyFont="1" applyFill="1" applyBorder="1" applyAlignment="1" applyProtection="1">
      <alignment vertical="center"/>
      <protection locked="0"/>
    </xf>
    <xf numFmtId="4" fontId="30" fillId="10" borderId="84" xfId="12" applyNumberFormat="1" applyFont="1" applyFill="1" applyBorder="1" applyAlignment="1" applyProtection="1">
      <alignment vertical="center"/>
      <protection locked="0"/>
    </xf>
    <xf numFmtId="4" fontId="26" fillId="10" borderId="40" xfId="12" applyNumberFormat="1" applyFont="1" applyFill="1" applyBorder="1" applyAlignment="1" applyProtection="1">
      <alignment vertical="center"/>
      <protection locked="0"/>
    </xf>
    <xf numFmtId="4" fontId="26" fillId="10" borderId="112" xfId="12" applyNumberFormat="1" applyFont="1" applyFill="1" applyBorder="1" applyAlignment="1" applyProtection="1">
      <alignment vertical="center"/>
      <protection locked="0"/>
    </xf>
    <xf numFmtId="4" fontId="26" fillId="10" borderId="11" xfId="12" applyNumberFormat="1" applyFont="1" applyFill="1" applyBorder="1" applyAlignment="1" applyProtection="1">
      <alignment vertical="center"/>
      <protection locked="0"/>
    </xf>
    <xf numFmtId="4" fontId="26" fillId="10" borderId="66" xfId="12" applyNumberFormat="1" applyFont="1" applyFill="1" applyBorder="1" applyAlignment="1" applyProtection="1">
      <alignment vertical="center"/>
      <protection locked="0"/>
    </xf>
    <xf numFmtId="4" fontId="26" fillId="10" borderId="42" xfId="12" applyNumberFormat="1" applyFont="1" applyFill="1" applyBorder="1" applyAlignment="1" applyProtection="1">
      <alignment vertical="center"/>
      <protection locked="0"/>
    </xf>
    <xf numFmtId="4" fontId="26" fillId="10" borderId="113" xfId="12" applyNumberFormat="1" applyFont="1" applyFill="1" applyBorder="1" applyAlignment="1" applyProtection="1">
      <alignment vertical="center"/>
      <protection locked="0"/>
    </xf>
    <xf numFmtId="1" fontId="26" fillId="0" borderId="76" xfId="12" applyNumberFormat="1" applyFont="1" applyFill="1" applyBorder="1" applyAlignment="1" applyProtection="1">
      <alignment horizontal="center" vertical="center"/>
    </xf>
    <xf numFmtId="1" fontId="26" fillId="0" borderId="77" xfId="12" applyNumberFormat="1" applyFont="1" applyFill="1" applyBorder="1" applyAlignment="1" applyProtection="1">
      <alignment horizontal="center" vertical="center"/>
    </xf>
    <xf numFmtId="1" fontId="26" fillId="0" borderId="78" xfId="12" applyNumberFormat="1" applyFont="1" applyFill="1" applyBorder="1" applyAlignment="1" applyProtection="1">
      <alignment horizontal="center" vertical="center"/>
    </xf>
    <xf numFmtId="4" fontId="26" fillId="10" borderId="71" xfId="12" applyNumberFormat="1" applyFont="1" applyFill="1" applyBorder="1" applyAlignment="1" applyProtection="1">
      <alignment vertical="center"/>
      <protection locked="0"/>
    </xf>
    <xf numFmtId="4" fontId="26" fillId="10" borderId="56" xfId="12" applyNumberFormat="1" applyFont="1" applyFill="1" applyBorder="1" applyAlignment="1" applyProtection="1">
      <alignment vertical="center"/>
      <protection locked="0"/>
    </xf>
    <xf numFmtId="4" fontId="26" fillId="10" borderId="106" xfId="12" applyNumberFormat="1" applyFont="1" applyFill="1" applyBorder="1" applyAlignment="1" applyProtection="1">
      <alignment vertical="center"/>
      <protection locked="0"/>
    </xf>
    <xf numFmtId="4" fontId="26" fillId="10" borderId="71" xfId="12" quotePrefix="1" applyNumberFormat="1" applyFont="1" applyFill="1" applyBorder="1" applyAlignment="1" applyProtection="1">
      <alignment vertical="center"/>
      <protection locked="0"/>
    </xf>
    <xf numFmtId="4" fontId="26" fillId="10" borderId="5" xfId="12" quotePrefix="1" applyNumberFormat="1" applyFont="1" applyFill="1" applyBorder="1" applyAlignment="1" applyProtection="1">
      <alignment vertical="center"/>
      <protection locked="0"/>
    </xf>
    <xf numFmtId="4" fontId="26" fillId="10" borderId="82" xfId="12" quotePrefix="1" applyNumberFormat="1" applyFont="1" applyFill="1" applyBorder="1" applyAlignment="1" applyProtection="1">
      <alignment vertical="center"/>
      <protection locked="0"/>
    </xf>
    <xf numFmtId="4" fontId="26" fillId="10" borderId="8" xfId="12" applyNumberFormat="1" applyFont="1" applyFill="1" applyBorder="1" applyAlignment="1" applyProtection="1">
      <alignment vertical="center"/>
      <protection locked="0"/>
    </xf>
    <xf numFmtId="4" fontId="26" fillId="10" borderId="84" xfId="12" applyNumberFormat="1" applyFont="1" applyFill="1" applyBorder="1" applyAlignment="1" applyProtection="1">
      <alignment vertical="center"/>
      <protection locked="0"/>
    </xf>
    <xf numFmtId="4" fontId="26" fillId="10" borderId="106" xfId="12" quotePrefix="1" applyNumberFormat="1" applyFont="1" applyFill="1" applyBorder="1" applyAlignment="1" applyProtection="1">
      <alignment vertical="center"/>
      <protection locked="0"/>
    </xf>
    <xf numFmtId="4" fontId="26" fillId="10" borderId="8" xfId="12" quotePrefix="1" applyNumberFormat="1" applyFont="1" applyFill="1" applyBorder="1" applyAlignment="1" applyProtection="1">
      <alignment vertical="center"/>
      <protection locked="0"/>
    </xf>
    <xf numFmtId="4" fontId="26" fillId="10" borderId="84" xfId="12" quotePrefix="1" applyNumberFormat="1" applyFont="1" applyFill="1" applyBorder="1" applyAlignment="1" applyProtection="1">
      <alignment vertical="center"/>
      <protection locked="0"/>
    </xf>
    <xf numFmtId="4" fontId="29" fillId="10" borderId="75" xfId="12" applyNumberFormat="1" applyFont="1" applyFill="1" applyBorder="1" applyAlignment="1" applyProtection="1">
      <alignment vertical="center"/>
      <protection locked="0"/>
    </xf>
    <xf numFmtId="0" fontId="98" fillId="0" borderId="0" xfId="20" applyFill="1" applyProtection="1">
      <protection locked="0"/>
    </xf>
    <xf numFmtId="0" fontId="98" fillId="0" borderId="0" xfId="20" applyFill="1"/>
    <xf numFmtId="0" fontId="43" fillId="0" borderId="0" xfId="20" applyFont="1" applyFill="1" applyAlignment="1" applyProtection="1">
      <alignment vertical="center"/>
      <protection locked="0"/>
    </xf>
    <xf numFmtId="0" fontId="43" fillId="11" borderId="0" xfId="20" applyFont="1" applyFill="1" applyAlignment="1" applyProtection="1">
      <alignment vertical="center"/>
      <protection locked="0"/>
    </xf>
    <xf numFmtId="0" fontId="44" fillId="11" borderId="0" xfId="20" applyFont="1" applyFill="1" applyAlignment="1">
      <alignment vertical="center"/>
    </xf>
    <xf numFmtId="0" fontId="44" fillId="11" borderId="0" xfId="20" applyFont="1" applyFill="1" applyAlignment="1">
      <alignment horizontal="left" vertical="center"/>
    </xf>
    <xf numFmtId="0" fontId="43" fillId="11" borderId="0" xfId="20" applyFont="1" applyFill="1" applyAlignment="1">
      <alignment vertical="center"/>
    </xf>
    <xf numFmtId="0" fontId="45" fillId="11" borderId="0" xfId="20" applyFont="1" applyFill="1" applyAlignment="1">
      <alignment vertical="center"/>
    </xf>
    <xf numFmtId="0" fontId="11" fillId="0" borderId="31" xfId="0" applyFont="1" applyFill="1" applyBorder="1" applyAlignment="1" applyProtection="1">
      <alignment vertical="center"/>
    </xf>
    <xf numFmtId="2" fontId="77" fillId="0" borderId="78" xfId="24" applyNumberFormat="1" applyFont="1" applyBorder="1" applyAlignment="1">
      <alignment horizontal="right" vertical="center"/>
    </xf>
    <xf numFmtId="0" fontId="10" fillId="0" borderId="59" xfId="19" applyFont="1" applyFill="1" applyBorder="1" applyAlignment="1">
      <alignment vertical="center"/>
    </xf>
    <xf numFmtId="0" fontId="10" fillId="0" borderId="59" xfId="19" applyFont="1" applyFill="1" applyBorder="1" applyAlignment="1">
      <alignment horizontal="right" vertical="center"/>
    </xf>
    <xf numFmtId="4" fontId="10" fillId="0" borderId="59" xfId="19" applyNumberFormat="1" applyFont="1" applyFill="1" applyBorder="1" applyAlignment="1">
      <alignment horizontal="right" vertical="center"/>
    </xf>
    <xf numFmtId="0" fontId="10" fillId="0" borderId="0" xfId="19" applyFont="1" applyFill="1" applyBorder="1" applyAlignment="1">
      <alignment vertical="center"/>
    </xf>
    <xf numFmtId="0" fontId="10" fillId="0" borderId="0" xfId="19" applyFont="1" applyFill="1" applyBorder="1" applyAlignment="1">
      <alignment horizontal="right" vertical="center"/>
    </xf>
    <xf numFmtId="4" fontId="10" fillId="0" borderId="0" xfId="19" applyNumberFormat="1" applyFont="1" applyFill="1" applyBorder="1" applyAlignment="1">
      <alignment horizontal="right" vertical="center"/>
    </xf>
    <xf numFmtId="0" fontId="11" fillId="0" borderId="12" xfId="19" applyFont="1" applyFill="1" applyBorder="1"/>
    <xf numFmtId="4" fontId="8" fillId="3" borderId="5" xfId="0" applyNumberFormat="1" applyFont="1" applyFill="1" applyBorder="1" applyAlignment="1" applyProtection="1">
      <alignment horizontal="right" vertical="center"/>
      <protection locked="0"/>
    </xf>
    <xf numFmtId="4" fontId="11" fillId="3" borderId="5" xfId="0" applyNumberFormat="1" applyFont="1" applyFill="1" applyBorder="1" applyAlignment="1" applyProtection="1">
      <alignment horizontal="right" vertical="center"/>
      <protection locked="0"/>
    </xf>
    <xf numFmtId="4" fontId="10" fillId="3" borderId="5" xfId="0" applyNumberFormat="1" applyFont="1" applyFill="1" applyBorder="1" applyAlignment="1" applyProtection="1">
      <alignment horizontal="right" vertical="center"/>
      <protection locked="0"/>
    </xf>
    <xf numFmtId="0" fontId="10" fillId="0" borderId="114" xfId="13" applyFont="1" applyBorder="1" applyAlignment="1">
      <alignment vertical="center" wrapText="1"/>
    </xf>
    <xf numFmtId="0" fontId="10" fillId="0" borderId="0" xfId="13" applyFont="1" applyBorder="1" applyAlignment="1">
      <alignment vertical="center" wrapText="1"/>
    </xf>
    <xf numFmtId="0" fontId="10" fillId="0" borderId="0" xfId="13" applyFont="1" applyBorder="1" applyAlignment="1">
      <alignment horizontal="center" vertical="center" wrapText="1"/>
    </xf>
    <xf numFmtId="0" fontId="11" fillId="0" borderId="114" xfId="19" applyFont="1" applyFill="1" applyBorder="1"/>
    <xf numFmtId="0" fontId="11" fillId="0" borderId="0" xfId="19" applyFont="1" applyFill="1" applyBorder="1"/>
    <xf numFmtId="0" fontId="11" fillId="0" borderId="0" xfId="19" quotePrefix="1" applyFont="1" applyFill="1" applyBorder="1" applyAlignment="1">
      <alignment horizontal="center" vertical="center" wrapText="1"/>
    </xf>
    <xf numFmtId="4" fontId="11" fillId="0" borderId="0" xfId="19" quotePrefix="1" applyNumberFormat="1" applyFont="1" applyFill="1" applyBorder="1" applyAlignment="1">
      <alignment horizontal="center" vertical="center" wrapText="1"/>
    </xf>
    <xf numFmtId="0" fontId="11" fillId="0" borderId="115" xfId="19" applyFont="1" applyFill="1" applyBorder="1"/>
    <xf numFmtId="0" fontId="11" fillId="0" borderId="116" xfId="19" applyFont="1" applyFill="1" applyBorder="1"/>
    <xf numFmtId="4" fontId="11" fillId="0" borderId="116" xfId="19" applyNumberFormat="1" applyFont="1" applyFill="1" applyBorder="1"/>
    <xf numFmtId="0" fontId="11" fillId="0" borderId="117" xfId="19" applyFont="1" applyFill="1" applyBorder="1"/>
    <xf numFmtId="0" fontId="26" fillId="0" borderId="0" xfId="19" applyFont="1" applyFill="1" applyBorder="1" applyAlignment="1">
      <alignment vertical="center"/>
    </xf>
    <xf numFmtId="172" fontId="26" fillId="0" borderId="0" xfId="19" applyNumberFormat="1" applyFont="1" applyAlignment="1">
      <alignment horizontal="right" vertical="center"/>
    </xf>
    <xf numFmtId="4" fontId="26" fillId="0" borderId="0" xfId="19" applyNumberFormat="1" applyFont="1" applyAlignment="1">
      <alignment horizontal="right" vertical="center"/>
    </xf>
    <xf numFmtId="4" fontId="11" fillId="0" borderId="0" xfId="19" applyNumberFormat="1" applyFont="1" applyFill="1" applyBorder="1"/>
    <xf numFmtId="0" fontId="10" fillId="0" borderId="37" xfId="19" applyFont="1" applyFill="1" applyBorder="1" applyAlignment="1">
      <alignment horizontal="right" vertical="center"/>
    </xf>
    <xf numFmtId="0" fontId="10" fillId="0" borderId="12" xfId="13" applyFont="1" applyBorder="1" applyAlignment="1">
      <alignment vertical="center" wrapText="1"/>
    </xf>
    <xf numFmtId="3" fontId="10" fillId="0" borderId="38" xfId="19" applyNumberFormat="1" applyFont="1" applyFill="1" applyBorder="1" applyAlignment="1">
      <alignment horizontal="right" vertical="center"/>
    </xf>
    <xf numFmtId="3" fontId="10" fillId="0" borderId="42" xfId="19" applyNumberFormat="1" applyFont="1" applyFill="1" applyBorder="1" applyAlignment="1">
      <alignment horizontal="right" vertical="center"/>
    </xf>
    <xf numFmtId="3" fontId="10" fillId="0" borderId="5" xfId="19" applyNumberFormat="1" applyFont="1" applyFill="1" applyBorder="1" applyAlignment="1">
      <alignment horizontal="right" vertical="center"/>
    </xf>
    <xf numFmtId="3" fontId="10" fillId="0" borderId="59" xfId="19" applyNumberFormat="1" applyFont="1" applyFill="1" applyBorder="1" applyAlignment="1">
      <alignment horizontal="right" vertical="center"/>
    </xf>
    <xf numFmtId="0" fontId="11" fillId="0" borderId="0" xfId="19" quotePrefix="1" applyFont="1" applyFill="1"/>
    <xf numFmtId="4" fontId="11" fillId="0" borderId="9" xfId="0" applyNumberFormat="1" applyFont="1" applyFill="1" applyBorder="1" applyAlignment="1" applyProtection="1">
      <alignment horizontal="center" vertical="center"/>
    </xf>
    <xf numFmtId="4" fontId="11" fillId="3" borderId="5" xfId="0" applyNumberFormat="1" applyFont="1" applyFill="1" applyBorder="1" applyAlignment="1" applyProtection="1">
      <alignment horizontal="center" vertical="center"/>
      <protection locked="0"/>
    </xf>
    <xf numFmtId="2" fontId="11" fillId="3" borderId="5" xfId="0" applyNumberFormat="1" applyFont="1" applyFill="1" applyBorder="1" applyAlignment="1" applyProtection="1">
      <alignment horizontal="center" vertical="center"/>
      <protection locked="0"/>
    </xf>
    <xf numFmtId="0" fontId="11" fillId="0" borderId="0" xfId="0" applyFont="1" applyFill="1" applyBorder="1" applyAlignment="1" applyProtection="1">
      <alignment horizontal="left"/>
    </xf>
    <xf numFmtId="0" fontId="10" fillId="0" borderId="0" xfId="0" applyFont="1" applyFill="1" applyBorder="1" applyAlignment="1" applyProtection="1"/>
    <xf numFmtId="2" fontId="11" fillId="0" borderId="0" xfId="0" applyNumberFormat="1" applyFont="1" applyFill="1" applyBorder="1" applyProtection="1"/>
    <xf numFmtId="4" fontId="11" fillId="0" borderId="0" xfId="0" applyNumberFormat="1" applyFont="1" applyFill="1" applyBorder="1" applyProtection="1"/>
    <xf numFmtId="0" fontId="36" fillId="0" borderId="0" xfId="0" applyFont="1" applyFill="1" applyBorder="1" applyProtection="1"/>
    <xf numFmtId="0" fontId="0" fillId="3" borderId="0" xfId="0" applyFill="1" applyProtection="1">
      <protection locked="0"/>
    </xf>
    <xf numFmtId="4" fontId="10" fillId="0" borderId="38" xfId="19" applyNumberFormat="1" applyFont="1" applyFill="1" applyBorder="1" applyAlignment="1" applyProtection="1">
      <alignment horizontal="right" vertical="center"/>
    </xf>
    <xf numFmtId="4" fontId="10" fillId="0" borderId="42" xfId="19" applyNumberFormat="1" applyFont="1" applyFill="1" applyBorder="1" applyAlignment="1" applyProtection="1">
      <alignment horizontal="right" vertical="center"/>
    </xf>
    <xf numFmtId="4" fontId="10" fillId="0" borderId="5" xfId="19" applyNumberFormat="1" applyFont="1" applyFill="1" applyBorder="1" applyAlignment="1" applyProtection="1">
      <alignment horizontal="right" vertical="center"/>
    </xf>
    <xf numFmtId="4" fontId="8" fillId="10" borderId="5" xfId="0" applyNumberFormat="1" applyFont="1" applyFill="1" applyBorder="1" applyAlignment="1" applyProtection="1">
      <alignment horizontal="right" vertical="center"/>
      <protection locked="0"/>
    </xf>
    <xf numFmtId="4" fontId="11" fillId="10" borderId="5" xfId="0" applyNumberFormat="1" applyFont="1" applyFill="1" applyBorder="1" applyAlignment="1" applyProtection="1">
      <alignment horizontal="right" vertical="center"/>
      <protection locked="0"/>
    </xf>
    <xf numFmtId="4" fontId="10" fillId="10" borderId="5" xfId="0" applyNumberFormat="1" applyFont="1" applyFill="1" applyBorder="1" applyAlignment="1" applyProtection="1">
      <alignment horizontal="right" vertical="center"/>
      <protection locked="0"/>
    </xf>
    <xf numFmtId="4" fontId="77" fillId="3" borderId="7" xfId="26" applyNumberFormat="1" applyFont="1" applyFill="1" applyBorder="1" applyAlignment="1" applyProtection="1">
      <alignment horizontal="right" vertical="center"/>
      <protection locked="0"/>
    </xf>
    <xf numFmtId="4" fontId="77" fillId="3" borderId="5" xfId="29" applyNumberFormat="1" applyFont="1" applyFill="1" applyBorder="1" applyAlignment="1" applyProtection="1">
      <alignment horizontal="right" vertical="center" wrapText="1"/>
      <protection locked="0"/>
    </xf>
    <xf numFmtId="4" fontId="77" fillId="0" borderId="55" xfId="29" applyNumberFormat="1" applyFont="1" applyBorder="1" applyAlignment="1">
      <alignment horizontal="right" vertical="center" wrapText="1"/>
    </xf>
    <xf numFmtId="4" fontId="77" fillId="3" borderId="56" xfId="29" applyNumberFormat="1" applyFont="1" applyFill="1" applyBorder="1" applyAlignment="1" applyProtection="1">
      <alignment horizontal="right" vertical="center" wrapText="1"/>
      <protection locked="0"/>
    </xf>
    <xf numFmtId="4" fontId="77" fillId="0" borderId="0" xfId="29" applyNumberFormat="1" applyFont="1" applyBorder="1" applyAlignment="1">
      <alignment horizontal="right" vertical="center" wrapText="1"/>
    </xf>
    <xf numFmtId="4" fontId="77" fillId="0" borderId="11" xfId="16" applyNumberFormat="1" applyFont="1" applyFill="1" applyBorder="1" applyAlignment="1">
      <alignment horizontal="right" vertical="center"/>
    </xf>
    <xf numFmtId="4" fontId="77" fillId="3" borderId="5" xfId="29" applyNumberFormat="1" applyFont="1" applyFill="1" applyBorder="1" applyAlignment="1" applyProtection="1">
      <alignment horizontal="right" vertical="center"/>
      <protection locked="0"/>
    </xf>
    <xf numFmtId="4" fontId="77" fillId="3" borderId="8" xfId="29" applyNumberFormat="1" applyFont="1" applyFill="1" applyBorder="1" applyAlignment="1" applyProtection="1">
      <alignment horizontal="right" vertical="center" wrapText="1"/>
      <protection locked="0"/>
    </xf>
    <xf numFmtId="4" fontId="77" fillId="0" borderId="57" xfId="29" applyNumberFormat="1" applyFont="1" applyBorder="1" applyAlignment="1">
      <alignment horizontal="right" vertical="center" wrapText="1"/>
    </xf>
    <xf numFmtId="4" fontId="77" fillId="3" borderId="48" xfId="29" applyNumberFormat="1" applyFont="1" applyFill="1" applyBorder="1" applyAlignment="1" applyProtection="1">
      <alignment horizontal="right" vertical="center" wrapText="1"/>
      <protection locked="0"/>
    </xf>
    <xf numFmtId="4" fontId="77" fillId="0" borderId="5" xfId="29" applyNumberFormat="1" applyFont="1" applyBorder="1" applyAlignment="1">
      <alignment horizontal="right" vertical="center" wrapText="1"/>
    </xf>
    <xf numFmtId="4" fontId="77" fillId="3" borderId="7" xfId="29" applyNumberFormat="1" applyFont="1" applyFill="1" applyBorder="1" applyAlignment="1" applyProtection="1">
      <alignment horizontal="right" vertical="center" wrapText="1"/>
      <protection locked="0"/>
    </xf>
    <xf numFmtId="4" fontId="77" fillId="3" borderId="11" xfId="29" applyNumberFormat="1" applyFont="1" applyFill="1" applyBorder="1" applyAlignment="1" applyProtection="1">
      <alignment horizontal="right" vertical="center" wrapText="1"/>
      <protection locked="0"/>
    </xf>
    <xf numFmtId="4" fontId="77" fillId="6" borderId="11" xfId="16" applyNumberFormat="1" applyFont="1" applyFill="1" applyBorder="1" applyAlignment="1">
      <alignment horizontal="center" vertical="center"/>
    </xf>
    <xf numFmtId="4" fontId="77" fillId="3" borderId="47" xfId="29" applyNumberFormat="1" applyFont="1" applyFill="1" applyBorder="1" applyAlignment="1" applyProtection="1">
      <alignment horizontal="right" vertical="center" wrapText="1"/>
      <protection locked="0"/>
    </xf>
    <xf numFmtId="4" fontId="74" fillId="0" borderId="0" xfId="29" applyNumberFormat="1" applyFont="1" applyBorder="1" applyAlignment="1">
      <alignment vertical="center" wrapText="1"/>
    </xf>
    <xf numFmtId="4" fontId="80" fillId="0" borderId="0" xfId="29" applyNumberFormat="1" applyFont="1" applyBorder="1" applyAlignment="1">
      <alignment vertical="center" wrapText="1"/>
    </xf>
    <xf numFmtId="4" fontId="25" fillId="0" borderId="0" xfId="29" applyNumberFormat="1" applyFont="1" applyBorder="1" applyAlignment="1">
      <alignment horizontal="right" vertical="center"/>
    </xf>
    <xf numFmtId="4" fontId="77" fillId="0" borderId="63" xfId="26" applyNumberFormat="1" applyFont="1" applyBorder="1" applyAlignment="1" applyProtection="1">
      <alignment horizontal="right" vertical="center"/>
      <protection locked="0"/>
    </xf>
    <xf numFmtId="0" fontId="25" fillId="0" borderId="63" xfId="29" applyFont="1" applyBorder="1" applyAlignment="1">
      <alignment vertical="center"/>
    </xf>
    <xf numFmtId="4" fontId="77" fillId="0" borderId="63" xfId="26" applyNumberFormat="1" applyFont="1" applyBorder="1" applyAlignment="1">
      <alignment horizontal="right" vertical="center"/>
    </xf>
    <xf numFmtId="4" fontId="25" fillId="0" borderId="33" xfId="29" applyNumberFormat="1" applyFont="1" applyBorder="1" applyAlignment="1">
      <alignment horizontal="right" vertical="center" wrapText="1"/>
    </xf>
    <xf numFmtId="4" fontId="25" fillId="0" borderId="33" xfId="29" applyNumberFormat="1" applyFont="1" applyBorder="1" applyAlignment="1" applyProtection="1">
      <alignment horizontal="right" vertical="center" wrapText="1"/>
      <protection hidden="1"/>
    </xf>
    <xf numFmtId="4" fontId="25" fillId="0" borderId="44" xfId="29" applyNumberFormat="1" applyFont="1" applyBorder="1" applyAlignment="1">
      <alignment horizontal="right" vertical="center" wrapText="1"/>
    </xf>
    <xf numFmtId="0" fontId="100" fillId="0" borderId="0" xfId="15" applyFont="1" applyAlignment="1">
      <alignment horizontal="center"/>
    </xf>
    <xf numFmtId="0" fontId="100" fillId="0" borderId="0" xfId="15" applyFont="1"/>
    <xf numFmtId="0" fontId="98" fillId="0" borderId="0" xfId="15"/>
    <xf numFmtId="0" fontId="98" fillId="0" borderId="0" xfId="15" quotePrefix="1"/>
    <xf numFmtId="0" fontId="103" fillId="0" borderId="0" xfId="15" quotePrefix="1" applyFont="1"/>
    <xf numFmtId="0" fontId="103" fillId="0" borderId="0" xfId="15" applyFont="1"/>
    <xf numFmtId="0" fontId="10" fillId="0" borderId="2" xfId="13" applyFont="1" applyFill="1" applyBorder="1" applyAlignment="1" applyProtection="1">
      <alignment horizontal="center"/>
    </xf>
    <xf numFmtId="0" fontId="10" fillId="0" borderId="3" xfId="13" applyFont="1" applyFill="1" applyBorder="1" applyAlignment="1" applyProtection="1">
      <alignment horizontal="center"/>
    </xf>
    <xf numFmtId="0" fontId="10" fillId="0" borderId="4" xfId="13" applyFont="1" applyFill="1" applyBorder="1" applyAlignment="1" applyProtection="1">
      <alignment horizontal="center"/>
    </xf>
    <xf numFmtId="0" fontId="14" fillId="7" borderId="2" xfId="0" applyFont="1" applyFill="1" applyBorder="1" applyAlignment="1">
      <alignment horizontal="center" vertical="center"/>
    </xf>
    <xf numFmtId="0" fontId="14" fillId="7" borderId="3" xfId="0" applyFont="1" applyFill="1" applyBorder="1" applyAlignment="1">
      <alignment horizontal="center" vertical="center"/>
    </xf>
    <xf numFmtId="0" fontId="14" fillId="7" borderId="4" xfId="0" applyFont="1" applyFill="1" applyBorder="1" applyAlignment="1">
      <alignment horizontal="center" vertical="center"/>
    </xf>
    <xf numFmtId="0" fontId="11" fillId="3" borderId="55" xfId="0" applyFont="1" applyFill="1" applyBorder="1" applyAlignment="1" applyProtection="1">
      <alignment horizontal="left"/>
      <protection locked="0"/>
    </xf>
    <xf numFmtId="0" fontId="11" fillId="3" borderId="58" xfId="0" applyFont="1" applyFill="1" applyBorder="1" applyAlignment="1" applyProtection="1">
      <alignment horizontal="left"/>
      <protection locked="0"/>
    </xf>
    <xf numFmtId="0" fontId="11" fillId="3" borderId="56" xfId="0" applyFont="1" applyFill="1" applyBorder="1" applyAlignment="1" applyProtection="1">
      <alignment horizontal="left"/>
      <protection locked="0"/>
    </xf>
    <xf numFmtId="0" fontId="8" fillId="7" borderId="16" xfId="0" applyFont="1" applyFill="1" applyBorder="1" applyAlignment="1">
      <alignment horizontal="center" vertical="center" wrapText="1"/>
    </xf>
    <xf numFmtId="0" fontId="8" fillId="7" borderId="17" xfId="0" applyFont="1" applyFill="1" applyBorder="1" applyAlignment="1">
      <alignment horizontal="center" vertical="center" wrapText="1"/>
    </xf>
    <xf numFmtId="0" fontId="8" fillId="7" borderId="18" xfId="0" applyFont="1" applyFill="1" applyBorder="1" applyAlignment="1">
      <alignment horizontal="center" vertical="center" wrapText="1"/>
    </xf>
    <xf numFmtId="0" fontId="8" fillId="7" borderId="28" xfId="0" applyFont="1" applyFill="1" applyBorder="1" applyAlignment="1">
      <alignment horizontal="center" vertical="center" wrapText="1"/>
    </xf>
    <xf numFmtId="0" fontId="8" fillId="7" borderId="29" xfId="0" applyFont="1" applyFill="1" applyBorder="1" applyAlignment="1">
      <alignment horizontal="center" vertical="center" wrapText="1"/>
    </xf>
    <xf numFmtId="0" fontId="8" fillId="7" borderId="30" xfId="0" applyFont="1" applyFill="1" applyBorder="1" applyAlignment="1">
      <alignment horizontal="center" vertical="center" wrapText="1"/>
    </xf>
    <xf numFmtId="0" fontId="11" fillId="3" borderId="57" xfId="0" applyFont="1" applyFill="1" applyBorder="1" applyAlignment="1" applyProtection="1">
      <alignment vertical="top" wrapText="1"/>
      <protection locked="0"/>
    </xf>
    <xf numFmtId="0" fontId="11" fillId="3" borderId="59" xfId="0" applyFont="1" applyFill="1" applyBorder="1" applyAlignment="1" applyProtection="1">
      <alignment vertical="top" wrapText="1"/>
      <protection locked="0"/>
    </xf>
    <xf numFmtId="0" fontId="11" fillId="3" borderId="48" xfId="0" applyFont="1" applyFill="1" applyBorder="1" applyAlignment="1" applyProtection="1">
      <alignment vertical="top" wrapText="1"/>
      <protection locked="0"/>
    </xf>
    <xf numFmtId="0" fontId="11" fillId="3" borderId="114" xfId="0" applyFont="1" applyFill="1" applyBorder="1" applyAlignment="1" applyProtection="1">
      <alignment vertical="top" wrapText="1"/>
      <protection locked="0"/>
    </xf>
    <xf numFmtId="0" fontId="11" fillId="3" borderId="0" xfId="0" applyFont="1" applyFill="1" applyAlignment="1" applyProtection="1">
      <alignment vertical="top" wrapText="1"/>
      <protection locked="0"/>
    </xf>
    <xf numFmtId="0" fontId="11" fillId="3" borderId="54" xfId="0" applyFont="1" applyFill="1" applyBorder="1" applyAlignment="1" applyProtection="1">
      <alignment vertical="top" wrapText="1"/>
      <protection locked="0"/>
    </xf>
    <xf numFmtId="0" fontId="11" fillId="3" borderId="60" xfId="0" applyFont="1" applyFill="1" applyBorder="1" applyAlignment="1" applyProtection="1">
      <alignment vertical="top" wrapText="1"/>
      <protection locked="0"/>
    </xf>
    <xf numFmtId="0" fontId="11" fillId="3" borderId="53" xfId="0" applyFont="1" applyFill="1" applyBorder="1" applyAlignment="1" applyProtection="1">
      <alignment vertical="top" wrapText="1"/>
      <protection locked="0"/>
    </xf>
    <xf numFmtId="0" fontId="11" fillId="3" borderId="47" xfId="0" applyFont="1" applyFill="1" applyBorder="1" applyAlignment="1" applyProtection="1">
      <alignment vertical="top" wrapText="1"/>
      <protection locked="0"/>
    </xf>
    <xf numFmtId="49" fontId="11" fillId="3" borderId="55" xfId="0" applyNumberFormat="1" applyFont="1" applyFill="1" applyBorder="1" applyAlignment="1" applyProtection="1">
      <alignment horizontal="center"/>
      <protection locked="0"/>
    </xf>
    <xf numFmtId="49" fontId="11" fillId="3" borderId="56" xfId="0" applyNumberFormat="1" applyFont="1" applyFill="1" applyBorder="1" applyAlignment="1" applyProtection="1">
      <alignment horizontal="center"/>
      <protection locked="0"/>
    </xf>
    <xf numFmtId="0" fontId="9" fillId="3" borderId="55" xfId="3" applyFill="1" applyBorder="1" applyAlignment="1" applyProtection="1">
      <alignment horizontal="left"/>
      <protection locked="0"/>
    </xf>
    <xf numFmtId="0" fontId="16" fillId="3" borderId="58" xfId="3" applyFont="1" applyFill="1" applyBorder="1" applyAlignment="1" applyProtection="1">
      <alignment horizontal="left"/>
      <protection locked="0"/>
    </xf>
    <xf numFmtId="0" fontId="16" fillId="3" borderId="56" xfId="3" applyFont="1" applyFill="1" applyBorder="1" applyAlignment="1" applyProtection="1">
      <alignment horizontal="left"/>
      <protection locked="0"/>
    </xf>
    <xf numFmtId="49" fontId="11" fillId="3" borderId="55" xfId="0" applyNumberFormat="1" applyFont="1" applyFill="1" applyBorder="1" applyAlignment="1" applyProtection="1">
      <alignment horizontal="left" vertical="center"/>
      <protection locked="0"/>
    </xf>
    <xf numFmtId="49" fontId="11" fillId="3" borderId="58" xfId="0" applyNumberFormat="1" applyFont="1" applyFill="1" applyBorder="1" applyAlignment="1" applyProtection="1">
      <alignment horizontal="left" vertical="center"/>
      <protection locked="0"/>
    </xf>
    <xf numFmtId="49" fontId="11" fillId="3" borderId="56" xfId="0" applyNumberFormat="1" applyFont="1" applyFill="1" applyBorder="1" applyAlignment="1" applyProtection="1">
      <alignment horizontal="left" vertical="center"/>
      <protection locked="0"/>
    </xf>
    <xf numFmtId="4" fontId="11" fillId="0" borderId="2" xfId="0" applyNumberFormat="1" applyFont="1" applyFill="1" applyBorder="1" applyAlignment="1" applyProtection="1">
      <alignment horizontal="center"/>
    </xf>
    <xf numFmtId="0" fontId="11" fillId="0" borderId="4" xfId="0" applyFont="1" applyFill="1" applyBorder="1" applyAlignment="1" applyProtection="1">
      <alignment horizontal="center"/>
    </xf>
    <xf numFmtId="0" fontId="11" fillId="0" borderId="55" xfId="0" applyNumberFormat="1" applyFont="1" applyFill="1" applyBorder="1" applyAlignment="1" applyProtection="1">
      <alignment horizontal="left"/>
      <protection locked="0"/>
    </xf>
    <xf numFmtId="0" fontId="11" fillId="0" borderId="56" xfId="0" applyNumberFormat="1" applyFont="1" applyFill="1" applyBorder="1" applyAlignment="1" applyProtection="1">
      <alignment horizontal="left"/>
      <protection locked="0"/>
    </xf>
    <xf numFmtId="49" fontId="11" fillId="3" borderId="55" xfId="0" applyNumberFormat="1" applyFont="1" applyFill="1" applyBorder="1" applyAlignment="1" applyProtection="1">
      <alignment horizontal="left"/>
      <protection locked="0"/>
    </xf>
    <xf numFmtId="49" fontId="11" fillId="3" borderId="56" xfId="0" applyNumberFormat="1" applyFont="1" applyFill="1" applyBorder="1" applyAlignment="1" applyProtection="1">
      <alignment horizontal="left"/>
      <protection locked="0"/>
    </xf>
    <xf numFmtId="0" fontId="10" fillId="7" borderId="16" xfId="0" applyFont="1" applyFill="1" applyBorder="1" applyAlignment="1">
      <alignment horizontal="center" vertical="center" wrapText="1"/>
    </xf>
    <xf numFmtId="0" fontId="10" fillId="7" borderId="17" xfId="0" applyFont="1" applyFill="1" applyBorder="1" applyAlignment="1">
      <alignment horizontal="center" vertical="center" wrapText="1"/>
    </xf>
    <xf numFmtId="0" fontId="10" fillId="7" borderId="18" xfId="0" applyFont="1" applyFill="1" applyBorder="1" applyAlignment="1">
      <alignment horizontal="center" vertical="center" wrapText="1"/>
    </xf>
    <xf numFmtId="0" fontId="10" fillId="0" borderId="46" xfId="34" applyFont="1" applyFill="1" applyBorder="1" applyAlignment="1" applyProtection="1">
      <alignment horizontal="center" vertical="center" wrapText="1"/>
    </xf>
    <xf numFmtId="0" fontId="10" fillId="0" borderId="49" xfId="34" applyFont="1" applyFill="1" applyBorder="1" applyAlignment="1" applyProtection="1">
      <alignment horizontal="center" vertical="center" wrapText="1"/>
    </xf>
    <xf numFmtId="0" fontId="10" fillId="0" borderId="37" xfId="34" applyFont="1" applyFill="1" applyBorder="1" applyAlignment="1" applyProtection="1">
      <alignment horizontal="center" vertical="center" wrapText="1"/>
    </xf>
    <xf numFmtId="0" fontId="10" fillId="0" borderId="6" xfId="34" applyFont="1" applyFill="1" applyBorder="1" applyAlignment="1" applyProtection="1">
      <alignment horizontal="center" vertical="center" wrapText="1"/>
    </xf>
    <xf numFmtId="0" fontId="10" fillId="0" borderId="9" xfId="34" applyFont="1" applyFill="1" applyBorder="1" applyAlignment="1" applyProtection="1">
      <alignment horizontal="center" vertical="center" wrapText="1"/>
    </xf>
    <xf numFmtId="0" fontId="10" fillId="0" borderId="118" xfId="34" applyFont="1" applyFill="1" applyBorder="1" applyAlignment="1" applyProtection="1">
      <alignment horizontal="center" vertical="center" wrapText="1"/>
    </xf>
    <xf numFmtId="0" fontId="10" fillId="0" borderId="119" xfId="34" applyFont="1" applyFill="1" applyBorder="1" applyAlignment="1" applyProtection="1">
      <alignment horizontal="center" vertical="center" wrapText="1"/>
    </xf>
    <xf numFmtId="0" fontId="10" fillId="0" borderId="6" xfId="0" applyFont="1" applyFill="1" applyBorder="1" applyAlignment="1" applyProtection="1">
      <alignment horizontal="center" vertical="center"/>
    </xf>
    <xf numFmtId="0" fontId="10" fillId="0" borderId="10" xfId="0" applyFont="1" applyFill="1" applyBorder="1" applyAlignment="1" applyProtection="1">
      <alignment horizontal="center" vertical="center"/>
    </xf>
    <xf numFmtId="0" fontId="10" fillId="0" borderId="120" xfId="34" applyFont="1" applyFill="1" applyBorder="1" applyAlignment="1" applyProtection="1">
      <alignment horizontal="center" vertical="center" wrapText="1"/>
    </xf>
    <xf numFmtId="0" fontId="10" fillId="0" borderId="121" xfId="34" applyFont="1" applyFill="1" applyBorder="1" applyAlignment="1" applyProtection="1">
      <alignment horizontal="center" vertical="center" wrapText="1"/>
    </xf>
    <xf numFmtId="0" fontId="10" fillId="0" borderId="122" xfId="34" applyFont="1" applyFill="1" applyBorder="1" applyAlignment="1" applyProtection="1">
      <alignment horizontal="center" vertical="center" wrapText="1"/>
    </xf>
    <xf numFmtId="0" fontId="10" fillId="0" borderId="21" xfId="34" applyFont="1" applyFill="1" applyBorder="1" applyAlignment="1" applyProtection="1">
      <alignment horizontal="center" vertical="center" wrapText="1"/>
    </xf>
    <xf numFmtId="0" fontId="10" fillId="0" borderId="27" xfId="34" applyFont="1" applyFill="1" applyBorder="1" applyAlignment="1" applyProtection="1">
      <alignment horizontal="center" vertical="center" wrapText="1"/>
    </xf>
    <xf numFmtId="0" fontId="10" fillId="0" borderId="123" xfId="34" applyFont="1" applyFill="1" applyBorder="1" applyAlignment="1" applyProtection="1">
      <alignment horizontal="center" vertical="center" wrapText="1"/>
    </xf>
    <xf numFmtId="0" fontId="10" fillId="0" borderId="51" xfId="34" applyFont="1" applyFill="1" applyBorder="1" applyAlignment="1" applyProtection="1">
      <alignment horizontal="center" vertical="center" wrapText="1"/>
    </xf>
    <xf numFmtId="0" fontId="10" fillId="0" borderId="124" xfId="34" applyFont="1" applyFill="1" applyBorder="1" applyAlignment="1" applyProtection="1">
      <alignment horizontal="center" vertical="center" wrapText="1"/>
    </xf>
    <xf numFmtId="0" fontId="10" fillId="0" borderId="125" xfId="34" applyFont="1" applyFill="1" applyBorder="1" applyAlignment="1" applyProtection="1">
      <alignment horizontal="center" vertical="center" wrapText="1"/>
    </xf>
    <xf numFmtId="0" fontId="18" fillId="7" borderId="2" xfId="0" applyFont="1" applyFill="1" applyBorder="1" applyAlignment="1">
      <alignment horizontal="center" vertical="center" wrapText="1"/>
    </xf>
    <xf numFmtId="0" fontId="18" fillId="7" borderId="3" xfId="0" applyFont="1" applyFill="1" applyBorder="1" applyAlignment="1">
      <alignment horizontal="center" vertical="center" wrapText="1"/>
    </xf>
    <xf numFmtId="0" fontId="18" fillId="7" borderId="4" xfId="0" applyFont="1" applyFill="1" applyBorder="1" applyAlignment="1">
      <alignment horizontal="center" vertical="center" wrapText="1"/>
    </xf>
    <xf numFmtId="0" fontId="10" fillId="0" borderId="55" xfId="34" quotePrefix="1" applyFont="1" applyFill="1" applyBorder="1" applyAlignment="1" applyProtection="1">
      <alignment horizontal="center" vertical="center" wrapText="1"/>
    </xf>
    <xf numFmtId="0" fontId="10" fillId="0" borderId="56" xfId="34" quotePrefix="1" applyFont="1" applyFill="1" applyBorder="1" applyAlignment="1" applyProtection="1">
      <alignment horizontal="center" vertical="center" wrapText="1"/>
    </xf>
    <xf numFmtId="0" fontId="32" fillId="0" borderId="13" xfId="34" quotePrefix="1" applyFont="1" applyFill="1" applyBorder="1" applyAlignment="1" applyProtection="1">
      <alignment horizontal="center" vertical="center" wrapText="1"/>
    </xf>
    <xf numFmtId="0" fontId="32" fillId="0" borderId="15" xfId="34" applyFont="1" applyFill="1" applyBorder="1" applyAlignment="1" applyProtection="1">
      <alignment horizontal="center" vertical="center" wrapText="1"/>
    </xf>
    <xf numFmtId="0" fontId="10" fillId="0" borderId="22" xfId="34" applyFont="1" applyFill="1" applyBorder="1" applyAlignment="1" applyProtection="1">
      <alignment horizontal="center" vertical="center" wrapText="1"/>
    </xf>
    <xf numFmtId="0" fontId="10" fillId="0" borderId="5" xfId="34" quotePrefix="1" applyFont="1" applyFill="1" applyBorder="1" applyAlignment="1" applyProtection="1">
      <alignment horizontal="center" vertical="center" wrapText="1"/>
    </xf>
    <xf numFmtId="0" fontId="32" fillId="0" borderId="5" xfId="34" quotePrefix="1" applyFont="1" applyFill="1" applyBorder="1" applyAlignment="1" applyProtection="1">
      <alignment horizontal="center" vertical="center" wrapText="1"/>
    </xf>
    <xf numFmtId="0" fontId="32" fillId="0" borderId="9" xfId="34" applyFont="1" applyFill="1" applyBorder="1" applyAlignment="1" applyProtection="1">
      <alignment horizontal="center" vertical="center" wrapText="1"/>
    </xf>
    <xf numFmtId="3" fontId="11" fillId="3" borderId="55" xfId="0" applyNumberFormat="1" applyFont="1" applyFill="1" applyBorder="1" applyAlignment="1" applyProtection="1">
      <alignment horizontal="center" vertical="center"/>
      <protection locked="0"/>
    </xf>
    <xf numFmtId="3" fontId="11" fillId="3" borderId="56" xfId="0" applyNumberFormat="1" applyFont="1" applyFill="1" applyBorder="1" applyAlignment="1" applyProtection="1">
      <alignment horizontal="center" vertical="center"/>
      <protection locked="0"/>
    </xf>
    <xf numFmtId="0" fontId="10" fillId="0" borderId="120" xfId="0" applyFont="1" applyFill="1" applyBorder="1" applyAlignment="1" applyProtection="1">
      <alignment horizontal="center"/>
    </xf>
    <xf numFmtId="0" fontId="10" fillId="0" borderId="121" xfId="0" applyFont="1" applyFill="1" applyBorder="1" applyAlignment="1" applyProtection="1">
      <alignment horizontal="center"/>
    </xf>
    <xf numFmtId="0" fontId="10" fillId="0" borderId="122" xfId="0" applyFont="1" applyFill="1" applyBorder="1" applyAlignment="1" applyProtection="1">
      <alignment horizontal="center"/>
    </xf>
    <xf numFmtId="0" fontId="18" fillId="7" borderId="2" xfId="0" applyFont="1" applyFill="1" applyBorder="1" applyAlignment="1">
      <alignment horizontal="center" vertical="center"/>
    </xf>
    <xf numFmtId="0" fontId="18" fillId="7" borderId="3" xfId="0" applyFont="1" applyFill="1" applyBorder="1" applyAlignment="1">
      <alignment horizontal="center" vertical="center"/>
    </xf>
    <xf numFmtId="0" fontId="18" fillId="7" borderId="4" xfId="0" applyFont="1" applyFill="1" applyBorder="1" applyAlignment="1">
      <alignment horizontal="center" vertical="center"/>
    </xf>
    <xf numFmtId="4" fontId="15" fillId="0" borderId="5" xfId="26" applyNumberFormat="1" applyFont="1" applyBorder="1" applyAlignment="1">
      <alignment horizontal="center" vertical="center" wrapText="1"/>
    </xf>
    <xf numFmtId="0" fontId="19" fillId="0" borderId="5" xfId="29" applyFont="1" applyBorder="1" applyAlignment="1">
      <alignment horizontal="center" vertical="center" wrapText="1"/>
    </xf>
    <xf numFmtId="0" fontId="18" fillId="0" borderId="5" xfId="32" applyFont="1" applyBorder="1" applyAlignment="1">
      <alignment horizontal="center" vertical="center" wrapText="1"/>
    </xf>
    <xf numFmtId="0" fontId="7" fillId="0" borderId="17" xfId="33" applyFont="1" applyBorder="1" applyAlignment="1">
      <alignment horizontal="center" vertical="center" wrapText="1"/>
    </xf>
    <xf numFmtId="0" fontId="5" fillId="0" borderId="17" xfId="16" applyFont="1" applyBorder="1" applyAlignment="1">
      <alignment horizontal="center" vertical="center" wrapText="1"/>
    </xf>
    <xf numFmtId="0" fontId="26" fillId="0" borderId="0" xfId="15" applyFont="1" applyFill="1" applyAlignment="1">
      <alignment horizontal="left" vertical="center" wrapText="1"/>
    </xf>
    <xf numFmtId="0" fontId="26" fillId="0" borderId="29" xfId="15" applyFont="1" applyFill="1" applyBorder="1" applyAlignment="1">
      <alignment horizontal="center" vertical="center" wrapText="1"/>
    </xf>
    <xf numFmtId="0" fontId="29" fillId="0" borderId="91" xfId="15" applyFont="1" applyFill="1" applyBorder="1" applyAlignment="1">
      <alignment horizontal="center" vertical="center" textRotation="255" wrapText="1"/>
    </xf>
    <xf numFmtId="0" fontId="29" fillId="0" borderId="101" xfId="15" applyFont="1" applyFill="1" applyBorder="1" applyAlignment="1">
      <alignment horizontal="center" vertical="center" textRotation="255" wrapText="1"/>
    </xf>
    <xf numFmtId="0" fontId="29" fillId="0" borderId="104" xfId="15" applyFont="1" applyFill="1" applyBorder="1" applyAlignment="1">
      <alignment horizontal="center" vertical="center" textRotation="255" wrapText="1"/>
    </xf>
    <xf numFmtId="0" fontId="26" fillId="0" borderId="101" xfId="15" applyFont="1" applyFill="1" applyBorder="1" applyAlignment="1">
      <alignment horizontal="center" vertical="center" textRotation="255" wrapText="1"/>
    </xf>
    <xf numFmtId="0" fontId="26" fillId="0" borderId="104" xfId="15" applyFont="1" applyFill="1" applyBorder="1" applyAlignment="1">
      <alignment horizontal="center" vertical="center" textRotation="255" wrapText="1"/>
    </xf>
    <xf numFmtId="0" fontId="29" fillId="0" borderId="90" xfId="15" applyFont="1" applyFill="1" applyBorder="1" applyAlignment="1">
      <alignment horizontal="center" vertical="center" textRotation="255" wrapText="1"/>
    </xf>
    <xf numFmtId="0" fontId="29" fillId="0" borderId="91" xfId="15" applyFont="1" applyFill="1" applyBorder="1" applyAlignment="1">
      <alignment vertical="center" textRotation="255"/>
    </xf>
    <xf numFmtId="0" fontId="29" fillId="0" borderId="101" xfId="15" applyFont="1" applyFill="1" applyBorder="1" applyAlignment="1">
      <alignment vertical="center" textRotation="255"/>
    </xf>
    <xf numFmtId="0" fontId="29" fillId="0" borderId="104" xfId="15" applyFont="1" applyFill="1" applyBorder="1" applyAlignment="1">
      <alignment vertical="center" textRotation="255"/>
    </xf>
    <xf numFmtId="0" fontId="31" fillId="0" borderId="91" xfId="15" applyFont="1" applyFill="1" applyBorder="1" applyAlignment="1">
      <alignment horizontal="center" vertical="center" textRotation="255" wrapText="1"/>
    </xf>
    <xf numFmtId="0" fontId="31" fillId="0" borderId="101" xfId="15" applyFont="1" applyFill="1" applyBorder="1" applyAlignment="1">
      <alignment horizontal="center" vertical="center" textRotation="255" wrapText="1"/>
    </xf>
    <xf numFmtId="0" fontId="31" fillId="0" borderId="104" xfId="15" applyFont="1" applyFill="1" applyBorder="1" applyAlignment="1">
      <alignment horizontal="center" vertical="center" textRotation="255" wrapText="1"/>
    </xf>
    <xf numFmtId="0" fontId="10" fillId="0" borderId="8" xfId="13" applyFont="1" applyBorder="1" applyAlignment="1">
      <alignment horizontal="center" vertical="center" wrapText="1"/>
    </xf>
    <xf numFmtId="0" fontId="10" fillId="0" borderId="7" xfId="13" applyFont="1" applyBorder="1" applyAlignment="1">
      <alignment horizontal="center" vertical="center" wrapText="1"/>
    </xf>
    <xf numFmtId="0" fontId="10" fillId="0" borderId="55" xfId="13" applyFont="1" applyBorder="1" applyAlignment="1">
      <alignment horizontal="center" vertical="center" wrapText="1"/>
    </xf>
    <xf numFmtId="0" fontId="10" fillId="0" borderId="58" xfId="13" applyFont="1" applyBorder="1" applyAlignment="1">
      <alignment horizontal="center" vertical="center" wrapText="1"/>
    </xf>
    <xf numFmtId="0" fontId="10" fillId="0" borderId="56" xfId="13" applyFont="1" applyBorder="1" applyAlignment="1">
      <alignment horizontal="center" vertical="center" wrapText="1"/>
    </xf>
    <xf numFmtId="0" fontId="10" fillId="0" borderId="8" xfId="26" applyFont="1" applyFill="1" applyBorder="1" applyAlignment="1">
      <alignment horizontal="center" vertical="center" wrapText="1"/>
    </xf>
    <xf numFmtId="0" fontId="10" fillId="0" borderId="7" xfId="26" applyFont="1" applyFill="1" applyBorder="1" applyAlignment="1">
      <alignment horizontal="center" vertical="center" wrapText="1"/>
    </xf>
    <xf numFmtId="0" fontId="10" fillId="0" borderId="5" xfId="13" applyFont="1" applyBorder="1" applyAlignment="1">
      <alignment horizontal="center" vertical="center" wrapText="1"/>
    </xf>
    <xf numFmtId="0" fontId="10" fillId="0" borderId="5" xfId="26" applyFont="1" applyBorder="1" applyAlignment="1">
      <alignment horizontal="center" vertical="center" wrapText="1"/>
    </xf>
  </cellXfs>
  <cellStyles count="38">
    <cellStyle name="Euro" xfId="1"/>
    <cellStyle name="Euro 2" xfId="2"/>
    <cellStyle name="Lien hypertexte" xfId="3" builtinId="8"/>
    <cellStyle name="Milliers 2" xfId="4"/>
    <cellStyle name="Monétaire 2" xfId="5"/>
    <cellStyle name="Monétaire 2 2" xfId="6"/>
    <cellStyle name="Monétaire 3" xfId="7"/>
    <cellStyle name="Monétaire 3 2" xfId="8"/>
    <cellStyle name="Monétaire 3 3" xfId="9"/>
    <cellStyle name="Monétaire 4" xfId="10"/>
    <cellStyle name="Monétaire 5" xfId="11"/>
    <cellStyle name="Monétaire 6" xfId="12"/>
    <cellStyle name="Normal" xfId="0" builtinId="0"/>
    <cellStyle name="Normal 2" xfId="13"/>
    <cellStyle name="Normal 2 2" xfId="14"/>
    <cellStyle name="Normal 2 3" xfId="15"/>
    <cellStyle name="Normal 3" xfId="16"/>
    <cellStyle name="Normal 3 2" xfId="17"/>
    <cellStyle name="Normal 4" xfId="18"/>
    <cellStyle name="Normal 5" xfId="19"/>
    <cellStyle name="Normal 5 2" xfId="20"/>
    <cellStyle name="Normal 6" xfId="21"/>
    <cellStyle name="Normal_Cadre_enquete_CA (2)" xfId="22"/>
    <cellStyle name="Normal_PAGE10" xfId="23"/>
    <cellStyle name="Normal_PAGE11" xfId="24"/>
    <cellStyle name="Normal_PAGE24" xfId="25"/>
    <cellStyle name="Normal_PAGE27" xfId="26"/>
    <cellStyle name="Normal_PAGE28" xfId="27"/>
    <cellStyle name="Normal_PAGE29" xfId="28"/>
    <cellStyle name="Normal_PAGE30" xfId="29"/>
    <cellStyle name="Normal_PAGE31" xfId="30"/>
    <cellStyle name="Normal_PAGE32" xfId="31"/>
    <cellStyle name="Normal_PAGE33" xfId="32"/>
    <cellStyle name="Normal_PAGE42-3" xfId="33"/>
    <cellStyle name="Normal_PAGE6-1" xfId="34"/>
    <cellStyle name="Pourcentage 2" xfId="35"/>
    <cellStyle name="Pourcentage 3" xfId="36"/>
    <cellStyle name="Texte explicatif 2" xfId="3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s>
</file>

<file path=xl/ctrlProps/ctrlProp1.xml><?xml version="1.0" encoding="utf-8"?>
<formControlPr xmlns="http://schemas.microsoft.com/office/spreadsheetml/2009/9/main" objectType="Drop" dropStyle="combo" dx="22" fmlaLink="$G$21" fmlaRange="Listes!$D$7:$D$45" noThreeD="1" sel="1" val="0"/>
</file>

<file path=xl/ctrlProps/ctrlProp2.xml><?xml version="1.0" encoding="utf-8"?>
<formControlPr xmlns="http://schemas.microsoft.com/office/spreadsheetml/2009/9/main" objectType="Drop" dropStyle="combo" dx="22" fmlaLink="$G$25" fmlaRange="Listes!$H$48:$H$58" noThreeD="1" sel="1" val="0"/>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9525</xdr:colOff>
      <xdr:row>44</xdr:row>
      <xdr:rowOff>38100</xdr:rowOff>
    </xdr:to>
    <xdr:pic>
      <xdr:nvPicPr>
        <xdr:cNvPr id="301876" name="Imag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411075" cy="7572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19</xdr:row>
          <xdr:rowOff>733425</xdr:rowOff>
        </xdr:from>
        <xdr:to>
          <xdr:col>7</xdr:col>
          <xdr:colOff>1609725</xdr:colOff>
          <xdr:row>21</xdr:row>
          <xdr:rowOff>9525</xdr:rowOff>
        </xdr:to>
        <xdr:sp macro="" textlink="">
          <xdr:nvSpPr>
            <xdr:cNvPr id="105509" name="Drop Down 37" hidden="1">
              <a:extLst>
                <a:ext uri="{63B3BB69-23CF-44E3-9099-C40C66FF867C}">
                  <a14:compatExt spid="_x0000_s1055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64017525</xdr:colOff>
          <xdr:row>23</xdr:row>
          <xdr:rowOff>3514725</xdr:rowOff>
        </xdr:from>
        <xdr:to>
          <xdr:col>7</xdr:col>
          <xdr:colOff>1609725</xdr:colOff>
          <xdr:row>25</xdr:row>
          <xdr:rowOff>9525</xdr:rowOff>
        </xdr:to>
        <xdr:sp macro="" textlink="">
          <xdr:nvSpPr>
            <xdr:cNvPr id="105510" name="Drop Down 38" hidden="1">
              <a:extLst>
                <a:ext uri="{63B3BB69-23CF-44E3-9099-C40C66FF867C}">
                  <a14:compatExt spid="_x0000_s10551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1714500</xdr:colOff>
          <xdr:row>213</xdr:row>
          <xdr:rowOff>2076450</xdr:rowOff>
        </xdr:from>
        <xdr:to>
          <xdr:col>4</xdr:col>
          <xdr:colOff>0</xdr:colOff>
          <xdr:row>215</xdr:row>
          <xdr:rowOff>2724150</xdr:rowOff>
        </xdr:to>
        <xdr:sp macro="" textlink="">
          <xdr:nvSpPr>
            <xdr:cNvPr id="291841" name="Button 1" hidden="1">
              <a:extLst>
                <a:ext uri="{63B3BB69-23CF-44E3-9099-C40C66FF867C}">
                  <a14:compatExt spid="_x0000_s291841"/>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fr-FR" sz="1200" b="0" i="0" u="none" strike="noStrike" baseline="0">
                  <a:solidFill>
                    <a:srgbClr val="000000"/>
                  </a:solidFill>
                  <a:latin typeface="Arial"/>
                  <a:cs typeface="Arial"/>
                </a:rPr>
                <a:t>Masquer les lignes vides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1381125</xdr:colOff>
          <xdr:row>213</xdr:row>
          <xdr:rowOff>1800225</xdr:rowOff>
        </xdr:from>
        <xdr:to>
          <xdr:col>6</xdr:col>
          <xdr:colOff>4772025</xdr:colOff>
          <xdr:row>215</xdr:row>
          <xdr:rowOff>2724150</xdr:rowOff>
        </xdr:to>
        <xdr:sp macro="" textlink="">
          <xdr:nvSpPr>
            <xdr:cNvPr id="291842" name="Button 2" hidden="1">
              <a:extLst>
                <a:ext uri="{63B3BB69-23CF-44E3-9099-C40C66FF867C}">
                  <a14:compatExt spid="_x0000_s291842"/>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fr-FR" sz="1200" b="0" i="0" u="none" strike="noStrike" baseline="0">
                  <a:solidFill>
                    <a:srgbClr val="000000"/>
                  </a:solidFill>
                  <a:latin typeface="Arial"/>
                  <a:cs typeface="Arial"/>
                </a:rPr>
                <a:t>Afficher toutes les lignes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1714500</xdr:colOff>
          <xdr:row>213</xdr:row>
          <xdr:rowOff>2076450</xdr:rowOff>
        </xdr:from>
        <xdr:to>
          <xdr:col>4</xdr:col>
          <xdr:colOff>0</xdr:colOff>
          <xdr:row>215</xdr:row>
          <xdr:rowOff>2724150</xdr:rowOff>
        </xdr:to>
        <xdr:sp macro="" textlink="">
          <xdr:nvSpPr>
            <xdr:cNvPr id="311297" name="Button 1" hidden="1">
              <a:extLst>
                <a:ext uri="{63B3BB69-23CF-44E3-9099-C40C66FF867C}">
                  <a14:compatExt spid="_x0000_s311297"/>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fr-FR" sz="1200" b="0" i="0" u="none" strike="noStrike" baseline="0">
                  <a:solidFill>
                    <a:srgbClr val="000000"/>
                  </a:solidFill>
                  <a:latin typeface="Arial"/>
                  <a:cs typeface="Arial"/>
                </a:rPr>
                <a:t>Masquer les lignes vides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1381125</xdr:colOff>
          <xdr:row>213</xdr:row>
          <xdr:rowOff>1800225</xdr:rowOff>
        </xdr:from>
        <xdr:to>
          <xdr:col>6</xdr:col>
          <xdr:colOff>4724400</xdr:colOff>
          <xdr:row>215</xdr:row>
          <xdr:rowOff>2724150</xdr:rowOff>
        </xdr:to>
        <xdr:sp macro="" textlink="">
          <xdr:nvSpPr>
            <xdr:cNvPr id="311298" name="Button 2" hidden="1">
              <a:extLst>
                <a:ext uri="{63B3BB69-23CF-44E3-9099-C40C66FF867C}">
                  <a14:compatExt spid="_x0000_s311298"/>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fr-FR" sz="1200" b="0" i="0" u="none" strike="noStrike" baseline="0">
                  <a:solidFill>
                    <a:srgbClr val="000000"/>
                  </a:solidFill>
                  <a:latin typeface="Arial"/>
                  <a:cs typeface="Arial"/>
                </a:rPr>
                <a:t>Afficher toutes les lignes</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rcheholding-my.sharepoint.com/Users/Carlos/Documents/Travaux%20AMJ/EPRD%20complet/Master/annexe1_r.314-211casf_eprd_complet_2019_V10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rcheholding-my.sharepoint.com/Users/Carlos/Documents/Travaux%20AMJ/RIA%20Complet/Fichiers%20en%20entr&#233;e/Master/annexe7a_r.314-225casf_ria_complet_2019_V17_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rcheholding-my.sharepoint.com/Users/yohan.closquinet/Desktop/Nouveau%20dossier/TELEBUDGET/Refvar/Refvar_TELEBUDGET_Enfance_adult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
      <sheetName val="Conversions"/>
      <sheetName val="Conso"/>
      <sheetName val="Controle_Conso"/>
      <sheetName val="Formules_a_modifier_Conso"/>
      <sheetName val="Controle_Bilan_Financier"/>
      <sheetName val="Controle_Ratios"/>
      <sheetName val="Controle_EPRD_synthetique"/>
      <sheetName val="LISEZ-MOI"/>
      <sheetName val="Page de garde"/>
      <sheetName val="Id_CR_SF"/>
      <sheetName val="Sommaire"/>
      <sheetName val="CRPP NON SOUMIS EQUIL"/>
      <sheetName val="Renuméroter AIDE_REPERE"/>
      <sheetName val="CRPP SOUMIS EQUILIBRE"/>
      <sheetName val="CRP_SF"/>
      <sheetName val="Synthèse_CRP"/>
      <sheetName val="Controle_synthese_CRP"/>
      <sheetName val="EPRD synthétique"/>
      <sheetName val="CAF_détaillée"/>
      <sheetName val="TFP"/>
      <sheetName val="CRP_PGFP"/>
      <sheetName val="CRP_PGFP_SF"/>
      <sheetName val="PGFP"/>
      <sheetName val="Bilan Financier"/>
      <sheetName val="Ratios_financiers"/>
      <sheetName val="Tableau_Rcc"/>
      <sheetName val="Tab_Eng. hors bilan"/>
      <sheetName val="Onglet_Contrôle"/>
    </sheetNames>
    <sheetDataSet>
      <sheetData sheetId="0">
        <row r="3">
          <cell r="A3" t="str">
            <v>Etablissement Public</v>
          </cell>
          <cell r="B3" t="str">
            <v>Oui</v>
          </cell>
          <cell r="C3" t="str">
            <v>AJA</v>
          </cell>
          <cell r="E3" t="str">
            <v>Accueil de jour adossé</v>
          </cell>
          <cell r="F3" t="str">
            <v>29 - Convention collective nationale des établissements privés d'hospitalisation, de soins, de cure et de garde à but non lucratif (FEHAP, convention de 1951)</v>
          </cell>
        </row>
        <row r="4">
          <cell r="A4" t="str">
            <v>Etat &amp; Col.Territ.</v>
          </cell>
          <cell r="B4" t="str">
            <v>Non</v>
          </cell>
          <cell r="C4" t="str">
            <v>BAPU</v>
          </cell>
          <cell r="E4" t="str">
            <v>Budget commercial ESAT</v>
          </cell>
          <cell r="F4" t="str">
            <v>405 - Convention collective nationale des établissements médico-sociaux de l'union intersyndicale des secteurs sanitaires et sociaux (UNISSS, FFESCPE, convention de 1965, enfants, adolescents)</v>
          </cell>
        </row>
        <row r="5">
          <cell r="A5" t="str">
            <v>Org. Privé Commer.</v>
          </cell>
          <cell r="C5" t="str">
            <v>CAFS</v>
          </cell>
          <cell r="E5" t="str">
            <v>DNA</v>
          </cell>
          <cell r="F5" t="str">
            <v>413 - Convention collective nationale de travail des établissements et services pour personnes inadaptées et handicapées (convention de 1966, SNAPEI)</v>
          </cell>
        </row>
        <row r="6">
          <cell r="A6" t="str">
            <v>Org.Privé non Lucr.</v>
          </cell>
          <cell r="C6" t="str">
            <v>CAMSP</v>
          </cell>
          <cell r="E6" t="str">
            <v>SIC</v>
          </cell>
          <cell r="F6" t="str">
            <v>783 - Convention collective des centres d'hébergement et de réadaptation sociale et dans les services d'accueil, d'orientation et d'insertion pour adultes (CHRS, SOP)</v>
          </cell>
        </row>
        <row r="7">
          <cell r="C7" t="str">
            <v>CMPP</v>
          </cell>
          <cell r="E7" t="str">
            <v>Autres</v>
          </cell>
          <cell r="F7" t="str">
            <v>1001 - Convention collective nationale du 1 mars 1979 des médecins spécialistes qualifiés au regard du conseil de l'ordre travaillant dans les établissements et services pour personnes inadaptées et handicapées</v>
          </cell>
        </row>
        <row r="8">
          <cell r="C8" t="str">
            <v>CPO</v>
          </cell>
          <cell r="F8" t="str">
            <v>1031 - Convention collective nationale de la fédération nationale des associations familiales rurales (FNAFR)</v>
          </cell>
        </row>
        <row r="9">
          <cell r="C9" t="str">
            <v>CR</v>
          </cell>
          <cell r="F9" t="str">
            <v>1261 - Convention collective nationale des acteurs du lien social et familial : centres sociaux et socioculturels, associations d'accueil de jeunes enfants, associations de développement social local (SNAECSO)</v>
          </cell>
        </row>
        <row r="10">
          <cell r="C10" t="str">
            <v>CRP</v>
          </cell>
          <cell r="F10" t="str">
            <v>1565 - Convention collective des services de soins infirmiers à domicile pour personnes âgées de la Guadeloupe</v>
          </cell>
        </row>
        <row r="11">
          <cell r="C11" t="str">
            <v>EAM</v>
          </cell>
          <cell r="F11" t="str">
            <v>2046 - Convention collective nationale du personnel non médical des centres de lutte contre le cancer</v>
          </cell>
        </row>
        <row r="12">
          <cell r="C12" t="str">
            <v>EANM</v>
          </cell>
          <cell r="F12" t="str">
            <v>2941 - Convention collective de la branche de l'aide, de l'accompagnement, des soins et des services à domicile</v>
          </cell>
        </row>
        <row r="13">
          <cell r="C13" t="str">
            <v>EATAH</v>
          </cell>
          <cell r="F13" t="str">
            <v>5502 - Convention d'entreprise Croix Rouge</v>
          </cell>
        </row>
        <row r="14">
          <cell r="C14" t="str">
            <v>EATEH</v>
          </cell>
          <cell r="F14" t="str">
            <v>5524 - Convention d'entreprise France terre d'asile</v>
          </cell>
        </row>
        <row r="15">
          <cell r="C15" t="str">
            <v>EEAH</v>
          </cell>
          <cell r="F15" t="str">
            <v>Annexe du 10 décembre 2002 à la convention collective du 18 avril 2002</v>
          </cell>
        </row>
        <row r="16">
          <cell r="C16" t="str">
            <v>EEAP</v>
          </cell>
          <cell r="F16" t="str">
            <v>Statut public</v>
          </cell>
        </row>
        <row r="17">
          <cell r="C17" t="str">
            <v>EEEH</v>
          </cell>
          <cell r="F17" t="str">
            <v>Autre</v>
          </cell>
        </row>
        <row r="18">
          <cell r="C18" t="str">
            <v>EEPA</v>
          </cell>
        </row>
        <row r="19">
          <cell r="C19" t="str">
            <v>EHPA perc crédit AM</v>
          </cell>
        </row>
        <row r="20">
          <cell r="C20" t="str">
            <v>EHPA sans crédit AM</v>
          </cell>
        </row>
        <row r="21">
          <cell r="C21" t="str">
            <v>EHPAD</v>
          </cell>
        </row>
        <row r="22">
          <cell r="C22" t="str">
            <v>ESAT</v>
          </cell>
        </row>
        <row r="23">
          <cell r="C23" t="str">
            <v>FAM</v>
          </cell>
        </row>
        <row r="24">
          <cell r="C24" t="str">
            <v>Foyer de vie A.H.</v>
          </cell>
        </row>
        <row r="25">
          <cell r="C25" t="str">
            <v>Foyer Heb.Enf.Ado.H.</v>
          </cell>
        </row>
        <row r="26">
          <cell r="C26" t="str">
            <v>Foyer Héberg.A.H.</v>
          </cell>
        </row>
        <row r="27">
          <cell r="C27" t="str">
            <v>IDA</v>
          </cell>
        </row>
        <row r="28">
          <cell r="C28" t="str">
            <v>IDV</v>
          </cell>
        </row>
        <row r="29">
          <cell r="C29" t="str">
            <v>IEM</v>
          </cell>
        </row>
        <row r="30">
          <cell r="C30" t="str">
            <v>IESPESA</v>
          </cell>
        </row>
        <row r="31">
          <cell r="C31" t="str">
            <v>IME</v>
          </cell>
        </row>
        <row r="32">
          <cell r="C32" t="str">
            <v>ITEP</v>
          </cell>
        </row>
        <row r="33">
          <cell r="C33" t="str">
            <v>JES</v>
          </cell>
        </row>
        <row r="34">
          <cell r="C34" t="str">
            <v>MAS</v>
          </cell>
        </row>
        <row r="35">
          <cell r="C35" t="str">
            <v>Résidence autonomie</v>
          </cell>
        </row>
        <row r="36">
          <cell r="C36" t="str">
            <v>SAAD</v>
          </cell>
        </row>
        <row r="37">
          <cell r="C37" t="str">
            <v>SAMSAH</v>
          </cell>
        </row>
        <row r="38">
          <cell r="C38" t="str">
            <v>SAVS</v>
          </cell>
        </row>
        <row r="39">
          <cell r="C39" t="str">
            <v>SESSAD</v>
          </cell>
        </row>
        <row r="40">
          <cell r="C40" t="str">
            <v>SPASAD</v>
          </cell>
        </row>
        <row r="41">
          <cell r="C41" t="str">
            <v>SSIAD</v>
          </cell>
        </row>
        <row r="42">
          <cell r="C42" t="str">
            <v>UEROS</v>
          </cell>
        </row>
        <row r="43">
          <cell r="C43" t="str">
            <v>Autre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versions"/>
      <sheetName val="Conso"/>
      <sheetName val="Liste"/>
      <sheetName val="LISEZ-MOI"/>
      <sheetName val="Page de garde"/>
      <sheetName val="Id_CR_SF"/>
      <sheetName val="Sommaire"/>
      <sheetName val="CRPP NON SOUMIS EQUIL"/>
      <sheetName val="CRPP SOUMIS EQUILIBRE"/>
      <sheetName val="CRP_SF"/>
      <sheetName val="Synthèse_CRP"/>
      <sheetName val="Synthèse résultats"/>
      <sheetName val="EPRD synthétique"/>
      <sheetName val="CAF_détaillée"/>
      <sheetName val="TFP"/>
      <sheetName val="CRP_PGFP"/>
      <sheetName val="CRP_PGFP_SF"/>
      <sheetName val="PGFP"/>
      <sheetName val="FDR"/>
      <sheetName val="Tableau Rcc"/>
      <sheetName val="Onglet_Contrôle"/>
      <sheetName val="Liste0"/>
    </sheetNames>
    <sheetDataSet>
      <sheetData sheetId="0" refreshError="1"/>
      <sheetData sheetId="1" refreshError="1"/>
      <sheetData sheetId="2">
        <row r="3">
          <cell r="D3" t="str">
            <v>Janvier</v>
          </cell>
          <cell r="E3" t="str">
            <v>Budget commercial ESAT</v>
          </cell>
        </row>
        <row r="4">
          <cell r="D4" t="str">
            <v>Février</v>
          </cell>
          <cell r="E4" t="str">
            <v>Accueil de jour adossé</v>
          </cell>
        </row>
        <row r="5">
          <cell r="D5" t="str">
            <v>Mars</v>
          </cell>
          <cell r="E5" t="str">
            <v>DNA</v>
          </cell>
        </row>
        <row r="6">
          <cell r="D6" t="str">
            <v>Avril</v>
          </cell>
          <cell r="E6" t="str">
            <v>SIC</v>
          </cell>
        </row>
        <row r="7">
          <cell r="D7" t="str">
            <v>Mai</v>
          </cell>
          <cell r="E7" t="str">
            <v>Autres</v>
          </cell>
        </row>
        <row r="8">
          <cell r="D8" t="str">
            <v>Juin</v>
          </cell>
        </row>
        <row r="9">
          <cell r="D9" t="str">
            <v>Juillet</v>
          </cell>
        </row>
        <row r="10">
          <cell r="D10" t="str">
            <v>Août</v>
          </cell>
        </row>
        <row r="11">
          <cell r="D11" t="str">
            <v>Septembre</v>
          </cell>
        </row>
        <row r="12">
          <cell r="D12" t="str">
            <v>Octobre</v>
          </cell>
        </row>
        <row r="13">
          <cell r="D13" t="str">
            <v>Novembre</v>
          </cell>
        </row>
        <row r="14">
          <cell r="D14" t="str">
            <v>Décembre</v>
          </cell>
        </row>
      </sheetData>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Var"/>
      <sheetName val="Variables_Nouvelles"/>
      <sheetName val="Variables_Supprimees"/>
      <sheetName val="Feuil1"/>
    </sheetNames>
    <sheetDataSet>
      <sheetData sheetId="0"/>
      <sheetData sheetId="1"/>
      <sheetData sheetId="2" refreshError="1"/>
      <sheetData sheetId="3"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1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0"/>
  <dimension ref="B2:H234"/>
  <sheetViews>
    <sheetView topLeftCell="A8" zoomScaleNormal="100" workbookViewId="0">
      <selection activeCell="D8" sqref="D8"/>
    </sheetView>
  </sheetViews>
  <sheetFormatPr baseColWidth="10" defaultRowHeight="12.75"/>
  <cols>
    <col min="1" max="1" width="1.85546875" style="1" customWidth="1"/>
    <col min="2" max="2" width="35.42578125" style="1" bestFit="1" customWidth="1"/>
    <col min="3" max="3" width="16.5703125" style="1" customWidth="1"/>
    <col min="4" max="4" width="55.5703125" style="1" bestFit="1" customWidth="1"/>
    <col min="5" max="5" width="89.42578125" style="2" bestFit="1" customWidth="1"/>
    <col min="6" max="6" width="5.140625" style="1" bestFit="1" customWidth="1"/>
    <col min="7" max="7" width="6.28515625" style="1" customWidth="1"/>
    <col min="8" max="8" width="89.7109375" style="2" customWidth="1"/>
    <col min="9" max="9" width="3.140625" style="1" customWidth="1"/>
    <col min="10" max="16384" width="11.42578125" style="1"/>
  </cols>
  <sheetData>
    <row r="2" spans="2:8" ht="13.5" thickBot="1">
      <c r="F2" s="3"/>
      <c r="G2" s="3"/>
    </row>
    <row r="3" spans="2:8" ht="13.5" thickBot="1">
      <c r="B3" s="10" t="s">
        <v>47</v>
      </c>
      <c r="C3" s="8"/>
      <c r="F3" s="3"/>
      <c r="G3" s="3"/>
    </row>
    <row r="4" spans="2:8">
      <c r="F4" s="3"/>
      <c r="G4" s="3"/>
    </row>
    <row r="6" spans="2:8" s="4" customFormat="1">
      <c r="B6" s="4" t="s">
        <v>161</v>
      </c>
      <c r="D6" s="9"/>
      <c r="E6" s="9"/>
      <c r="H6" s="9"/>
    </row>
    <row r="7" spans="2:8">
      <c r="B7" s="5"/>
      <c r="D7" s="2" t="s">
        <v>159</v>
      </c>
    </row>
    <row r="8" spans="2:8">
      <c r="B8" s="5">
        <v>177</v>
      </c>
      <c r="D8" s="1" t="s">
        <v>701</v>
      </c>
    </row>
    <row r="9" spans="2:8">
      <c r="B9" s="6" t="s">
        <v>457</v>
      </c>
      <c r="D9" s="15" t="s">
        <v>400</v>
      </c>
      <c r="E9" s="7"/>
    </row>
    <row r="10" spans="2:8">
      <c r="B10" s="6" t="s">
        <v>458</v>
      </c>
      <c r="D10" s="15" t="s">
        <v>401</v>
      </c>
      <c r="E10" s="7"/>
    </row>
    <row r="11" spans="2:8">
      <c r="B11" s="6" t="s">
        <v>459</v>
      </c>
      <c r="D11" s="15" t="s">
        <v>402</v>
      </c>
      <c r="E11" s="7"/>
    </row>
    <row r="12" spans="2:8">
      <c r="B12" s="6" t="s">
        <v>460</v>
      </c>
      <c r="D12" s="15" t="s">
        <v>403</v>
      </c>
      <c r="E12" s="3"/>
    </row>
    <row r="13" spans="2:8">
      <c r="B13" s="6" t="s">
        <v>461</v>
      </c>
      <c r="D13" s="15" t="s">
        <v>404</v>
      </c>
      <c r="E13" s="3"/>
    </row>
    <row r="14" spans="2:8">
      <c r="B14" s="6" t="s">
        <v>462</v>
      </c>
      <c r="D14" s="15" t="s">
        <v>405</v>
      </c>
      <c r="E14" s="3"/>
    </row>
    <row r="15" spans="2:8">
      <c r="B15" s="6" t="s">
        <v>463</v>
      </c>
      <c r="D15" s="15" t="s">
        <v>406</v>
      </c>
      <c r="E15" s="7"/>
    </row>
    <row r="16" spans="2:8">
      <c r="B16" s="6" t="s">
        <v>464</v>
      </c>
      <c r="D16" s="15" t="s">
        <v>407</v>
      </c>
      <c r="E16" s="7"/>
    </row>
    <row r="17" spans="2:5">
      <c r="B17" s="6" t="s">
        <v>465</v>
      </c>
      <c r="D17" s="15" t="s">
        <v>408</v>
      </c>
      <c r="E17" s="7"/>
    </row>
    <row r="18" spans="2:5">
      <c r="B18" s="6" t="s">
        <v>466</v>
      </c>
      <c r="D18" s="15" t="s">
        <v>409</v>
      </c>
      <c r="E18" s="7"/>
    </row>
    <row r="19" spans="2:5">
      <c r="B19" s="6" t="s">
        <v>467</v>
      </c>
      <c r="D19" s="15" t="s">
        <v>410</v>
      </c>
      <c r="E19" s="7"/>
    </row>
    <row r="20" spans="2:5">
      <c r="B20" s="6" t="s">
        <v>468</v>
      </c>
      <c r="D20" s="15" t="s">
        <v>411</v>
      </c>
      <c r="E20" s="7"/>
    </row>
    <row r="21" spans="2:5">
      <c r="B21" s="6" t="s">
        <v>469</v>
      </c>
      <c r="D21" s="15" t="s">
        <v>412</v>
      </c>
      <c r="E21" s="7"/>
    </row>
    <row r="22" spans="2:5">
      <c r="B22" s="6" t="s">
        <v>470</v>
      </c>
      <c r="D22" s="15" t="s">
        <v>413</v>
      </c>
      <c r="E22" s="7"/>
    </row>
    <row r="23" spans="2:5">
      <c r="B23" s="6" t="s">
        <v>471</v>
      </c>
      <c r="D23" s="15" t="s">
        <v>414</v>
      </c>
      <c r="E23" s="7"/>
    </row>
    <row r="24" spans="2:5">
      <c r="B24" s="6" t="s">
        <v>472</v>
      </c>
      <c r="D24" s="15" t="s">
        <v>415</v>
      </c>
      <c r="E24" s="7"/>
    </row>
    <row r="25" spans="2:5">
      <c r="B25" s="6" t="s">
        <v>473</v>
      </c>
      <c r="D25" t="s">
        <v>451</v>
      </c>
      <c r="E25" s="7"/>
    </row>
    <row r="26" spans="2:5">
      <c r="B26" s="6" t="s">
        <v>474</v>
      </c>
      <c r="D26" t="s">
        <v>452</v>
      </c>
      <c r="E26" s="7"/>
    </row>
    <row r="27" spans="2:5">
      <c r="B27" s="6" t="s">
        <v>475</v>
      </c>
      <c r="D27" s="15" t="s">
        <v>416</v>
      </c>
      <c r="E27" s="7"/>
    </row>
    <row r="28" spans="2:5">
      <c r="B28" s="6" t="s">
        <v>476</v>
      </c>
      <c r="D28" s="15" t="s">
        <v>417</v>
      </c>
      <c r="E28" s="7"/>
    </row>
    <row r="29" spans="2:5">
      <c r="B29" s="6" t="s">
        <v>477</v>
      </c>
      <c r="D29" s="15" t="s">
        <v>494</v>
      </c>
      <c r="E29" s="7"/>
    </row>
    <row r="30" spans="2:5">
      <c r="B30" s="6" t="s">
        <v>478</v>
      </c>
      <c r="D30" s="15" t="s">
        <v>418</v>
      </c>
      <c r="E30" s="7"/>
    </row>
    <row r="31" spans="2:5">
      <c r="B31" s="6" t="s">
        <v>479</v>
      </c>
      <c r="D31" s="15" t="s">
        <v>419</v>
      </c>
      <c r="E31" s="7"/>
    </row>
    <row r="32" spans="2:5">
      <c r="B32" s="6" t="s">
        <v>480</v>
      </c>
      <c r="D32" t="s">
        <v>453</v>
      </c>
      <c r="E32" s="3"/>
    </row>
    <row r="33" spans="2:8">
      <c r="B33" s="6" t="s">
        <v>481</v>
      </c>
      <c r="D33" s="15" t="s">
        <v>420</v>
      </c>
      <c r="E33" s="7"/>
    </row>
    <row r="34" spans="2:8">
      <c r="B34" s="6" t="s">
        <v>482</v>
      </c>
      <c r="D34" s="15" t="s">
        <v>421</v>
      </c>
      <c r="E34" s="3"/>
    </row>
    <row r="35" spans="2:8">
      <c r="B35" s="6" t="s">
        <v>483</v>
      </c>
      <c r="D35" s="15" t="s">
        <v>422</v>
      </c>
      <c r="E35" s="7"/>
    </row>
    <row r="36" spans="2:8">
      <c r="B36" s="6" t="s">
        <v>484</v>
      </c>
      <c r="D36" s="15" t="s">
        <v>423</v>
      </c>
      <c r="H36" s="1"/>
    </row>
    <row r="37" spans="2:8">
      <c r="B37" s="6" t="s">
        <v>485</v>
      </c>
      <c r="D37" s="15" t="s">
        <v>424</v>
      </c>
      <c r="H37" s="1"/>
    </row>
    <row r="38" spans="2:8">
      <c r="B38" s="6" t="s">
        <v>486</v>
      </c>
      <c r="D38" s="15" t="s">
        <v>425</v>
      </c>
      <c r="H38" s="1"/>
    </row>
    <row r="39" spans="2:8">
      <c r="B39" s="6" t="s">
        <v>487</v>
      </c>
      <c r="D39" t="s">
        <v>454</v>
      </c>
      <c r="H39" s="1"/>
    </row>
    <row r="40" spans="2:8">
      <c r="B40" s="6" t="s">
        <v>488</v>
      </c>
      <c r="D40" t="s">
        <v>495</v>
      </c>
      <c r="H40" s="1"/>
    </row>
    <row r="41" spans="2:8">
      <c r="B41" s="6" t="s">
        <v>489</v>
      </c>
      <c r="D41" t="s">
        <v>496</v>
      </c>
      <c r="H41" s="1"/>
    </row>
    <row r="42" spans="2:8">
      <c r="B42" s="6" t="s">
        <v>490</v>
      </c>
      <c r="D42" t="s">
        <v>455</v>
      </c>
      <c r="H42" s="1"/>
    </row>
    <row r="43" spans="2:8">
      <c r="B43" s="6" t="s">
        <v>491</v>
      </c>
      <c r="D43" s="15" t="s">
        <v>426</v>
      </c>
      <c r="H43" s="1"/>
    </row>
    <row r="44" spans="2:8">
      <c r="B44" s="6" t="s">
        <v>492</v>
      </c>
      <c r="D44" t="s">
        <v>456</v>
      </c>
      <c r="H44" s="1"/>
    </row>
    <row r="45" spans="2:8">
      <c r="B45" s="6" t="s">
        <v>493</v>
      </c>
      <c r="D45" s="15" t="s">
        <v>427</v>
      </c>
      <c r="H45" s="1"/>
    </row>
    <row r="46" spans="2:8" ht="13.5" thickBot="1"/>
    <row r="47" spans="2:8" ht="13.5" thickBot="1">
      <c r="B47" s="1135" t="s">
        <v>160</v>
      </c>
      <c r="C47" s="1136"/>
      <c r="D47" s="1137"/>
    </row>
    <row r="48" spans="2:8">
      <c r="D48" s="16"/>
      <c r="H48" s="18" t="s">
        <v>159</v>
      </c>
    </row>
    <row r="49" spans="2:8">
      <c r="B49" s="1">
        <v>51</v>
      </c>
      <c r="D49" s="17"/>
      <c r="H49" s="1" t="s">
        <v>156</v>
      </c>
    </row>
    <row r="50" spans="2:8">
      <c r="B50" s="1">
        <v>65</v>
      </c>
      <c r="D50" s="17"/>
      <c r="H50" s="1" t="s">
        <v>428</v>
      </c>
    </row>
    <row r="51" spans="2:8">
      <c r="B51" s="1">
        <v>66</v>
      </c>
      <c r="D51" s="17"/>
      <c r="H51" s="1" t="s">
        <v>429</v>
      </c>
    </row>
    <row r="52" spans="2:8">
      <c r="B52" s="1" t="s">
        <v>23</v>
      </c>
      <c r="D52" s="17"/>
      <c r="H52" s="1" t="s">
        <v>157</v>
      </c>
    </row>
    <row r="53" spans="2:8">
      <c r="B53" s="1" t="s">
        <v>56</v>
      </c>
      <c r="D53" s="17"/>
      <c r="H53" s="1" t="s">
        <v>158</v>
      </c>
    </row>
    <row r="54" spans="2:8">
      <c r="B54" s="1" t="s">
        <v>25</v>
      </c>
      <c r="D54" s="17"/>
      <c r="H54" s="1" t="s">
        <v>25</v>
      </c>
    </row>
    <row r="55" spans="2:8">
      <c r="B55" s="1" t="s">
        <v>57</v>
      </c>
      <c r="D55" s="17"/>
      <c r="H55" s="1" t="s">
        <v>155</v>
      </c>
    </row>
    <row r="56" spans="2:8">
      <c r="B56" s="1" t="s">
        <v>24</v>
      </c>
      <c r="D56" s="17"/>
      <c r="H56" s="1" t="s">
        <v>24</v>
      </c>
    </row>
    <row r="57" spans="2:8">
      <c r="B57" s="1" t="s">
        <v>48</v>
      </c>
      <c r="D57" s="17"/>
      <c r="H57" s="1" t="s">
        <v>444</v>
      </c>
    </row>
    <row r="58" spans="2:8">
      <c r="B58" s="1" t="s">
        <v>61</v>
      </c>
      <c r="D58" s="17"/>
      <c r="H58" s="1" t="s">
        <v>61</v>
      </c>
    </row>
    <row r="59" spans="2:8">
      <c r="B59" s="2"/>
      <c r="D59" s="3"/>
      <c r="E59" s="3"/>
      <c r="H59" s="3"/>
    </row>
    <row r="60" spans="2:8" ht="13.5" thickBot="1">
      <c r="B60" s="2"/>
      <c r="D60" s="3"/>
      <c r="E60" s="3"/>
      <c r="H60" s="3"/>
    </row>
    <row r="61" spans="2:8" ht="13.5" thickBot="1">
      <c r="B61" s="12" t="s">
        <v>162</v>
      </c>
      <c r="C61" s="13"/>
      <c r="D61" s="14"/>
      <c r="E61" s="3"/>
      <c r="H61" s="3"/>
    </row>
    <row r="62" spans="2:8">
      <c r="B62" s="2"/>
      <c r="D62" s="3"/>
      <c r="E62" s="3"/>
      <c r="H62" s="3"/>
    </row>
    <row r="63" spans="2:8">
      <c r="B63" s="4" t="s">
        <v>265</v>
      </c>
      <c r="C63" s="4" t="s">
        <v>266</v>
      </c>
      <c r="D63" s="9" t="s">
        <v>163</v>
      </c>
      <c r="E63" s="3" t="s">
        <v>370</v>
      </c>
      <c r="H63" s="3"/>
    </row>
    <row r="64" spans="2:8">
      <c r="B64" s="1" t="s">
        <v>159</v>
      </c>
      <c r="C64" s="6" t="s">
        <v>159</v>
      </c>
      <c r="D64" s="1" t="s">
        <v>159</v>
      </c>
      <c r="E64" s="3" t="s">
        <v>159</v>
      </c>
      <c r="H64" s="3"/>
    </row>
    <row r="65" spans="2:8">
      <c r="B65" s="1" t="s">
        <v>267</v>
      </c>
      <c r="C65" s="11" t="s">
        <v>371</v>
      </c>
      <c r="D65" s="1" t="s">
        <v>164</v>
      </c>
      <c r="E65" s="3" t="s">
        <v>497</v>
      </c>
      <c r="H65" s="3"/>
    </row>
    <row r="66" spans="2:8">
      <c r="B66" s="1" t="s">
        <v>268</v>
      </c>
      <c r="C66" s="11" t="s">
        <v>372</v>
      </c>
      <c r="D66" s="1" t="s">
        <v>165</v>
      </c>
      <c r="E66" s="3" t="s">
        <v>498</v>
      </c>
      <c r="H66" s="3"/>
    </row>
    <row r="67" spans="2:8">
      <c r="B67" s="1" t="s">
        <v>269</v>
      </c>
      <c r="C67" s="11" t="s">
        <v>373</v>
      </c>
      <c r="D67" s="1" t="s">
        <v>166</v>
      </c>
      <c r="E67" s="3" t="s">
        <v>499</v>
      </c>
      <c r="H67" s="3"/>
    </row>
    <row r="68" spans="2:8">
      <c r="B68" s="1" t="s">
        <v>270</v>
      </c>
      <c r="C68" s="11" t="s">
        <v>374</v>
      </c>
      <c r="D68" s="1" t="s">
        <v>167</v>
      </c>
      <c r="E68" s="3" t="s">
        <v>500</v>
      </c>
      <c r="H68" s="3"/>
    </row>
    <row r="69" spans="2:8">
      <c r="B69" s="1" t="s">
        <v>271</v>
      </c>
      <c r="C69" s="11" t="s">
        <v>375</v>
      </c>
      <c r="D69" s="1" t="s">
        <v>168</v>
      </c>
      <c r="E69" s="3" t="s">
        <v>501</v>
      </c>
      <c r="H69" s="3"/>
    </row>
    <row r="70" spans="2:8">
      <c r="B70" s="1" t="s">
        <v>272</v>
      </c>
      <c r="C70" s="11" t="s">
        <v>376</v>
      </c>
      <c r="D70" s="1" t="s">
        <v>169</v>
      </c>
      <c r="E70" s="3" t="s">
        <v>502</v>
      </c>
      <c r="H70" s="3"/>
    </row>
    <row r="71" spans="2:8">
      <c r="B71" s="1" t="s">
        <v>273</v>
      </c>
      <c r="C71" s="11" t="s">
        <v>377</v>
      </c>
      <c r="D71" s="1" t="s">
        <v>170</v>
      </c>
      <c r="E71" s="3" t="s">
        <v>503</v>
      </c>
      <c r="H71" s="3"/>
    </row>
    <row r="72" spans="2:8">
      <c r="B72" s="1" t="s">
        <v>274</v>
      </c>
      <c r="C72" s="11" t="s">
        <v>378</v>
      </c>
      <c r="D72" s="1" t="s">
        <v>171</v>
      </c>
      <c r="E72" s="3" t="s">
        <v>504</v>
      </c>
      <c r="H72" s="3"/>
    </row>
    <row r="73" spans="2:8">
      <c r="B73" s="1" t="s">
        <v>275</v>
      </c>
      <c r="C73" s="11" t="s">
        <v>379</v>
      </c>
      <c r="D73" s="1" t="s">
        <v>172</v>
      </c>
      <c r="E73" s="3" t="s">
        <v>505</v>
      </c>
      <c r="H73" s="3"/>
    </row>
    <row r="74" spans="2:8">
      <c r="B74" s="1" t="s">
        <v>276</v>
      </c>
      <c r="C74" s="6">
        <v>10</v>
      </c>
      <c r="D74" s="1" t="s">
        <v>173</v>
      </c>
      <c r="E74" s="3" t="s">
        <v>506</v>
      </c>
      <c r="H74" s="3"/>
    </row>
    <row r="75" spans="2:8">
      <c r="B75" s="1" t="s">
        <v>277</v>
      </c>
      <c r="C75" s="6">
        <v>11</v>
      </c>
      <c r="D75" s="1" t="s">
        <v>174</v>
      </c>
      <c r="E75" s="3" t="s">
        <v>507</v>
      </c>
      <c r="H75" s="3"/>
    </row>
    <row r="76" spans="2:8">
      <c r="B76" s="1" t="s">
        <v>278</v>
      </c>
      <c r="C76" s="6">
        <v>12</v>
      </c>
      <c r="D76" s="1" t="s">
        <v>175</v>
      </c>
      <c r="E76" s="3" t="s">
        <v>508</v>
      </c>
      <c r="H76" s="3"/>
    </row>
    <row r="77" spans="2:8">
      <c r="B77" s="1" t="s">
        <v>279</v>
      </c>
      <c r="C77" s="6">
        <v>13</v>
      </c>
      <c r="D77" s="1" t="s">
        <v>176</v>
      </c>
      <c r="E77" s="3" t="s">
        <v>509</v>
      </c>
      <c r="H77" s="3"/>
    </row>
    <row r="78" spans="2:8">
      <c r="B78" s="1" t="s">
        <v>280</v>
      </c>
      <c r="C78" s="6">
        <v>14</v>
      </c>
      <c r="D78" s="1" t="s">
        <v>177</v>
      </c>
      <c r="E78" s="3" t="s">
        <v>510</v>
      </c>
      <c r="H78" s="3"/>
    </row>
    <row r="79" spans="2:8">
      <c r="B79" s="1" t="s">
        <v>281</v>
      </c>
      <c r="C79" s="6">
        <v>15</v>
      </c>
      <c r="D79" s="1" t="s">
        <v>178</v>
      </c>
      <c r="E79" s="3" t="s">
        <v>511</v>
      </c>
      <c r="H79" s="3"/>
    </row>
    <row r="80" spans="2:8">
      <c r="B80" s="1" t="s">
        <v>282</v>
      </c>
      <c r="C80" s="6">
        <v>16</v>
      </c>
      <c r="D80" s="1" t="s">
        <v>179</v>
      </c>
      <c r="E80" s="3" t="s">
        <v>512</v>
      </c>
      <c r="H80" s="3"/>
    </row>
    <row r="81" spans="2:8">
      <c r="B81" s="1" t="s">
        <v>283</v>
      </c>
      <c r="C81" s="6">
        <v>17</v>
      </c>
      <c r="D81" s="1" t="s">
        <v>180</v>
      </c>
      <c r="E81" s="3" t="s">
        <v>513</v>
      </c>
      <c r="H81" s="3"/>
    </row>
    <row r="82" spans="2:8">
      <c r="B82" s="1" t="s">
        <v>284</v>
      </c>
      <c r="C82" s="6">
        <v>18</v>
      </c>
      <c r="D82" s="1" t="s">
        <v>181</v>
      </c>
      <c r="E82" s="3" t="s">
        <v>514</v>
      </c>
      <c r="H82" s="3"/>
    </row>
    <row r="83" spans="2:8">
      <c r="B83" s="1" t="s">
        <v>285</v>
      </c>
      <c r="C83" s="6">
        <v>19</v>
      </c>
      <c r="D83" s="1" t="s">
        <v>182</v>
      </c>
      <c r="E83" s="3" t="s">
        <v>515</v>
      </c>
      <c r="H83" s="3"/>
    </row>
    <row r="84" spans="2:8">
      <c r="B84" s="1" t="s">
        <v>286</v>
      </c>
      <c r="C84" s="6" t="s">
        <v>287</v>
      </c>
      <c r="D84" s="1" t="s">
        <v>183</v>
      </c>
      <c r="E84" s="3" t="s">
        <v>516</v>
      </c>
      <c r="H84" s="3"/>
    </row>
    <row r="85" spans="2:8">
      <c r="B85" s="1" t="s">
        <v>288</v>
      </c>
      <c r="C85" s="6" t="s">
        <v>289</v>
      </c>
      <c r="D85" s="1" t="s">
        <v>184</v>
      </c>
      <c r="E85" s="3" t="s">
        <v>517</v>
      </c>
      <c r="H85" s="3"/>
    </row>
    <row r="86" spans="2:8">
      <c r="B86" s="1" t="s">
        <v>290</v>
      </c>
      <c r="C86" s="6">
        <v>21</v>
      </c>
      <c r="D86" s="1" t="s">
        <v>185</v>
      </c>
      <c r="E86" s="3" t="s">
        <v>518</v>
      </c>
      <c r="H86" s="3"/>
    </row>
    <row r="87" spans="2:8">
      <c r="B87" s="1" t="s">
        <v>291</v>
      </c>
      <c r="C87" s="6">
        <v>22</v>
      </c>
      <c r="D87" s="1" t="s">
        <v>186</v>
      </c>
      <c r="E87" s="3" t="s">
        <v>519</v>
      </c>
      <c r="H87" s="3"/>
    </row>
    <row r="88" spans="2:8">
      <c r="B88" s="1" t="s">
        <v>292</v>
      </c>
      <c r="C88" s="6">
        <v>23</v>
      </c>
      <c r="D88" s="1" t="s">
        <v>187</v>
      </c>
      <c r="E88" s="3" t="s">
        <v>520</v>
      </c>
      <c r="H88" s="3"/>
    </row>
    <row r="89" spans="2:8">
      <c r="B89" s="1" t="s">
        <v>293</v>
      </c>
      <c r="C89" s="6">
        <v>24</v>
      </c>
      <c r="D89" s="1" t="s">
        <v>188</v>
      </c>
      <c r="E89" s="3" t="s">
        <v>521</v>
      </c>
      <c r="H89" s="3"/>
    </row>
    <row r="90" spans="2:8">
      <c r="B90" s="1" t="s">
        <v>294</v>
      </c>
      <c r="C90" s="6">
        <v>25</v>
      </c>
      <c r="D90" s="1" t="s">
        <v>189</v>
      </c>
      <c r="E90" s="3" t="s">
        <v>522</v>
      </c>
      <c r="H90" s="3"/>
    </row>
    <row r="91" spans="2:8">
      <c r="B91" s="1" t="s">
        <v>295</v>
      </c>
      <c r="C91" s="6">
        <v>26</v>
      </c>
      <c r="D91" s="1" t="s">
        <v>190</v>
      </c>
      <c r="E91" s="3" t="s">
        <v>523</v>
      </c>
      <c r="H91" s="3"/>
    </row>
    <row r="92" spans="2:8">
      <c r="B92" s="1" t="s">
        <v>296</v>
      </c>
      <c r="C92" s="6">
        <v>27</v>
      </c>
      <c r="D92" s="1" t="s">
        <v>191</v>
      </c>
      <c r="E92" s="3" t="s">
        <v>524</v>
      </c>
      <c r="H92" s="3"/>
    </row>
    <row r="93" spans="2:8">
      <c r="B93" s="1" t="s">
        <v>297</v>
      </c>
      <c r="C93" s="6">
        <v>28</v>
      </c>
      <c r="D93" s="1" t="s">
        <v>192</v>
      </c>
      <c r="E93" s="3" t="s">
        <v>525</v>
      </c>
      <c r="H93" s="3"/>
    </row>
    <row r="94" spans="2:8">
      <c r="B94" s="1" t="s">
        <v>298</v>
      </c>
      <c r="C94" s="6">
        <v>29</v>
      </c>
      <c r="D94" s="1" t="s">
        <v>193</v>
      </c>
      <c r="E94" s="3" t="s">
        <v>526</v>
      </c>
      <c r="H94" s="3"/>
    </row>
    <row r="95" spans="2:8">
      <c r="B95" s="1" t="s">
        <v>299</v>
      </c>
      <c r="C95" s="6">
        <v>30</v>
      </c>
      <c r="D95" s="1" t="s">
        <v>194</v>
      </c>
      <c r="E95" s="3" t="s">
        <v>527</v>
      </c>
      <c r="H95" s="3"/>
    </row>
    <row r="96" spans="2:8">
      <c r="B96" s="1" t="s">
        <v>300</v>
      </c>
      <c r="C96" s="6">
        <v>31</v>
      </c>
      <c r="D96" s="1" t="s">
        <v>195</v>
      </c>
      <c r="E96" s="3" t="s">
        <v>528</v>
      </c>
      <c r="H96" s="3"/>
    </row>
    <row r="97" spans="2:8">
      <c r="B97" s="1" t="s">
        <v>301</v>
      </c>
      <c r="C97" s="6">
        <v>32</v>
      </c>
      <c r="D97" s="1" t="s">
        <v>196</v>
      </c>
      <c r="E97" s="3" t="s">
        <v>529</v>
      </c>
      <c r="H97" s="3"/>
    </row>
    <row r="98" spans="2:8">
      <c r="B98" s="1" t="s">
        <v>302</v>
      </c>
      <c r="C98" s="6">
        <v>33</v>
      </c>
      <c r="D98" s="1" t="s">
        <v>197</v>
      </c>
      <c r="E98" s="3" t="s">
        <v>530</v>
      </c>
      <c r="H98" s="3"/>
    </row>
    <row r="99" spans="2:8">
      <c r="B99" s="1" t="s">
        <v>303</v>
      </c>
      <c r="C99" s="6">
        <v>34</v>
      </c>
      <c r="D99" s="1" t="s">
        <v>198</v>
      </c>
      <c r="E99" s="3" t="s">
        <v>531</v>
      </c>
      <c r="H99" s="3"/>
    </row>
    <row r="100" spans="2:8">
      <c r="B100" s="1" t="s">
        <v>304</v>
      </c>
      <c r="C100" s="6">
        <v>35</v>
      </c>
      <c r="D100" s="1" t="s">
        <v>199</v>
      </c>
      <c r="E100" s="3" t="s">
        <v>532</v>
      </c>
      <c r="H100" s="3"/>
    </row>
    <row r="101" spans="2:8">
      <c r="B101" s="1" t="s">
        <v>305</v>
      </c>
      <c r="C101" s="6">
        <v>36</v>
      </c>
      <c r="D101" s="1" t="s">
        <v>200</v>
      </c>
      <c r="E101" s="3" t="s">
        <v>533</v>
      </c>
      <c r="H101" s="3"/>
    </row>
    <row r="102" spans="2:8">
      <c r="B102" s="1" t="s">
        <v>306</v>
      </c>
      <c r="C102" s="6">
        <v>37</v>
      </c>
      <c r="D102" s="1" t="s">
        <v>201</v>
      </c>
      <c r="E102" s="3" t="s">
        <v>534</v>
      </c>
      <c r="H102" s="3"/>
    </row>
    <row r="103" spans="2:8">
      <c r="B103" s="1" t="s">
        <v>307</v>
      </c>
      <c r="C103" s="6">
        <v>38</v>
      </c>
      <c r="D103" s="1" t="s">
        <v>202</v>
      </c>
      <c r="E103" s="3" t="s">
        <v>535</v>
      </c>
      <c r="H103" s="3"/>
    </row>
    <row r="104" spans="2:8">
      <c r="B104" s="1" t="s">
        <v>308</v>
      </c>
      <c r="C104" s="6">
        <v>39</v>
      </c>
      <c r="D104" s="1" t="s">
        <v>203</v>
      </c>
      <c r="E104" s="3" t="s">
        <v>536</v>
      </c>
      <c r="H104" s="3"/>
    </row>
    <row r="105" spans="2:8">
      <c r="B105" s="1" t="s">
        <v>309</v>
      </c>
      <c r="C105" s="6">
        <v>40</v>
      </c>
      <c r="D105" s="1" t="s">
        <v>204</v>
      </c>
      <c r="E105" s="3" t="s">
        <v>537</v>
      </c>
      <c r="H105" s="3"/>
    </row>
    <row r="106" spans="2:8">
      <c r="B106" s="1" t="s">
        <v>310</v>
      </c>
      <c r="C106" s="6">
        <v>41</v>
      </c>
      <c r="D106" s="1" t="s">
        <v>205</v>
      </c>
      <c r="E106" s="3" t="s">
        <v>538</v>
      </c>
      <c r="H106" s="3"/>
    </row>
    <row r="107" spans="2:8">
      <c r="B107" s="1" t="s">
        <v>311</v>
      </c>
      <c r="C107" s="6">
        <v>42</v>
      </c>
      <c r="D107" s="1" t="s">
        <v>206</v>
      </c>
      <c r="E107" s="3" t="s">
        <v>539</v>
      </c>
      <c r="H107" s="3"/>
    </row>
    <row r="108" spans="2:8">
      <c r="B108" s="1" t="s">
        <v>312</v>
      </c>
      <c r="C108" s="6">
        <v>43</v>
      </c>
      <c r="D108" s="1" t="s">
        <v>207</v>
      </c>
      <c r="E108" s="3" t="s">
        <v>540</v>
      </c>
      <c r="H108" s="3"/>
    </row>
    <row r="109" spans="2:8">
      <c r="B109" s="1" t="s">
        <v>313</v>
      </c>
      <c r="C109" s="6">
        <v>44</v>
      </c>
      <c r="D109" s="1" t="s">
        <v>208</v>
      </c>
      <c r="E109" s="3" t="s">
        <v>541</v>
      </c>
      <c r="H109" s="3"/>
    </row>
    <row r="110" spans="2:8">
      <c r="B110" s="1" t="s">
        <v>314</v>
      </c>
      <c r="C110" s="6">
        <v>45</v>
      </c>
      <c r="D110" s="1" t="s">
        <v>209</v>
      </c>
      <c r="E110" s="3" t="s">
        <v>542</v>
      </c>
      <c r="H110" s="3"/>
    </row>
    <row r="111" spans="2:8">
      <c r="B111" s="1" t="s">
        <v>315</v>
      </c>
      <c r="C111" s="6">
        <v>46</v>
      </c>
      <c r="D111" s="1" t="s">
        <v>210</v>
      </c>
      <c r="E111" s="3" t="s">
        <v>543</v>
      </c>
      <c r="H111" s="3"/>
    </row>
    <row r="112" spans="2:8">
      <c r="B112" s="1" t="s">
        <v>316</v>
      </c>
      <c r="C112" s="6">
        <v>47</v>
      </c>
      <c r="D112" s="1" t="s">
        <v>211</v>
      </c>
      <c r="E112" s="3" t="s">
        <v>544</v>
      </c>
      <c r="H112" s="3"/>
    </row>
    <row r="113" spans="2:8">
      <c r="B113" s="1" t="s">
        <v>317</v>
      </c>
      <c r="C113" s="6">
        <v>48</v>
      </c>
      <c r="D113" s="1" t="s">
        <v>212</v>
      </c>
      <c r="E113" s="3" t="s">
        <v>545</v>
      </c>
      <c r="H113" s="3"/>
    </row>
    <row r="114" spans="2:8">
      <c r="B114" s="1" t="s">
        <v>318</v>
      </c>
      <c r="C114" s="6">
        <v>49</v>
      </c>
      <c r="D114" s="1" t="s">
        <v>213</v>
      </c>
      <c r="E114" s="3" t="s">
        <v>546</v>
      </c>
      <c r="H114" s="3"/>
    </row>
    <row r="115" spans="2:8">
      <c r="B115" s="1" t="s">
        <v>319</v>
      </c>
      <c r="C115" s="6">
        <v>50</v>
      </c>
      <c r="D115" s="1" t="s">
        <v>214</v>
      </c>
      <c r="E115" s="3" t="s">
        <v>547</v>
      </c>
      <c r="H115" s="3"/>
    </row>
    <row r="116" spans="2:8">
      <c r="B116" s="1" t="s">
        <v>320</v>
      </c>
      <c r="C116" s="6">
        <v>51</v>
      </c>
      <c r="D116" s="1" t="s">
        <v>215</v>
      </c>
      <c r="E116" s="3" t="s">
        <v>548</v>
      </c>
      <c r="H116" s="3"/>
    </row>
    <row r="117" spans="2:8">
      <c r="B117" s="1" t="s">
        <v>321</v>
      </c>
      <c r="C117" s="6">
        <v>52</v>
      </c>
      <c r="D117" s="1" t="s">
        <v>216</v>
      </c>
      <c r="E117" s="3" t="s">
        <v>549</v>
      </c>
      <c r="H117" s="3"/>
    </row>
    <row r="118" spans="2:8">
      <c r="B118" s="1" t="s">
        <v>322</v>
      </c>
      <c r="C118" s="6">
        <v>53</v>
      </c>
      <c r="D118" s="1" t="s">
        <v>217</v>
      </c>
      <c r="E118" s="3" t="s">
        <v>550</v>
      </c>
      <c r="H118" s="3"/>
    </row>
    <row r="119" spans="2:8">
      <c r="B119" s="1" t="s">
        <v>323</v>
      </c>
      <c r="C119" s="6">
        <v>54</v>
      </c>
      <c r="D119" s="1" t="s">
        <v>218</v>
      </c>
      <c r="E119" s="3" t="s">
        <v>551</v>
      </c>
      <c r="H119" s="3"/>
    </row>
    <row r="120" spans="2:8">
      <c r="B120" s="1" t="s">
        <v>324</v>
      </c>
      <c r="C120" s="6">
        <v>55</v>
      </c>
      <c r="D120" s="1" t="s">
        <v>219</v>
      </c>
      <c r="E120" s="3" t="s">
        <v>552</v>
      </c>
      <c r="H120" s="3"/>
    </row>
    <row r="121" spans="2:8">
      <c r="B121" s="1" t="s">
        <v>325</v>
      </c>
      <c r="C121" s="6">
        <v>56</v>
      </c>
      <c r="D121" s="1" t="s">
        <v>220</v>
      </c>
      <c r="E121" s="3" t="s">
        <v>553</v>
      </c>
      <c r="H121" s="3"/>
    </row>
    <row r="122" spans="2:8">
      <c r="B122" s="1" t="s">
        <v>326</v>
      </c>
      <c r="C122" s="6">
        <v>57</v>
      </c>
      <c r="D122" s="1" t="s">
        <v>221</v>
      </c>
      <c r="E122" s="3" t="s">
        <v>554</v>
      </c>
      <c r="H122" s="3"/>
    </row>
    <row r="123" spans="2:8">
      <c r="B123" s="1" t="s">
        <v>327</v>
      </c>
      <c r="C123" s="6">
        <v>58</v>
      </c>
      <c r="D123" s="1" t="s">
        <v>222</v>
      </c>
      <c r="E123" s="3" t="s">
        <v>555</v>
      </c>
      <c r="H123" s="3"/>
    </row>
    <row r="124" spans="2:8">
      <c r="B124" s="1" t="s">
        <v>328</v>
      </c>
      <c r="C124" s="6">
        <v>59</v>
      </c>
      <c r="D124" s="1" t="s">
        <v>223</v>
      </c>
      <c r="E124" s="3" t="s">
        <v>556</v>
      </c>
      <c r="H124" s="3"/>
    </row>
    <row r="125" spans="2:8">
      <c r="B125" s="1" t="s">
        <v>329</v>
      </c>
      <c r="C125" s="6">
        <v>60</v>
      </c>
      <c r="D125" s="1" t="s">
        <v>224</v>
      </c>
      <c r="E125" s="3" t="s">
        <v>557</v>
      </c>
      <c r="H125" s="3"/>
    </row>
    <row r="126" spans="2:8">
      <c r="B126" s="1" t="s">
        <v>330</v>
      </c>
      <c r="C126" s="6">
        <v>61</v>
      </c>
      <c r="D126" s="1" t="s">
        <v>225</v>
      </c>
      <c r="E126" s="3" t="s">
        <v>558</v>
      </c>
      <c r="H126" s="3"/>
    </row>
    <row r="127" spans="2:8">
      <c r="B127" s="1" t="s">
        <v>331</v>
      </c>
      <c r="C127" s="6">
        <v>62</v>
      </c>
      <c r="D127" s="1" t="s">
        <v>226</v>
      </c>
      <c r="E127" s="3" t="s">
        <v>559</v>
      </c>
      <c r="H127" s="3"/>
    </row>
    <row r="128" spans="2:8">
      <c r="B128" s="1" t="s">
        <v>332</v>
      </c>
      <c r="C128" s="6">
        <v>63</v>
      </c>
      <c r="D128" s="1" t="s">
        <v>227</v>
      </c>
      <c r="E128" s="3" t="s">
        <v>560</v>
      </c>
      <c r="H128" s="3"/>
    </row>
    <row r="129" spans="2:8">
      <c r="B129" s="1" t="s">
        <v>333</v>
      </c>
      <c r="C129" s="6">
        <v>64</v>
      </c>
      <c r="D129" s="1" t="s">
        <v>228</v>
      </c>
      <c r="E129" s="3" t="s">
        <v>561</v>
      </c>
      <c r="H129" s="3"/>
    </row>
    <row r="130" spans="2:8">
      <c r="B130" s="1" t="s">
        <v>334</v>
      </c>
      <c r="C130" s="6">
        <v>65</v>
      </c>
      <c r="D130" s="1" t="s">
        <v>229</v>
      </c>
      <c r="E130" s="3" t="s">
        <v>562</v>
      </c>
      <c r="H130" s="3"/>
    </row>
    <row r="131" spans="2:8">
      <c r="B131" s="1" t="s">
        <v>335</v>
      </c>
      <c r="C131" s="6">
        <v>66</v>
      </c>
      <c r="D131" s="1" t="s">
        <v>230</v>
      </c>
      <c r="E131" s="3" t="s">
        <v>563</v>
      </c>
      <c r="H131" s="3"/>
    </row>
    <row r="132" spans="2:8">
      <c r="B132" s="1" t="s">
        <v>336</v>
      </c>
      <c r="C132" s="6">
        <v>67</v>
      </c>
      <c r="D132" s="1" t="s">
        <v>231</v>
      </c>
      <c r="E132" s="3" t="s">
        <v>564</v>
      </c>
      <c r="H132" s="3"/>
    </row>
    <row r="133" spans="2:8">
      <c r="B133" s="1" t="s">
        <v>337</v>
      </c>
      <c r="C133" s="6">
        <v>68</v>
      </c>
      <c r="D133" s="1" t="s">
        <v>232</v>
      </c>
      <c r="E133" s="3" t="s">
        <v>565</v>
      </c>
      <c r="H133" s="3"/>
    </row>
    <row r="134" spans="2:8">
      <c r="B134" s="1" t="s">
        <v>338</v>
      </c>
      <c r="C134" s="6">
        <v>69</v>
      </c>
      <c r="D134" s="1" t="s">
        <v>233</v>
      </c>
      <c r="E134" s="3" t="s">
        <v>566</v>
      </c>
      <c r="H134" s="3"/>
    </row>
    <row r="135" spans="2:8">
      <c r="B135" s="1" t="s">
        <v>339</v>
      </c>
      <c r="C135" s="6">
        <v>70</v>
      </c>
      <c r="D135" s="1" t="s">
        <v>234</v>
      </c>
      <c r="E135" s="3" t="s">
        <v>567</v>
      </c>
      <c r="H135" s="3"/>
    </row>
    <row r="136" spans="2:8">
      <c r="B136" s="1" t="s">
        <v>340</v>
      </c>
      <c r="C136" s="6">
        <v>71</v>
      </c>
      <c r="D136" s="1" t="s">
        <v>235</v>
      </c>
      <c r="E136" s="3" t="s">
        <v>568</v>
      </c>
      <c r="H136" s="3"/>
    </row>
    <row r="137" spans="2:8">
      <c r="B137" s="1" t="s">
        <v>341</v>
      </c>
      <c r="C137" s="6">
        <v>72</v>
      </c>
      <c r="D137" s="1" t="s">
        <v>236</v>
      </c>
      <c r="E137" s="3" t="s">
        <v>569</v>
      </c>
      <c r="H137" s="3"/>
    </row>
    <row r="138" spans="2:8">
      <c r="B138" s="1" t="s">
        <v>342</v>
      </c>
      <c r="C138" s="6">
        <v>73</v>
      </c>
      <c r="D138" s="1" t="s">
        <v>237</v>
      </c>
      <c r="E138" s="3" t="s">
        <v>570</v>
      </c>
      <c r="H138" s="3"/>
    </row>
    <row r="139" spans="2:8">
      <c r="B139" s="1" t="s">
        <v>343</v>
      </c>
      <c r="C139" s="6">
        <v>74</v>
      </c>
      <c r="D139" s="1" t="s">
        <v>238</v>
      </c>
      <c r="E139" s="3" t="s">
        <v>571</v>
      </c>
      <c r="H139" s="3"/>
    </row>
    <row r="140" spans="2:8">
      <c r="B140" s="1" t="s">
        <v>344</v>
      </c>
      <c r="C140" s="6">
        <v>75</v>
      </c>
      <c r="D140" s="1" t="s">
        <v>239</v>
      </c>
      <c r="E140" s="3" t="s">
        <v>572</v>
      </c>
      <c r="H140" s="3"/>
    </row>
    <row r="141" spans="2:8">
      <c r="B141" s="1" t="s">
        <v>345</v>
      </c>
      <c r="C141" s="6">
        <v>76</v>
      </c>
      <c r="D141" s="1" t="s">
        <v>240</v>
      </c>
      <c r="E141" s="3" t="s">
        <v>573</v>
      </c>
      <c r="H141" s="3"/>
    </row>
    <row r="142" spans="2:8">
      <c r="B142" s="1" t="s">
        <v>346</v>
      </c>
      <c r="C142" s="6">
        <v>77</v>
      </c>
      <c r="D142" s="1" t="s">
        <v>241</v>
      </c>
      <c r="E142" s="3" t="s">
        <v>574</v>
      </c>
      <c r="H142" s="3"/>
    </row>
    <row r="143" spans="2:8">
      <c r="B143" s="1" t="s">
        <v>347</v>
      </c>
      <c r="C143" s="6">
        <v>78</v>
      </c>
      <c r="D143" s="1" t="s">
        <v>242</v>
      </c>
      <c r="E143" s="3" t="s">
        <v>575</v>
      </c>
      <c r="H143" s="3"/>
    </row>
    <row r="144" spans="2:8">
      <c r="B144" s="1" t="s">
        <v>348</v>
      </c>
      <c r="C144" s="6">
        <v>79</v>
      </c>
      <c r="D144" s="1" t="s">
        <v>243</v>
      </c>
      <c r="E144" s="3" t="s">
        <v>576</v>
      </c>
      <c r="H144" s="3"/>
    </row>
    <row r="145" spans="2:8">
      <c r="B145" s="1" t="s">
        <v>349</v>
      </c>
      <c r="C145" s="6">
        <v>80</v>
      </c>
      <c r="D145" s="1" t="s">
        <v>244</v>
      </c>
      <c r="E145" s="3" t="s">
        <v>577</v>
      </c>
      <c r="H145" s="3"/>
    </row>
    <row r="146" spans="2:8">
      <c r="B146" s="1" t="s">
        <v>350</v>
      </c>
      <c r="C146" s="6">
        <v>81</v>
      </c>
      <c r="D146" s="1" t="s">
        <v>245</v>
      </c>
      <c r="E146" s="3" t="s">
        <v>578</v>
      </c>
      <c r="H146" s="3"/>
    </row>
    <row r="147" spans="2:8">
      <c r="B147" s="1" t="s">
        <v>351</v>
      </c>
      <c r="C147" s="6">
        <v>82</v>
      </c>
      <c r="D147" s="1" t="s">
        <v>246</v>
      </c>
      <c r="E147" s="3" t="s">
        <v>579</v>
      </c>
      <c r="H147" s="3"/>
    </row>
    <row r="148" spans="2:8">
      <c r="B148" s="1" t="s">
        <v>352</v>
      </c>
      <c r="C148" s="6">
        <v>83</v>
      </c>
      <c r="D148" s="1" t="s">
        <v>247</v>
      </c>
      <c r="E148" s="3" t="s">
        <v>580</v>
      </c>
      <c r="H148" s="3"/>
    </row>
    <row r="149" spans="2:8">
      <c r="B149" s="1" t="s">
        <v>353</v>
      </c>
      <c r="C149" s="6">
        <v>84</v>
      </c>
      <c r="D149" s="1" t="s">
        <v>248</v>
      </c>
      <c r="E149" s="3" t="s">
        <v>581</v>
      </c>
      <c r="H149" s="3"/>
    </row>
    <row r="150" spans="2:8">
      <c r="B150" s="1" t="s">
        <v>354</v>
      </c>
      <c r="C150" s="6">
        <v>85</v>
      </c>
      <c r="D150" s="1" t="s">
        <v>249</v>
      </c>
      <c r="E150" s="3" t="s">
        <v>582</v>
      </c>
      <c r="H150" s="3"/>
    </row>
    <row r="151" spans="2:8">
      <c r="B151" s="1" t="s">
        <v>355</v>
      </c>
      <c r="C151" s="6">
        <v>86</v>
      </c>
      <c r="D151" s="1" t="s">
        <v>250</v>
      </c>
      <c r="E151" s="3" t="s">
        <v>583</v>
      </c>
      <c r="H151" s="3"/>
    </row>
    <row r="152" spans="2:8">
      <c r="B152" s="1" t="s">
        <v>356</v>
      </c>
      <c r="C152" s="6">
        <v>87</v>
      </c>
      <c r="D152" s="1" t="s">
        <v>251</v>
      </c>
      <c r="E152" s="3" t="s">
        <v>584</v>
      </c>
      <c r="H152" s="3"/>
    </row>
    <row r="153" spans="2:8">
      <c r="B153" s="1" t="s">
        <v>357</v>
      </c>
      <c r="C153" s="6">
        <v>88</v>
      </c>
      <c r="D153" s="1" t="s">
        <v>252</v>
      </c>
      <c r="E153" s="3" t="s">
        <v>585</v>
      </c>
      <c r="H153" s="3"/>
    </row>
    <row r="154" spans="2:8">
      <c r="B154" s="1" t="s">
        <v>358</v>
      </c>
      <c r="C154" s="6">
        <v>89</v>
      </c>
      <c r="D154" s="1" t="s">
        <v>253</v>
      </c>
      <c r="E154" s="3" t="s">
        <v>586</v>
      </c>
      <c r="H154" s="3"/>
    </row>
    <row r="155" spans="2:8">
      <c r="B155" s="1" t="s">
        <v>359</v>
      </c>
      <c r="C155" s="6">
        <v>90</v>
      </c>
      <c r="D155" s="1" t="s">
        <v>254</v>
      </c>
      <c r="E155" s="3" t="s">
        <v>587</v>
      </c>
      <c r="H155" s="3"/>
    </row>
    <row r="156" spans="2:8">
      <c r="B156" s="1" t="s">
        <v>360</v>
      </c>
      <c r="C156" s="6">
        <v>91</v>
      </c>
      <c r="D156" s="1" t="s">
        <v>255</v>
      </c>
      <c r="E156" s="3" t="s">
        <v>588</v>
      </c>
      <c r="H156" s="3"/>
    </row>
    <row r="157" spans="2:8">
      <c r="B157" s="1" t="s">
        <v>361</v>
      </c>
      <c r="C157" s="6">
        <v>92</v>
      </c>
      <c r="D157" s="1" t="s">
        <v>256</v>
      </c>
      <c r="E157" s="3" t="s">
        <v>589</v>
      </c>
      <c r="H157" s="3"/>
    </row>
    <row r="158" spans="2:8">
      <c r="B158" s="1" t="s">
        <v>362</v>
      </c>
      <c r="C158" s="6">
        <v>93</v>
      </c>
      <c r="D158" s="1" t="s">
        <v>257</v>
      </c>
      <c r="E158" s="3" t="s">
        <v>590</v>
      </c>
      <c r="H158" s="3"/>
    </row>
    <row r="159" spans="2:8">
      <c r="B159" s="1" t="s">
        <v>363</v>
      </c>
      <c r="C159" s="6">
        <v>94</v>
      </c>
      <c r="D159" s="1" t="s">
        <v>258</v>
      </c>
      <c r="E159" s="3" t="s">
        <v>591</v>
      </c>
      <c r="H159" s="3"/>
    </row>
    <row r="160" spans="2:8">
      <c r="B160" s="1" t="s">
        <v>364</v>
      </c>
      <c r="C160" s="6">
        <v>95</v>
      </c>
      <c r="D160" s="1" t="s">
        <v>259</v>
      </c>
      <c r="E160" s="3" t="s">
        <v>592</v>
      </c>
      <c r="H160" s="3"/>
    </row>
    <row r="161" spans="2:8">
      <c r="B161" s="1" t="s">
        <v>365</v>
      </c>
      <c r="C161" s="6">
        <v>971</v>
      </c>
      <c r="D161" s="1" t="s">
        <v>260</v>
      </c>
      <c r="E161" s="3" t="s">
        <v>593</v>
      </c>
      <c r="H161" s="3"/>
    </row>
    <row r="162" spans="2:8">
      <c r="B162" s="1" t="s">
        <v>366</v>
      </c>
      <c r="C162" s="6">
        <v>972</v>
      </c>
      <c r="D162" s="1" t="s">
        <v>261</v>
      </c>
      <c r="E162" s="3" t="s">
        <v>594</v>
      </c>
      <c r="H162" s="3"/>
    </row>
    <row r="163" spans="2:8">
      <c r="B163" s="1" t="s">
        <v>367</v>
      </c>
      <c r="C163" s="6">
        <v>973</v>
      </c>
      <c r="D163" s="1" t="s">
        <v>262</v>
      </c>
      <c r="E163" s="3" t="s">
        <v>595</v>
      </c>
      <c r="H163" s="3"/>
    </row>
    <row r="164" spans="2:8">
      <c r="B164" s="1" t="s">
        <v>368</v>
      </c>
      <c r="C164" s="6">
        <v>974</v>
      </c>
      <c r="D164" s="1" t="s">
        <v>263</v>
      </c>
      <c r="E164" s="3" t="s">
        <v>596</v>
      </c>
      <c r="H164" s="3"/>
    </row>
    <row r="165" spans="2:8">
      <c r="B165" s="1" t="s">
        <v>605</v>
      </c>
      <c r="C165" s="6">
        <v>975</v>
      </c>
      <c r="E165" s="3" t="s">
        <v>604</v>
      </c>
      <c r="H165" s="3"/>
    </row>
    <row r="166" spans="2:8">
      <c r="B166" s="1" t="s">
        <v>369</v>
      </c>
      <c r="C166" s="6">
        <v>976</v>
      </c>
      <c r="D166" s="1" t="s">
        <v>264</v>
      </c>
      <c r="E166" s="3" t="s">
        <v>597</v>
      </c>
      <c r="H166" s="3"/>
    </row>
    <row r="167" spans="2:8">
      <c r="B167" s="2"/>
      <c r="D167" s="3"/>
      <c r="E167" s="3"/>
      <c r="H167" s="3"/>
    </row>
    <row r="168" spans="2:8">
      <c r="B168" s="2"/>
      <c r="D168" s="3"/>
      <c r="E168" s="3"/>
      <c r="H168" s="3"/>
    </row>
    <row r="169" spans="2:8">
      <c r="B169" s="2" t="s">
        <v>442</v>
      </c>
      <c r="D169" s="3"/>
      <c r="E169" s="3"/>
      <c r="H169" s="3"/>
    </row>
    <row r="170" spans="2:8">
      <c r="B170" s="1" t="s">
        <v>443</v>
      </c>
    </row>
    <row r="233" spans="6:7">
      <c r="F233" s="3"/>
      <c r="G233" s="3"/>
    </row>
    <row r="234" spans="6:7">
      <c r="F234" s="3"/>
      <c r="G234" s="3"/>
    </row>
  </sheetData>
  <sheetProtection sheet="1" objects="1" scenarios="1"/>
  <dataConsolidate/>
  <mergeCells count="1">
    <mergeCell ref="B47:D47"/>
  </mergeCells>
  <phoneticPr fontId="13" type="noConversion"/>
  <pageMargins left="0.78740157499999996" right="0.78740157499999996" top="0.984251969" bottom="0.984251969" header="0.4921259845" footer="0.4921259845"/>
  <pageSetup paperSize="9" scale="43"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2"/>
  <dimension ref="B1:O51"/>
  <sheetViews>
    <sheetView showZeros="0" zoomScale="80" zoomScaleNormal="80" workbookViewId="0">
      <selection activeCell="F6" sqref="F6"/>
    </sheetView>
  </sheetViews>
  <sheetFormatPr baseColWidth="10" defaultRowHeight="22.5"/>
  <cols>
    <col min="1" max="1" width="3.7109375" style="514" customWidth="1"/>
    <col min="2" max="2" width="2.85546875" style="514" customWidth="1"/>
    <col min="3" max="3" width="13.28515625" style="511" customWidth="1"/>
    <col min="4" max="4" width="1.140625" style="512" customWidth="1"/>
    <col min="5" max="5" width="94.140625" style="513" customWidth="1"/>
    <col min="6" max="8" width="19.7109375" style="514" customWidth="1"/>
    <col min="9" max="9" width="2" style="514" customWidth="1"/>
    <col min="10" max="16384" width="11.42578125" style="514"/>
  </cols>
  <sheetData>
    <row r="1" spans="2:15" ht="23.25" thickBot="1"/>
    <row r="2" spans="2:15" ht="20.45" customHeight="1" thickBot="1">
      <c r="B2" s="1210" t="s">
        <v>816</v>
      </c>
      <c r="C2" s="1211"/>
      <c r="D2" s="1211"/>
      <c r="E2" s="1211"/>
      <c r="F2" s="1211"/>
      <c r="G2" s="1211"/>
      <c r="H2" s="1211"/>
      <c r="I2" s="1212"/>
    </row>
    <row r="3" spans="2:15">
      <c r="B3" s="705"/>
      <c r="C3" s="706"/>
      <c r="D3" s="707"/>
      <c r="E3" s="708"/>
      <c r="F3" s="709"/>
      <c r="G3" s="709"/>
      <c r="H3" s="709"/>
      <c r="I3" s="710"/>
    </row>
    <row r="4" spans="2:15" ht="50.25" customHeight="1">
      <c r="B4" s="711"/>
      <c r="C4" s="712"/>
      <c r="D4" s="713"/>
      <c r="E4" s="714"/>
      <c r="F4" s="271" t="str">
        <f>"Réel "&amp;'TELEBUDGET Enfance et adultes'!G45-2</f>
        <v>Réel 2022</v>
      </c>
      <c r="G4" s="271" t="str">
        <f>"Budget exécutoire "&amp;'TELEBUDGET Enfance et adultes'!G45-1</f>
        <v>Budget exécutoire 2023</v>
      </c>
      <c r="H4" s="271" t="str">
        <f>"Budget prévisionnel "&amp;'TELEBUDGET Enfance et adultes'!G45</f>
        <v>Budget prévisionnel 2024</v>
      </c>
      <c r="I4" s="715"/>
    </row>
    <row r="5" spans="2:15" s="516" customFormat="1" ht="28.15" customHeight="1" thickBot="1">
      <c r="B5" s="716"/>
      <c r="C5" s="717" t="s">
        <v>70</v>
      </c>
      <c r="D5" s="718"/>
      <c r="E5" s="674"/>
      <c r="F5" s="673"/>
      <c r="G5" s="673"/>
      <c r="H5" s="675"/>
      <c r="I5" s="719"/>
      <c r="J5" s="515"/>
      <c r="K5" s="515"/>
      <c r="L5" s="515"/>
      <c r="M5" s="515"/>
      <c r="N5" s="515"/>
      <c r="O5" s="515"/>
    </row>
    <row r="6" spans="2:15" s="518" customFormat="1" ht="33">
      <c r="B6" s="720"/>
      <c r="C6" s="721">
        <v>10</v>
      </c>
      <c r="D6" s="722"/>
      <c r="E6" s="703" t="s">
        <v>819</v>
      </c>
      <c r="F6" s="677"/>
      <c r="G6" s="677"/>
      <c r="H6" s="678"/>
      <c r="I6" s="723"/>
      <c r="J6" s="517"/>
      <c r="K6" s="517"/>
      <c r="L6" s="517"/>
      <c r="M6" s="517"/>
      <c r="N6" s="517"/>
      <c r="O6" s="517"/>
    </row>
    <row r="7" spans="2:15" s="518" customFormat="1" ht="17.100000000000001" customHeight="1">
      <c r="B7" s="720"/>
      <c r="C7" s="721" t="s">
        <v>818</v>
      </c>
      <c r="D7" s="722"/>
      <c r="E7" s="679" t="s">
        <v>383</v>
      </c>
      <c r="F7" s="743"/>
      <c r="G7" s="743"/>
      <c r="H7" s="744"/>
      <c r="I7" s="723"/>
      <c r="J7" s="517"/>
      <c r="K7" s="517"/>
      <c r="L7" s="517"/>
      <c r="M7" s="517"/>
      <c r="N7" s="517"/>
      <c r="O7" s="517"/>
    </row>
    <row r="8" spans="2:15" s="518" customFormat="1" ht="17.100000000000001" customHeight="1" thickBot="1">
      <c r="B8" s="720"/>
      <c r="C8" s="721">
        <v>13</v>
      </c>
      <c r="D8" s="722"/>
      <c r="E8" s="682" t="s">
        <v>699</v>
      </c>
      <c r="F8" s="680"/>
      <c r="G8" s="680"/>
      <c r="H8" s="681"/>
      <c r="I8" s="723"/>
      <c r="J8" s="517"/>
      <c r="K8" s="517"/>
      <c r="L8" s="517"/>
      <c r="M8" s="517"/>
      <c r="N8" s="517"/>
      <c r="O8" s="517"/>
    </row>
    <row r="9" spans="2:15" s="518" customFormat="1" ht="3.95" customHeight="1">
      <c r="B9" s="720"/>
      <c r="C9" s="721"/>
      <c r="D9" s="722"/>
      <c r="E9" s="724"/>
      <c r="F9" s="725"/>
      <c r="G9" s="725"/>
      <c r="H9" s="725"/>
      <c r="I9" s="723"/>
      <c r="J9" s="517"/>
      <c r="K9" s="517"/>
      <c r="L9" s="517"/>
      <c r="M9" s="517"/>
      <c r="N9" s="517"/>
      <c r="O9" s="517"/>
    </row>
    <row r="10" spans="2:15" s="518" customFormat="1" ht="20.25" customHeight="1" thickBot="1">
      <c r="B10" s="720"/>
      <c r="C10" s="717" t="s">
        <v>71</v>
      </c>
      <c r="D10" s="722"/>
      <c r="E10" s="674"/>
      <c r="F10" s="683"/>
      <c r="G10" s="683"/>
      <c r="H10" s="683"/>
      <c r="I10" s="723"/>
      <c r="J10" s="517"/>
      <c r="K10" s="517"/>
      <c r="L10" s="517"/>
      <c r="M10" s="517"/>
      <c r="N10" s="517"/>
      <c r="O10" s="517"/>
    </row>
    <row r="11" spans="2:15" s="518" customFormat="1" ht="33">
      <c r="B11" s="720"/>
      <c r="C11" s="721">
        <v>14</v>
      </c>
      <c r="D11" s="722"/>
      <c r="E11" s="703" t="s">
        <v>820</v>
      </c>
      <c r="F11" s="677"/>
      <c r="G11" s="677"/>
      <c r="H11" s="678"/>
      <c r="I11" s="723"/>
      <c r="J11" s="517"/>
      <c r="K11" s="517"/>
      <c r="L11" s="517"/>
      <c r="M11" s="517"/>
      <c r="N11" s="517"/>
      <c r="O11" s="517"/>
    </row>
    <row r="12" spans="2:15" s="518" customFormat="1" ht="17.100000000000001" customHeight="1" thickBot="1">
      <c r="B12" s="720"/>
      <c r="C12" s="721">
        <v>15</v>
      </c>
      <c r="D12" s="722"/>
      <c r="E12" s="684" t="s">
        <v>393</v>
      </c>
      <c r="F12" s="680"/>
      <c r="G12" s="680"/>
      <c r="H12" s="681"/>
      <c r="I12" s="723"/>
      <c r="J12" s="517"/>
      <c r="K12" s="517"/>
      <c r="L12" s="517"/>
      <c r="M12" s="517"/>
      <c r="N12" s="517"/>
      <c r="O12" s="517"/>
    </row>
    <row r="13" spans="2:15" s="518" customFormat="1" ht="3.95" customHeight="1">
      <c r="B13" s="720"/>
      <c r="C13" s="721"/>
      <c r="D13" s="722"/>
      <c r="E13" s="724"/>
      <c r="F13" s="725"/>
      <c r="G13" s="725"/>
      <c r="H13" s="725"/>
      <c r="I13" s="723"/>
      <c r="J13" s="517"/>
      <c r="K13" s="517"/>
      <c r="L13" s="517"/>
      <c r="M13" s="517"/>
      <c r="N13" s="517"/>
      <c r="O13" s="517"/>
    </row>
    <row r="14" spans="2:15" s="516" customFormat="1" ht="20.25" customHeight="1" thickBot="1">
      <c r="B14" s="716"/>
      <c r="C14" s="717" t="s">
        <v>72</v>
      </c>
      <c r="D14" s="718"/>
      <c r="E14" s="674"/>
      <c r="F14" s="683"/>
      <c r="G14" s="683"/>
      <c r="H14" s="683"/>
      <c r="I14" s="719"/>
      <c r="J14" s="515"/>
      <c r="K14" s="515"/>
      <c r="L14" s="515"/>
      <c r="M14" s="515"/>
      <c r="N14" s="515"/>
      <c r="O14" s="515"/>
    </row>
    <row r="15" spans="2:15" s="518" customFormat="1" ht="17.100000000000001" customHeight="1">
      <c r="B15" s="720"/>
      <c r="C15" s="721">
        <v>16</v>
      </c>
      <c r="D15" s="722"/>
      <c r="E15" s="676" t="s">
        <v>73</v>
      </c>
      <c r="F15" s="677"/>
      <c r="G15" s="677"/>
      <c r="H15" s="678"/>
      <c r="I15" s="723"/>
      <c r="J15" s="517"/>
      <c r="K15" s="517"/>
      <c r="L15" s="517"/>
      <c r="M15" s="517"/>
      <c r="N15" s="517"/>
      <c r="O15" s="517"/>
    </row>
    <row r="16" spans="2:15" s="518" customFormat="1" ht="17.100000000000001" customHeight="1" thickBot="1">
      <c r="B16" s="720"/>
      <c r="C16" s="721">
        <v>17</v>
      </c>
      <c r="D16" s="722"/>
      <c r="E16" s="684" t="s">
        <v>606</v>
      </c>
      <c r="F16" s="680"/>
      <c r="G16" s="680"/>
      <c r="H16" s="681"/>
      <c r="I16" s="723"/>
      <c r="J16" s="517"/>
      <c r="K16" s="517"/>
      <c r="L16" s="517"/>
      <c r="M16" s="517"/>
      <c r="N16" s="517"/>
      <c r="O16" s="517"/>
    </row>
    <row r="17" spans="2:15" s="518" customFormat="1" ht="5.25" customHeight="1">
      <c r="B17" s="720"/>
      <c r="C17" s="721"/>
      <c r="D17" s="722"/>
      <c r="E17" s="701"/>
      <c r="F17" s="725"/>
      <c r="G17" s="725"/>
      <c r="H17" s="725"/>
      <c r="I17" s="723"/>
      <c r="J17" s="517"/>
      <c r="K17" s="517"/>
      <c r="L17" s="517"/>
      <c r="M17" s="517"/>
      <c r="N17" s="517"/>
      <c r="O17" s="517"/>
    </row>
    <row r="18" spans="2:15" s="518" customFormat="1" ht="20.25" customHeight="1" thickBot="1">
      <c r="B18" s="720"/>
      <c r="C18" s="717" t="s">
        <v>75</v>
      </c>
      <c r="D18" s="722"/>
      <c r="E18" s="701"/>
      <c r="F18" s="725"/>
      <c r="G18" s="725"/>
      <c r="H18" s="725"/>
      <c r="I18" s="723"/>
      <c r="J18" s="517"/>
      <c r="K18" s="517"/>
      <c r="L18" s="517"/>
      <c r="M18" s="517"/>
      <c r="N18" s="517"/>
      <c r="O18" s="517"/>
    </row>
    <row r="19" spans="2:15" s="518" customFormat="1" ht="17.100000000000001" customHeight="1" thickBot="1">
      <c r="B19" s="720"/>
      <c r="C19" s="721">
        <v>18</v>
      </c>
      <c r="D19" s="722"/>
      <c r="E19" s="685" t="s">
        <v>821</v>
      </c>
      <c r="F19" s="686"/>
      <c r="G19" s="686"/>
      <c r="H19" s="687"/>
      <c r="I19" s="723"/>
      <c r="J19" s="517"/>
      <c r="K19" s="517"/>
      <c r="L19" s="517"/>
      <c r="M19" s="517"/>
      <c r="N19" s="517"/>
      <c r="O19" s="517"/>
    </row>
    <row r="20" spans="2:15" s="518" customFormat="1" ht="3.95" customHeight="1">
      <c r="B20" s="720"/>
      <c r="C20" s="721"/>
      <c r="D20" s="722"/>
      <c r="E20" s="724"/>
      <c r="F20" s="725"/>
      <c r="G20" s="725"/>
      <c r="H20" s="725"/>
      <c r="I20" s="723"/>
      <c r="J20" s="517"/>
      <c r="K20" s="517"/>
      <c r="L20" s="517"/>
      <c r="M20" s="517"/>
      <c r="N20" s="517"/>
      <c r="O20" s="517"/>
    </row>
    <row r="21" spans="2:15" s="518" customFormat="1" ht="22.15" customHeight="1" thickBot="1">
      <c r="B21" s="720"/>
      <c r="C21" s="717" t="s">
        <v>817</v>
      </c>
      <c r="D21" s="722"/>
      <c r="E21" s="724"/>
      <c r="F21" s="725"/>
      <c r="G21" s="725"/>
      <c r="H21" s="725"/>
      <c r="I21" s="723"/>
      <c r="J21" s="517"/>
      <c r="K21" s="517"/>
      <c r="L21" s="517"/>
      <c r="M21" s="517"/>
      <c r="N21" s="517"/>
      <c r="O21" s="517"/>
    </row>
    <row r="22" spans="2:15" s="518" customFormat="1" ht="16.149999999999999" customHeight="1" thickBot="1">
      <c r="B22" s="720"/>
      <c r="C22" s="721">
        <v>19</v>
      </c>
      <c r="D22" s="722"/>
      <c r="E22" s="685" t="s">
        <v>700</v>
      </c>
      <c r="F22" s="686"/>
      <c r="G22" s="686"/>
      <c r="H22" s="687"/>
      <c r="I22" s="723"/>
      <c r="J22" s="517"/>
      <c r="K22" s="517"/>
      <c r="L22" s="517"/>
      <c r="M22" s="517"/>
      <c r="N22" s="517"/>
      <c r="O22" s="517"/>
    </row>
    <row r="23" spans="2:15" s="518" customFormat="1" ht="3.6" customHeight="1">
      <c r="B23" s="720"/>
      <c r="C23" s="721"/>
      <c r="D23" s="722"/>
      <c r="E23" s="701"/>
      <c r="F23" s="704"/>
      <c r="G23" s="704"/>
      <c r="H23" s="704"/>
      <c r="I23" s="723"/>
      <c r="J23" s="517"/>
      <c r="K23" s="517"/>
      <c r="L23" s="517"/>
      <c r="M23" s="517"/>
      <c r="N23" s="517"/>
      <c r="O23" s="517"/>
    </row>
    <row r="24" spans="2:15" s="516" customFormat="1" ht="20.25" customHeight="1" thickBot="1">
      <c r="B24" s="716"/>
      <c r="C24" s="717" t="s">
        <v>76</v>
      </c>
      <c r="D24" s="718"/>
      <c r="E24" s="674"/>
      <c r="F24" s="683"/>
      <c r="G24" s="683"/>
      <c r="H24" s="683"/>
      <c r="I24" s="719"/>
      <c r="J24" s="515"/>
      <c r="K24" s="515"/>
      <c r="L24" s="515"/>
      <c r="M24" s="515"/>
      <c r="N24" s="515"/>
      <c r="O24" s="515"/>
    </row>
    <row r="25" spans="2:15" s="518" customFormat="1" ht="17.100000000000001" customHeight="1">
      <c r="B25" s="720"/>
      <c r="C25" s="721">
        <v>20</v>
      </c>
      <c r="D25" s="722"/>
      <c r="E25" s="688" t="s">
        <v>77</v>
      </c>
      <c r="F25" s="689"/>
      <c r="G25" s="689"/>
      <c r="H25" s="690"/>
      <c r="I25" s="723"/>
      <c r="J25" s="517"/>
      <c r="K25" s="517"/>
      <c r="L25" s="517"/>
      <c r="M25" s="517"/>
      <c r="N25" s="517"/>
      <c r="O25" s="517"/>
    </row>
    <row r="26" spans="2:15" s="518" customFormat="1" ht="17.100000000000001" customHeight="1">
      <c r="B26" s="720"/>
      <c r="C26" s="721">
        <v>21</v>
      </c>
      <c r="D26" s="722"/>
      <c r="E26" s="679" t="s">
        <v>78</v>
      </c>
      <c r="F26" s="691"/>
      <c r="G26" s="691"/>
      <c r="H26" s="692"/>
      <c r="I26" s="723"/>
      <c r="J26" s="517"/>
      <c r="K26" s="517"/>
      <c r="L26" s="517"/>
      <c r="M26" s="517"/>
      <c r="N26" s="517"/>
      <c r="O26" s="517"/>
    </row>
    <row r="27" spans="2:15" s="518" customFormat="1" ht="17.100000000000001" customHeight="1">
      <c r="B27" s="720"/>
      <c r="C27" s="721">
        <v>22</v>
      </c>
      <c r="D27" s="722"/>
      <c r="E27" s="679" t="s">
        <v>822</v>
      </c>
      <c r="F27" s="691"/>
      <c r="G27" s="691"/>
      <c r="H27" s="692"/>
      <c r="I27" s="723"/>
      <c r="J27" s="517"/>
      <c r="K27" s="517"/>
      <c r="L27" s="517"/>
      <c r="M27" s="517"/>
      <c r="N27" s="517"/>
      <c r="O27" s="517"/>
    </row>
    <row r="28" spans="2:15" s="518" customFormat="1" ht="17.100000000000001" customHeight="1">
      <c r="B28" s="720"/>
      <c r="C28" s="721">
        <v>23</v>
      </c>
      <c r="D28" s="722"/>
      <c r="E28" s="679" t="s">
        <v>79</v>
      </c>
      <c r="F28" s="691"/>
      <c r="G28" s="691"/>
      <c r="H28" s="692"/>
      <c r="I28" s="723"/>
      <c r="J28" s="517"/>
      <c r="K28" s="517"/>
      <c r="L28" s="517"/>
      <c r="M28" s="517"/>
      <c r="N28" s="517"/>
      <c r="O28" s="517"/>
    </row>
    <row r="29" spans="2:15" s="518" customFormat="1" ht="17.100000000000001" customHeight="1">
      <c r="B29" s="720"/>
      <c r="C29" s="721">
        <v>26</v>
      </c>
      <c r="D29" s="722"/>
      <c r="E29" s="679" t="s">
        <v>80</v>
      </c>
      <c r="F29" s="691"/>
      <c r="G29" s="691"/>
      <c r="H29" s="692"/>
      <c r="I29" s="723"/>
      <c r="J29" s="517"/>
      <c r="K29" s="517"/>
      <c r="L29" s="517"/>
      <c r="M29" s="517"/>
      <c r="N29" s="517"/>
      <c r="O29" s="517"/>
    </row>
    <row r="30" spans="2:15" s="518" customFormat="1" ht="17.100000000000001" customHeight="1" thickBot="1">
      <c r="B30" s="720"/>
      <c r="C30" s="721">
        <v>27</v>
      </c>
      <c r="D30" s="722"/>
      <c r="E30" s="684" t="s">
        <v>81</v>
      </c>
      <c r="F30" s="680"/>
      <c r="G30" s="680"/>
      <c r="H30" s="681"/>
      <c r="I30" s="723"/>
      <c r="J30" s="517"/>
      <c r="K30" s="517"/>
      <c r="L30" s="517"/>
      <c r="M30" s="517"/>
      <c r="N30" s="517"/>
      <c r="O30" s="517"/>
    </row>
    <row r="31" spans="2:15" s="518" customFormat="1" ht="3.95" customHeight="1">
      <c r="B31" s="720"/>
      <c r="C31" s="721"/>
      <c r="D31" s="722"/>
      <c r="E31" s="724"/>
      <c r="F31" s="725"/>
      <c r="G31" s="725"/>
      <c r="H31" s="725"/>
      <c r="I31" s="723"/>
      <c r="J31" s="517"/>
      <c r="K31" s="517"/>
      <c r="L31" s="517"/>
      <c r="M31" s="517"/>
      <c r="N31" s="517"/>
      <c r="O31" s="517"/>
    </row>
    <row r="32" spans="2:15" s="516" customFormat="1" ht="20.25" customHeight="1" thickBot="1">
      <c r="B32" s="716"/>
      <c r="C32" s="717" t="s">
        <v>82</v>
      </c>
      <c r="D32" s="718"/>
      <c r="E32" s="674"/>
      <c r="F32" s="683"/>
      <c r="G32" s="683"/>
      <c r="H32" s="683"/>
      <c r="I32" s="719"/>
      <c r="J32" s="515"/>
      <c r="K32" s="515"/>
      <c r="L32" s="515"/>
      <c r="M32" s="515"/>
      <c r="N32" s="515"/>
      <c r="O32" s="515"/>
    </row>
    <row r="33" spans="2:15" s="518" customFormat="1" ht="17.100000000000001" customHeight="1" thickBot="1">
      <c r="B33" s="720"/>
      <c r="C33" s="721">
        <v>28</v>
      </c>
      <c r="D33" s="722"/>
      <c r="E33" s="685" t="s">
        <v>83</v>
      </c>
      <c r="F33" s="686"/>
      <c r="G33" s="686"/>
      <c r="H33" s="687"/>
      <c r="I33" s="723"/>
      <c r="J33" s="517"/>
      <c r="K33" s="517"/>
      <c r="L33" s="517"/>
      <c r="M33" s="517"/>
      <c r="N33" s="517"/>
      <c r="O33" s="517"/>
    </row>
    <row r="34" spans="2:15" s="518" customFormat="1" ht="6" customHeight="1" thickBot="1">
      <c r="B34" s="720"/>
      <c r="C34" s="721"/>
      <c r="D34" s="722"/>
      <c r="E34" s="701"/>
      <c r="F34" s="693"/>
      <c r="G34" s="693"/>
      <c r="H34" s="693"/>
      <c r="I34" s="723"/>
      <c r="J34" s="517"/>
      <c r="K34" s="517"/>
      <c r="L34" s="517"/>
      <c r="M34" s="517"/>
      <c r="N34" s="517"/>
      <c r="O34" s="517"/>
    </row>
    <row r="35" spans="2:15" s="518" customFormat="1" ht="17.100000000000001" customHeight="1" thickBot="1">
      <c r="B35" s="720"/>
      <c r="C35" s="721">
        <v>29</v>
      </c>
      <c r="D35" s="722"/>
      <c r="E35" s="685" t="s">
        <v>49</v>
      </c>
      <c r="F35" s="686"/>
      <c r="G35" s="686"/>
      <c r="H35" s="687"/>
      <c r="I35" s="723"/>
      <c r="J35" s="517"/>
      <c r="K35" s="517"/>
      <c r="L35" s="517"/>
      <c r="M35" s="517"/>
      <c r="N35" s="517"/>
      <c r="O35" s="517"/>
    </row>
    <row r="36" spans="2:15" s="518" customFormat="1" ht="6" customHeight="1" thickBot="1">
      <c r="B36" s="720"/>
      <c r="C36" s="721"/>
      <c r="D36" s="722"/>
      <c r="E36" s="701"/>
      <c r="F36" s="725"/>
      <c r="G36" s="725"/>
      <c r="H36" s="725"/>
      <c r="I36" s="723"/>
      <c r="J36" s="517"/>
      <c r="K36" s="517"/>
      <c r="L36" s="517"/>
      <c r="M36" s="517"/>
      <c r="N36" s="517"/>
      <c r="O36" s="517"/>
    </row>
    <row r="37" spans="2:15" s="518" customFormat="1" ht="17.100000000000001" customHeight="1" thickBot="1">
      <c r="B37" s="720"/>
      <c r="C37" s="721">
        <v>39</v>
      </c>
      <c r="D37" s="722"/>
      <c r="E37" s="685" t="s">
        <v>50</v>
      </c>
      <c r="F37" s="686"/>
      <c r="G37" s="686"/>
      <c r="H37" s="687"/>
      <c r="I37" s="723"/>
      <c r="J37" s="517"/>
      <c r="K37" s="517"/>
      <c r="L37" s="517"/>
      <c r="M37" s="517"/>
      <c r="N37" s="517"/>
      <c r="O37" s="517"/>
    </row>
    <row r="38" spans="2:15" s="518" customFormat="1" ht="6" customHeight="1" thickBot="1">
      <c r="B38" s="720"/>
      <c r="C38" s="726"/>
      <c r="D38" s="727"/>
      <c r="E38" s="728"/>
      <c r="F38" s="694"/>
      <c r="G38" s="694"/>
      <c r="H38" s="694"/>
      <c r="I38" s="723"/>
      <c r="J38" s="517"/>
      <c r="K38" s="517"/>
      <c r="L38" s="517"/>
      <c r="M38" s="517"/>
      <c r="N38" s="517"/>
      <c r="O38" s="517"/>
    </row>
    <row r="39" spans="2:15" s="518" customFormat="1" ht="17.100000000000001" customHeight="1" thickBot="1">
      <c r="B39" s="720"/>
      <c r="C39" s="721">
        <v>481</v>
      </c>
      <c r="D39" s="722"/>
      <c r="E39" s="685" t="s">
        <v>84</v>
      </c>
      <c r="F39" s="686"/>
      <c r="G39" s="686"/>
      <c r="H39" s="687"/>
      <c r="I39" s="723"/>
      <c r="J39" s="517"/>
      <c r="K39" s="517"/>
      <c r="L39" s="517"/>
      <c r="M39" s="517"/>
      <c r="N39" s="517"/>
      <c r="O39" s="517"/>
    </row>
    <row r="40" spans="2:15" s="518" customFormat="1" ht="6" customHeight="1" thickBot="1">
      <c r="B40" s="720"/>
      <c r="C40" s="721"/>
      <c r="D40" s="722"/>
      <c r="E40" s="701"/>
      <c r="F40" s="725"/>
      <c r="G40" s="725"/>
      <c r="H40" s="725"/>
      <c r="I40" s="723"/>
      <c r="J40" s="517"/>
      <c r="K40" s="517"/>
      <c r="L40" s="517"/>
      <c r="M40" s="517"/>
      <c r="N40" s="517"/>
      <c r="O40" s="517"/>
    </row>
    <row r="41" spans="2:15" s="518" customFormat="1" ht="17.100000000000001" customHeight="1" thickBot="1">
      <c r="B41" s="720"/>
      <c r="C41" s="721">
        <v>49</v>
      </c>
      <c r="D41" s="722"/>
      <c r="E41" s="695" t="s">
        <v>51</v>
      </c>
      <c r="F41" s="686"/>
      <c r="G41" s="696"/>
      <c r="H41" s="697"/>
      <c r="I41" s="723"/>
      <c r="J41" s="517"/>
      <c r="K41" s="517"/>
      <c r="L41" s="517"/>
      <c r="M41" s="517"/>
      <c r="N41" s="517"/>
      <c r="O41" s="517"/>
    </row>
    <row r="42" spans="2:15" s="518" customFormat="1" ht="6" customHeight="1" thickBot="1">
      <c r="B42" s="720"/>
      <c r="C42" s="721"/>
      <c r="D42" s="722"/>
      <c r="E42" s="701"/>
      <c r="F42" s="725"/>
      <c r="G42" s="725"/>
      <c r="H42" s="725"/>
      <c r="I42" s="723"/>
      <c r="J42" s="517"/>
      <c r="K42" s="517"/>
      <c r="L42" s="517"/>
      <c r="M42" s="517"/>
      <c r="N42" s="517"/>
      <c r="O42" s="517"/>
    </row>
    <row r="43" spans="2:15" s="518" customFormat="1" ht="17.100000000000001" customHeight="1" thickBot="1">
      <c r="B43" s="720"/>
      <c r="C43" s="721">
        <v>59</v>
      </c>
      <c r="D43" s="722"/>
      <c r="E43" s="695" t="s">
        <v>52</v>
      </c>
      <c r="F43" s="686"/>
      <c r="G43" s="696"/>
      <c r="H43" s="697"/>
      <c r="I43" s="723"/>
      <c r="J43" s="517"/>
      <c r="K43" s="517"/>
      <c r="L43" s="517"/>
      <c r="M43" s="517"/>
      <c r="N43" s="517"/>
      <c r="O43" s="517"/>
    </row>
    <row r="44" spans="2:15" s="518" customFormat="1" ht="6" customHeight="1">
      <c r="B44" s="720"/>
      <c r="C44" s="729"/>
      <c r="D44" s="722"/>
      <c r="E44" s="730"/>
      <c r="F44" s="725"/>
      <c r="G44" s="725"/>
      <c r="H44" s="725"/>
      <c r="I44" s="723"/>
      <c r="J44" s="517"/>
      <c r="K44" s="517"/>
      <c r="L44" s="517"/>
      <c r="M44" s="517"/>
      <c r="N44" s="517"/>
      <c r="O44" s="517"/>
    </row>
    <row r="45" spans="2:15" s="518" customFormat="1" ht="3.75" customHeight="1" thickBot="1">
      <c r="B45" s="720"/>
      <c r="C45" s="729"/>
      <c r="D45" s="722"/>
      <c r="E45" s="730"/>
      <c r="F45" s="731"/>
      <c r="G45" s="731"/>
      <c r="H45" s="731"/>
      <c r="I45" s="723"/>
      <c r="J45" s="517"/>
      <c r="K45" s="517"/>
      <c r="L45" s="517"/>
      <c r="M45" s="517"/>
      <c r="N45" s="517"/>
      <c r="O45" s="517"/>
    </row>
    <row r="46" spans="2:15" ht="20.25" hidden="1" thickBot="1">
      <c r="B46" s="711"/>
      <c r="C46" s="732"/>
      <c r="D46" s="733"/>
      <c r="E46" s="698" t="s">
        <v>793</v>
      </c>
      <c r="F46" s="699">
        <f>IF(SUM(F6:F43)-SUM('section invest ressources'!F6:F43)&lt;0,-SUM(F6:F43)+SUM('section invest ressources'!F6:F43),0)</f>
        <v>0</v>
      </c>
      <c r="G46" s="699">
        <f>IF(SUM(G6:G43)-SUM('section invest ressources'!G6:G43)&lt;0,-SUM(G6:G43)+SUM('section invest ressources'!G6:G43),0)</f>
        <v>0</v>
      </c>
      <c r="H46" s="699">
        <f>IF(SUM(H6:H43)-SUM('section invest ressources'!H6:H43)&lt;0,-SUM(H6:H43)+SUM('section invest ressources'!H6:H43),0)</f>
        <v>0</v>
      </c>
      <c r="I46" s="734"/>
      <c r="J46" s="519"/>
      <c r="K46" s="519"/>
      <c r="L46" s="519"/>
      <c r="M46" s="519"/>
      <c r="N46" s="519"/>
      <c r="O46" s="519"/>
    </row>
    <row r="47" spans="2:15" s="518" customFormat="1" ht="20.25" hidden="1" customHeight="1" thickBot="1">
      <c r="B47" s="720"/>
      <c r="C47" s="729"/>
      <c r="D47" s="722"/>
      <c r="E47" s="735"/>
      <c r="F47" s="731"/>
      <c r="G47" s="731"/>
      <c r="H47" s="731"/>
      <c r="I47" s="723"/>
      <c r="J47" s="517"/>
      <c r="K47" s="517"/>
      <c r="L47" s="517"/>
      <c r="M47" s="517"/>
      <c r="N47" s="517"/>
      <c r="O47" s="517"/>
    </row>
    <row r="48" spans="2:15" ht="17.25" thickBot="1">
      <c r="B48" s="711"/>
      <c r="C48" s="736">
        <v>1</v>
      </c>
      <c r="D48" s="733"/>
      <c r="E48" s="702" t="s">
        <v>823</v>
      </c>
      <c r="F48" s="686"/>
      <c r="G48" s="696"/>
      <c r="H48" s="697"/>
      <c r="I48" s="734"/>
      <c r="J48" s="519"/>
      <c r="K48" s="519"/>
      <c r="L48" s="519"/>
      <c r="M48" s="519"/>
      <c r="N48" s="519"/>
      <c r="O48" s="519"/>
    </row>
    <row r="49" spans="2:15" s="518" customFormat="1" ht="20.25" customHeight="1" thickBot="1">
      <c r="B49" s="720"/>
      <c r="C49" s="736">
        <v>4</v>
      </c>
      <c r="D49" s="722"/>
      <c r="E49" s="702" t="s">
        <v>383</v>
      </c>
      <c r="F49" s="686"/>
      <c r="G49" s="696"/>
      <c r="H49" s="697"/>
      <c r="I49" s="723"/>
      <c r="J49" s="517"/>
      <c r="K49" s="517"/>
      <c r="L49" s="517"/>
      <c r="M49" s="517"/>
      <c r="N49" s="517"/>
      <c r="O49" s="517"/>
    </row>
    <row r="50" spans="2:15" ht="17.25" thickBot="1">
      <c r="B50" s="711"/>
      <c r="C50" s="736">
        <v>3</v>
      </c>
      <c r="D50" s="733"/>
      <c r="E50" s="702" t="s">
        <v>46</v>
      </c>
      <c r="F50" s="700">
        <f>IF(+'section invest ressources'!F48-'section invest ressources'!F45+'section invest emplois'!F46-'section invest emplois'!F48&gt;0,ABS(+'section invest ressources'!F48-'section invest ressources'!F45+'section invest emplois'!F46-'section invest emplois'!F48),0)</f>
        <v>0</v>
      </c>
      <c r="G50" s="700">
        <f>IF(+'section invest ressources'!G48-'section invest ressources'!G45+'section invest emplois'!G46-'section invest emplois'!G48&gt;0,ABS(+'section invest ressources'!G48-'section invest ressources'!G45+'section invest emplois'!G46-'section invest emplois'!G48),0)</f>
        <v>0</v>
      </c>
      <c r="H50" s="1057">
        <f>IF(+'section invest ressources'!H48-'section invest ressources'!H45+'section invest emplois'!H46-'section invest emplois'!H48&gt;0,ABS(+'section invest ressources'!H48-'section invest ressources'!H45+'section invest emplois'!H46-'section invest emplois'!H48),0)</f>
        <v>0</v>
      </c>
      <c r="I50" s="734"/>
      <c r="J50" s="519"/>
      <c r="K50" s="519"/>
      <c r="L50" s="519"/>
      <c r="M50" s="519"/>
      <c r="N50" s="519"/>
      <c r="O50" s="519"/>
    </row>
    <row r="51" spans="2:15" s="518" customFormat="1" ht="9.6" customHeight="1" thickBot="1">
      <c r="B51" s="737"/>
      <c r="C51" s="738"/>
      <c r="D51" s="739"/>
      <c r="E51" s="740"/>
      <c r="F51" s="741"/>
      <c r="G51" s="741"/>
      <c r="H51" s="741"/>
      <c r="I51" s="742"/>
      <c r="J51" s="517"/>
      <c r="K51" s="517"/>
      <c r="L51" s="517"/>
      <c r="M51" s="517"/>
      <c r="N51" s="517"/>
      <c r="O51" s="517"/>
    </row>
  </sheetData>
  <sheetProtection password="B34F" sheet="1" objects="1" scenarios="1" formatCells="0" formatColumns="0" formatRows="0" selectLockedCells="1"/>
  <mergeCells count="1">
    <mergeCell ref="B2:I2"/>
  </mergeCells>
  <printOptions horizontalCentered="1"/>
  <pageMargins left="0.39370078740157483" right="0" top="0.61" bottom="0.31" header="0.23622047244094491" footer="0.31"/>
  <pageSetup paperSize="9" scale="76" firstPageNumber="11" orientation="landscape" useFirstPageNumber="1" r:id="rId1"/>
  <headerFooter alignWithMargins="0">
    <oddHeader>&amp;L&amp;"Times New Roman,Gras"&amp;14 ANNEXE 1-3 . 1 : Section d'investissement : emplois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3"/>
  <dimension ref="A1:O51"/>
  <sheetViews>
    <sheetView showZeros="0" zoomScale="85" zoomScaleNormal="85" workbookViewId="0">
      <selection activeCell="F6" sqref="F6"/>
    </sheetView>
  </sheetViews>
  <sheetFormatPr baseColWidth="10" defaultRowHeight="22.5"/>
  <cols>
    <col min="1" max="2" width="2.5703125" style="523" customWidth="1"/>
    <col min="3" max="3" width="12.5703125" style="520" customWidth="1"/>
    <col min="4" max="4" width="1.140625" style="521" customWidth="1"/>
    <col min="5" max="5" width="96" style="522" customWidth="1"/>
    <col min="6" max="8" width="19.7109375" style="523" customWidth="1"/>
    <col min="9" max="9" width="2" style="523" customWidth="1"/>
    <col min="10" max="16384" width="11.42578125" style="523"/>
  </cols>
  <sheetData>
    <row r="1" spans="1:10" ht="23.25" thickBot="1"/>
    <row r="2" spans="1:10" ht="21.6" customHeight="1" thickBot="1">
      <c r="B2" s="1210" t="s">
        <v>824</v>
      </c>
      <c r="C2" s="1211"/>
      <c r="D2" s="1211"/>
      <c r="E2" s="1211"/>
      <c r="F2" s="1211"/>
      <c r="G2" s="1211"/>
      <c r="H2" s="1211"/>
      <c r="I2" s="1212"/>
    </row>
    <row r="3" spans="1:10" ht="21.6" customHeight="1">
      <c r="A3" s="745"/>
      <c r="B3" s="775"/>
      <c r="C3" s="776"/>
      <c r="D3" s="776"/>
      <c r="E3" s="776"/>
      <c r="F3" s="776"/>
      <c r="G3" s="776"/>
      <c r="H3" s="776"/>
      <c r="I3" s="777"/>
      <c r="J3" s="745"/>
    </row>
    <row r="4" spans="1:10" ht="51.75" customHeight="1">
      <c r="B4" s="778"/>
      <c r="C4" s="779"/>
      <c r="D4" s="780"/>
      <c r="E4" s="781"/>
      <c r="F4" s="271" t="str">
        <f>"Réel "&amp;'TELEBUDGET Enfance et adultes'!G45-2</f>
        <v>Réel 2022</v>
      </c>
      <c r="G4" s="271" t="str">
        <f>"Budget exécutoire "&amp;'TELEBUDGET Enfance et adultes'!G45-1</f>
        <v>Budget exécutoire 2023</v>
      </c>
      <c r="H4" s="271" t="str">
        <f>"Budget prévisionnel "&amp;'TELEBUDGET Enfance et adultes'!G45</f>
        <v>Budget prévisionnel 2024</v>
      </c>
      <c r="I4" s="782"/>
    </row>
    <row r="5" spans="1:10" ht="26.1" customHeight="1" thickBot="1">
      <c r="B5" s="778"/>
      <c r="C5" s="783" t="s">
        <v>85</v>
      </c>
      <c r="D5" s="784"/>
      <c r="E5" s="781"/>
      <c r="F5" s="785"/>
      <c r="G5" s="785"/>
      <c r="H5" s="785"/>
      <c r="I5" s="782"/>
    </row>
    <row r="6" spans="1:10" ht="17.100000000000001" customHeight="1">
      <c r="B6" s="778"/>
      <c r="C6" s="786">
        <v>10</v>
      </c>
      <c r="D6" s="787"/>
      <c r="E6" s="746" t="s">
        <v>826</v>
      </c>
      <c r="F6" s="747"/>
      <c r="G6" s="747"/>
      <c r="H6" s="748"/>
      <c r="I6" s="782"/>
    </row>
    <row r="7" spans="1:10" ht="17.100000000000001" customHeight="1">
      <c r="B7" s="778"/>
      <c r="C7" s="721" t="s">
        <v>825</v>
      </c>
      <c r="D7" s="722"/>
      <c r="E7" s="679" t="s">
        <v>383</v>
      </c>
      <c r="F7" s="749"/>
      <c r="G7" s="749"/>
      <c r="H7" s="750"/>
      <c r="I7" s="782"/>
    </row>
    <row r="8" spans="1:10" ht="17.100000000000001" customHeight="1" thickBot="1">
      <c r="B8" s="778"/>
      <c r="C8" s="721">
        <v>13</v>
      </c>
      <c r="D8" s="722"/>
      <c r="E8" s="682" t="s">
        <v>699</v>
      </c>
      <c r="F8" s="751"/>
      <c r="G8" s="751"/>
      <c r="H8" s="752"/>
      <c r="I8" s="782"/>
    </row>
    <row r="9" spans="1:10" ht="3.95" customHeight="1">
      <c r="B9" s="778"/>
      <c r="C9" s="779"/>
      <c r="D9" s="788"/>
      <c r="E9" s="781"/>
      <c r="F9" s="753"/>
      <c r="G9" s="753"/>
      <c r="H9" s="753"/>
      <c r="I9" s="782"/>
    </row>
    <row r="10" spans="1:10" ht="26.1" customHeight="1" thickBot="1">
      <c r="B10" s="778"/>
      <c r="C10" s="783" t="s">
        <v>86</v>
      </c>
      <c r="D10" s="784"/>
      <c r="E10" s="781"/>
      <c r="F10" s="754"/>
      <c r="G10" s="754"/>
      <c r="H10" s="754"/>
      <c r="I10" s="782"/>
    </row>
    <row r="11" spans="1:10" ht="33.6" customHeight="1">
      <c r="B11" s="778"/>
      <c r="C11" s="786">
        <v>14</v>
      </c>
      <c r="D11" s="787"/>
      <c r="E11" s="703" t="s">
        <v>820</v>
      </c>
      <c r="F11" s="747"/>
      <c r="G11" s="747"/>
      <c r="H11" s="748"/>
      <c r="I11" s="782"/>
    </row>
    <row r="12" spans="1:10" ht="17.100000000000001" customHeight="1" thickBot="1">
      <c r="B12" s="778"/>
      <c r="C12" s="786">
        <v>15</v>
      </c>
      <c r="D12" s="787"/>
      <c r="E12" s="756" t="s">
        <v>393</v>
      </c>
      <c r="F12" s="751"/>
      <c r="G12" s="751"/>
      <c r="H12" s="752"/>
      <c r="I12" s="782"/>
    </row>
    <row r="13" spans="1:10" ht="3.95" customHeight="1">
      <c r="B13" s="778"/>
      <c r="C13" s="779"/>
      <c r="D13" s="788"/>
      <c r="E13" s="781"/>
      <c r="F13" s="753"/>
      <c r="G13" s="753"/>
      <c r="H13" s="753"/>
      <c r="I13" s="782"/>
    </row>
    <row r="14" spans="1:10" ht="26.1" customHeight="1" thickBot="1">
      <c r="B14" s="778"/>
      <c r="C14" s="783" t="s">
        <v>87</v>
      </c>
      <c r="D14" s="784"/>
      <c r="E14" s="757"/>
      <c r="F14" s="754"/>
      <c r="G14" s="754"/>
      <c r="H14" s="754"/>
      <c r="I14" s="782"/>
    </row>
    <row r="15" spans="1:10" ht="17.100000000000001" customHeight="1">
      <c r="B15" s="778"/>
      <c r="C15" s="786">
        <v>16</v>
      </c>
      <c r="D15" s="787"/>
      <c r="E15" s="746" t="s">
        <v>73</v>
      </c>
      <c r="F15" s="758"/>
      <c r="G15" s="758"/>
      <c r="H15" s="759"/>
      <c r="I15" s="782"/>
    </row>
    <row r="16" spans="1:10" ht="17.100000000000001" customHeight="1" thickBot="1">
      <c r="B16" s="778"/>
      <c r="C16" s="786">
        <v>17</v>
      </c>
      <c r="D16" s="787"/>
      <c r="E16" s="760" t="s">
        <v>792</v>
      </c>
      <c r="F16" s="761"/>
      <c r="G16" s="751"/>
      <c r="H16" s="752"/>
      <c r="I16" s="782"/>
    </row>
    <row r="17" spans="2:9" ht="5.25" customHeight="1">
      <c r="B17" s="778"/>
      <c r="C17" s="789"/>
      <c r="D17" s="790"/>
      <c r="E17" s="791"/>
      <c r="F17" s="792"/>
      <c r="G17" s="792"/>
      <c r="H17" s="792"/>
      <c r="I17" s="782"/>
    </row>
    <row r="18" spans="2:9" ht="26.1" customHeight="1" thickBot="1">
      <c r="B18" s="778"/>
      <c r="C18" s="783" t="s">
        <v>75</v>
      </c>
      <c r="D18" s="784"/>
      <c r="E18" s="757"/>
      <c r="F18" s="754"/>
      <c r="G18" s="754"/>
      <c r="H18" s="754"/>
      <c r="I18" s="782"/>
    </row>
    <row r="19" spans="2:9" ht="17.100000000000001" customHeight="1" thickBot="1">
      <c r="B19" s="778"/>
      <c r="C19" s="786">
        <v>18</v>
      </c>
      <c r="D19" s="787"/>
      <c r="E19" s="762" t="s">
        <v>821</v>
      </c>
      <c r="F19" s="763"/>
      <c r="G19" s="763"/>
      <c r="H19" s="764"/>
      <c r="I19" s="782"/>
    </row>
    <row r="20" spans="2:9" ht="2.4500000000000002" customHeight="1">
      <c r="B20" s="778"/>
      <c r="C20" s="789"/>
      <c r="D20" s="790"/>
      <c r="E20" s="791"/>
      <c r="F20" s="792"/>
      <c r="G20" s="792"/>
      <c r="H20" s="792"/>
      <c r="I20" s="782"/>
    </row>
    <row r="21" spans="2:9" ht="26.25" thickBot="1">
      <c r="B21" s="778"/>
      <c r="C21" s="783" t="s">
        <v>817</v>
      </c>
      <c r="D21" s="784"/>
      <c r="E21" s="757"/>
      <c r="F21" s="754"/>
      <c r="G21" s="754"/>
      <c r="H21" s="754"/>
      <c r="I21" s="782"/>
    </row>
    <row r="22" spans="2:9" ht="17.25" thickBot="1">
      <c r="B22" s="778"/>
      <c r="C22" s="786">
        <v>19</v>
      </c>
      <c r="D22" s="787"/>
      <c r="E22" s="762" t="s">
        <v>700</v>
      </c>
      <c r="F22" s="763"/>
      <c r="G22" s="763"/>
      <c r="H22" s="764"/>
      <c r="I22" s="782"/>
    </row>
    <row r="23" spans="2:9" ht="3.95" customHeight="1">
      <c r="B23" s="778"/>
      <c r="C23" s="789"/>
      <c r="D23" s="790"/>
      <c r="E23" s="791"/>
      <c r="F23" s="792"/>
      <c r="G23" s="792"/>
      <c r="H23" s="792"/>
      <c r="I23" s="782"/>
    </row>
    <row r="24" spans="2:9" ht="26.1" customHeight="1" thickBot="1">
      <c r="B24" s="778"/>
      <c r="C24" s="783" t="s">
        <v>88</v>
      </c>
      <c r="D24" s="784"/>
      <c r="E24" s="757"/>
      <c r="F24" s="754"/>
      <c r="G24" s="754"/>
      <c r="H24" s="754"/>
      <c r="I24" s="782"/>
    </row>
    <row r="25" spans="2:9" ht="17.100000000000001" customHeight="1">
      <c r="B25" s="778"/>
      <c r="C25" s="786">
        <v>20</v>
      </c>
      <c r="D25" s="787"/>
      <c r="E25" s="755" t="s">
        <v>77</v>
      </c>
      <c r="F25" s="747"/>
      <c r="G25" s="747"/>
      <c r="H25" s="748"/>
      <c r="I25" s="782"/>
    </row>
    <row r="26" spans="2:9" ht="17.100000000000001" customHeight="1">
      <c r="B26" s="778"/>
      <c r="C26" s="786">
        <v>21</v>
      </c>
      <c r="D26" s="787"/>
      <c r="E26" s="765" t="s">
        <v>78</v>
      </c>
      <c r="F26" s="766"/>
      <c r="G26" s="766"/>
      <c r="H26" s="767"/>
      <c r="I26" s="782"/>
    </row>
    <row r="27" spans="2:9" ht="17.100000000000001" customHeight="1">
      <c r="B27" s="778"/>
      <c r="C27" s="786">
        <v>22</v>
      </c>
      <c r="D27" s="787"/>
      <c r="E27" s="765" t="s">
        <v>822</v>
      </c>
      <c r="F27" s="766"/>
      <c r="G27" s="766"/>
      <c r="H27" s="767"/>
      <c r="I27" s="782"/>
    </row>
    <row r="28" spans="2:9" ht="17.100000000000001" customHeight="1">
      <c r="B28" s="778"/>
      <c r="C28" s="786">
        <v>23</v>
      </c>
      <c r="D28" s="787"/>
      <c r="E28" s="765" t="s">
        <v>79</v>
      </c>
      <c r="F28" s="766"/>
      <c r="G28" s="766"/>
      <c r="H28" s="767"/>
      <c r="I28" s="782"/>
    </row>
    <row r="29" spans="2:9" ht="17.100000000000001" customHeight="1">
      <c r="B29" s="778"/>
      <c r="C29" s="786">
        <v>26</v>
      </c>
      <c r="D29" s="787"/>
      <c r="E29" s="765" t="s">
        <v>80</v>
      </c>
      <c r="F29" s="766"/>
      <c r="G29" s="766"/>
      <c r="H29" s="767"/>
      <c r="I29" s="782"/>
    </row>
    <row r="30" spans="2:9" ht="17.100000000000001" customHeight="1" thickBot="1">
      <c r="B30" s="778"/>
      <c r="C30" s="786">
        <v>27</v>
      </c>
      <c r="D30" s="787"/>
      <c r="E30" s="756" t="s">
        <v>81</v>
      </c>
      <c r="F30" s="751"/>
      <c r="G30" s="751"/>
      <c r="H30" s="752"/>
      <c r="I30" s="782"/>
    </row>
    <row r="31" spans="2:9" ht="3.95" customHeight="1">
      <c r="B31" s="778"/>
      <c r="C31" s="789"/>
      <c r="D31" s="790"/>
      <c r="E31" s="791"/>
      <c r="F31" s="792"/>
      <c r="G31" s="792"/>
      <c r="H31" s="792"/>
      <c r="I31" s="782"/>
    </row>
    <row r="32" spans="2:9" ht="26.1" customHeight="1" thickBot="1">
      <c r="B32" s="778"/>
      <c r="C32" s="783" t="s">
        <v>82</v>
      </c>
      <c r="D32" s="784"/>
      <c r="E32" s="757"/>
      <c r="F32" s="754"/>
      <c r="G32" s="754"/>
      <c r="H32" s="754"/>
      <c r="I32" s="782"/>
    </row>
    <row r="33" spans="2:15" ht="17.100000000000001" customHeight="1" thickBot="1">
      <c r="B33" s="778"/>
      <c r="C33" s="786">
        <v>28</v>
      </c>
      <c r="D33" s="787"/>
      <c r="E33" s="762" t="s">
        <v>89</v>
      </c>
      <c r="F33" s="763"/>
      <c r="G33" s="763"/>
      <c r="H33" s="764"/>
      <c r="I33" s="782"/>
    </row>
    <row r="34" spans="2:15" ht="6" customHeight="1" thickBot="1">
      <c r="B34" s="778"/>
      <c r="C34" s="789"/>
      <c r="D34" s="790"/>
      <c r="E34" s="791"/>
      <c r="F34" s="792"/>
      <c r="G34" s="792"/>
      <c r="H34" s="792"/>
      <c r="I34" s="782"/>
    </row>
    <row r="35" spans="2:15" ht="17.100000000000001" customHeight="1" thickBot="1">
      <c r="B35" s="778"/>
      <c r="C35" s="786">
        <v>29</v>
      </c>
      <c r="D35" s="787"/>
      <c r="E35" s="762" t="s">
        <v>53</v>
      </c>
      <c r="F35" s="763"/>
      <c r="G35" s="763"/>
      <c r="H35" s="764"/>
      <c r="I35" s="782"/>
    </row>
    <row r="36" spans="2:15" ht="6" customHeight="1" thickBot="1">
      <c r="B36" s="778"/>
      <c r="C36" s="786"/>
      <c r="D36" s="787"/>
      <c r="E36" s="793"/>
      <c r="F36" s="792"/>
      <c r="G36" s="792"/>
      <c r="H36" s="792"/>
      <c r="I36" s="782"/>
    </row>
    <row r="37" spans="2:15" ht="17.100000000000001" customHeight="1" thickBot="1">
      <c r="B37" s="778"/>
      <c r="C37" s="786">
        <v>39</v>
      </c>
      <c r="D37" s="787"/>
      <c r="E37" s="768" t="s">
        <v>50</v>
      </c>
      <c r="F37" s="763"/>
      <c r="G37" s="763"/>
      <c r="H37" s="769"/>
      <c r="I37" s="782"/>
    </row>
    <row r="38" spans="2:15" ht="6" customHeight="1" thickBot="1">
      <c r="B38" s="778"/>
      <c r="C38" s="779"/>
      <c r="D38" s="788"/>
      <c r="E38" s="781"/>
      <c r="F38" s="770"/>
      <c r="G38" s="770"/>
      <c r="H38" s="770"/>
      <c r="I38" s="782"/>
    </row>
    <row r="39" spans="2:15" ht="17.100000000000001" customHeight="1" thickBot="1">
      <c r="B39" s="778"/>
      <c r="C39" s="786">
        <v>481</v>
      </c>
      <c r="D39" s="787"/>
      <c r="E39" s="762" t="s">
        <v>90</v>
      </c>
      <c r="F39" s="763"/>
      <c r="G39" s="763"/>
      <c r="H39" s="764"/>
      <c r="I39" s="782"/>
    </row>
    <row r="40" spans="2:15" ht="6" customHeight="1" thickBot="1">
      <c r="B40" s="778"/>
      <c r="C40" s="789"/>
      <c r="D40" s="790"/>
      <c r="E40" s="791"/>
      <c r="F40" s="792"/>
      <c r="G40" s="792"/>
      <c r="H40" s="792"/>
      <c r="I40" s="782"/>
    </row>
    <row r="41" spans="2:15" ht="17.100000000000001" customHeight="1" thickBot="1">
      <c r="B41" s="778"/>
      <c r="C41" s="786">
        <v>49</v>
      </c>
      <c r="D41" s="787"/>
      <c r="E41" s="768" t="s">
        <v>54</v>
      </c>
      <c r="F41" s="763"/>
      <c r="G41" s="771"/>
      <c r="H41" s="769"/>
      <c r="I41" s="782"/>
    </row>
    <row r="42" spans="2:15" ht="6" customHeight="1" thickBot="1">
      <c r="B42" s="778"/>
      <c r="C42" s="789"/>
      <c r="D42" s="790"/>
      <c r="E42" s="791"/>
      <c r="F42" s="792"/>
      <c r="G42" s="792"/>
      <c r="H42" s="792"/>
      <c r="I42" s="782"/>
    </row>
    <row r="43" spans="2:15" ht="17.100000000000001" customHeight="1" thickBot="1">
      <c r="B43" s="778"/>
      <c r="C43" s="786">
        <v>59</v>
      </c>
      <c r="D43" s="787"/>
      <c r="E43" s="768" t="s">
        <v>55</v>
      </c>
      <c r="F43" s="763"/>
      <c r="G43" s="771"/>
      <c r="H43" s="769"/>
      <c r="I43" s="782"/>
    </row>
    <row r="44" spans="2:15" ht="4.5" customHeight="1">
      <c r="B44" s="778"/>
      <c r="C44" s="789"/>
      <c r="D44" s="790"/>
      <c r="E44" s="791"/>
      <c r="F44" s="794"/>
      <c r="G44" s="794"/>
      <c r="H44" s="794"/>
      <c r="I44" s="782"/>
    </row>
    <row r="45" spans="2:15" s="525" customFormat="1" ht="20.25" hidden="1" thickBot="1">
      <c r="B45" s="795"/>
      <c r="C45" s="779"/>
      <c r="D45" s="780"/>
      <c r="E45" s="772" t="s">
        <v>794</v>
      </c>
      <c r="F45" s="773">
        <f>IF(SUM(F6:F43)-SUM('section invest emplois'!F6:F43)&lt;0,-SUM(F6:F43)+SUM('section invest emplois'!F6:F43),0)</f>
        <v>0</v>
      </c>
      <c r="G45" s="773">
        <f>IF(SUM(G6:G43)-SUM('section invest emplois'!G6:G43)&lt;0,-SUM(G6:G43)+SUM('section invest emplois'!G6:G43),0)</f>
        <v>0</v>
      </c>
      <c r="H45" s="773">
        <f>IF(SUM(H6:H43)-SUM('section invest emplois'!H6:H43)&lt;0,-SUM(H6:H43)+SUM('section invest emplois'!H6:H43),0)</f>
        <v>0</v>
      </c>
      <c r="I45" s="796"/>
      <c r="J45" s="524"/>
      <c r="K45" s="524"/>
      <c r="L45" s="524"/>
      <c r="M45" s="524"/>
      <c r="N45" s="524"/>
      <c r="O45" s="524"/>
    </row>
    <row r="46" spans="2:15" ht="6" customHeight="1">
      <c r="B46" s="778"/>
      <c r="C46" s="789"/>
      <c r="D46" s="790"/>
      <c r="E46" s="797"/>
      <c r="F46" s="794"/>
      <c r="G46" s="794"/>
      <c r="H46" s="794"/>
      <c r="I46" s="782"/>
    </row>
    <row r="47" spans="2:15" ht="6" customHeight="1" thickBot="1">
      <c r="B47" s="778"/>
      <c r="C47" s="789"/>
      <c r="D47" s="790"/>
      <c r="E47" s="791"/>
      <c r="F47" s="792"/>
      <c r="G47" s="792"/>
      <c r="H47" s="792"/>
      <c r="I47" s="782"/>
    </row>
    <row r="48" spans="2:15" s="525" customFormat="1" ht="17.25" thickBot="1">
      <c r="B48" s="795"/>
      <c r="C48" s="798" t="s">
        <v>45</v>
      </c>
      <c r="D48" s="799"/>
      <c r="E48" s="774" t="s">
        <v>827</v>
      </c>
      <c r="F48" s="763"/>
      <c r="G48" s="771"/>
      <c r="H48" s="769"/>
      <c r="I48" s="796"/>
      <c r="J48" s="524"/>
      <c r="K48" s="524"/>
      <c r="L48" s="524"/>
      <c r="M48" s="524"/>
      <c r="N48" s="524"/>
      <c r="O48" s="524"/>
    </row>
    <row r="49" spans="2:15" ht="18" customHeight="1" thickBot="1">
      <c r="B49" s="778"/>
      <c r="C49" s="798" t="s">
        <v>384</v>
      </c>
      <c r="D49" s="799"/>
      <c r="E49" s="702" t="s">
        <v>383</v>
      </c>
      <c r="F49" s="763"/>
      <c r="G49" s="771"/>
      <c r="H49" s="769"/>
      <c r="I49" s="782"/>
    </row>
    <row r="50" spans="2:15" s="525" customFormat="1" ht="17.25" thickBot="1">
      <c r="B50" s="795"/>
      <c r="C50" s="798" t="s">
        <v>385</v>
      </c>
      <c r="D50" s="799"/>
      <c r="E50" s="774" t="s">
        <v>828</v>
      </c>
      <c r="F50" s="700">
        <f>IF(+F48-F45+'section invest emplois'!F46-'section invest emplois'!F48&lt;0,ABS(+F48-F45+'section invest emplois'!F46-'section invest emplois'!F48),0)</f>
        <v>0</v>
      </c>
      <c r="G50" s="700">
        <f>IF(+G48-G45+'section invest emplois'!G46-'section invest emplois'!G48&lt;0,ABS(+G48-G45+'section invest emplois'!G46-'section invest emplois'!G48),0)</f>
        <v>0</v>
      </c>
      <c r="H50" s="1057">
        <f>IF(+H48-H45+'section invest emplois'!H46-'section invest emplois'!H48&lt;0,ABS(+H48-H45+'section invest emplois'!H46-'section invest emplois'!H48),0)</f>
        <v>0</v>
      </c>
      <c r="I50" s="796"/>
      <c r="J50" s="524"/>
      <c r="K50" s="524"/>
      <c r="L50" s="524"/>
      <c r="M50" s="524"/>
      <c r="N50" s="524"/>
      <c r="O50" s="524"/>
    </row>
    <row r="51" spans="2:15" ht="9" customHeight="1" thickBot="1">
      <c r="B51" s="800"/>
      <c r="C51" s="801"/>
      <c r="D51" s="802"/>
      <c r="E51" s="803"/>
      <c r="F51" s="804"/>
      <c r="G51" s="804"/>
      <c r="H51" s="804"/>
      <c r="I51" s="805"/>
    </row>
  </sheetData>
  <sheetProtection password="B34F" sheet="1" objects="1" scenarios="1" formatCells="0" formatColumns="0" formatRows="0" selectLockedCells="1"/>
  <mergeCells count="1">
    <mergeCell ref="B2:I2"/>
  </mergeCells>
  <printOptions horizontalCentered="1"/>
  <pageMargins left="0.39370078740157483" right="0.39370078740157483" top="0.62992125984251968" bottom="0" header="0.31496062992125984" footer="0"/>
  <pageSetup paperSize="9" scale="70" firstPageNumber="12" orientation="landscape" useFirstPageNumber="1" r:id="rId1"/>
  <headerFooter alignWithMargins="0">
    <oddHeader>&amp;L&amp;"Times New Roman,Gras"&amp;14 ANNEXE 1-3 . 2 : Section d'investissement : Ressources</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4">
    <pageSetUpPr fitToPage="1"/>
  </sheetPr>
  <dimension ref="B1:I28"/>
  <sheetViews>
    <sheetView showZeros="0" zoomScaleNormal="100" workbookViewId="0">
      <selection activeCell="E8" sqref="E8"/>
    </sheetView>
  </sheetViews>
  <sheetFormatPr baseColWidth="10" defaultRowHeight="25.5"/>
  <cols>
    <col min="1" max="2" width="3.28515625" style="806" customWidth="1"/>
    <col min="3" max="3" width="8.42578125" style="811" customWidth="1"/>
    <col min="4" max="4" width="88.7109375" style="812" customWidth="1"/>
    <col min="5" max="6" width="28.7109375" style="806" customWidth="1"/>
    <col min="7" max="7" width="2.85546875" style="806" customWidth="1"/>
    <col min="8" max="16384" width="11.42578125" style="806"/>
  </cols>
  <sheetData>
    <row r="1" spans="2:9" ht="26.25" thickBot="1"/>
    <row r="2" spans="2:9" ht="52.15" customHeight="1" thickBot="1">
      <c r="B2" s="1194" t="s">
        <v>843</v>
      </c>
      <c r="C2" s="1195"/>
      <c r="D2" s="1195"/>
      <c r="E2" s="1195"/>
      <c r="F2" s="1195"/>
      <c r="G2" s="1196"/>
      <c r="H2" s="859"/>
      <c r="I2" s="860"/>
    </row>
    <row r="3" spans="2:9" ht="48.75" customHeight="1" thickBot="1">
      <c r="B3" s="868"/>
      <c r="C3" s="1216"/>
      <c r="D3" s="1217"/>
      <c r="E3" s="1217"/>
      <c r="F3" s="1217"/>
      <c r="G3" s="869"/>
    </row>
    <row r="4" spans="2:9" s="807" customFormat="1" ht="61.5" customHeight="1" thickBot="1">
      <c r="B4" s="870"/>
      <c r="C4" s="871" t="s">
        <v>842</v>
      </c>
      <c r="D4" s="872"/>
      <c r="E4" s="857" t="s">
        <v>841</v>
      </c>
      <c r="F4" s="858" t="s">
        <v>394</v>
      </c>
      <c r="G4" s="873"/>
    </row>
    <row r="5" spans="2:9" s="808" customFormat="1" ht="24" customHeight="1" thickBot="1">
      <c r="B5" s="874"/>
      <c r="C5" s="875"/>
      <c r="D5" s="876"/>
      <c r="E5" s="877"/>
      <c r="F5" s="877"/>
      <c r="G5" s="878"/>
    </row>
    <row r="6" spans="2:9" s="809" customFormat="1" ht="30" customHeight="1" thickBot="1">
      <c r="B6" s="879"/>
      <c r="C6" s="813" t="s">
        <v>706</v>
      </c>
      <c r="D6" s="814" t="s">
        <v>829</v>
      </c>
      <c r="E6" s="815">
        <f>'Charges d_exploitation'!J119</f>
        <v>0</v>
      </c>
      <c r="F6" s="816">
        <f>'Charges d_exploitation'!K119</f>
        <v>0</v>
      </c>
      <c r="G6" s="880"/>
    </row>
    <row r="7" spans="2:9" s="809" customFormat="1" ht="30" customHeight="1" thickBot="1">
      <c r="B7" s="879"/>
      <c r="C7" s="813" t="s">
        <v>830</v>
      </c>
      <c r="D7" s="817" t="s">
        <v>844</v>
      </c>
      <c r="E7" s="818">
        <f>produits!J40+produits!J76</f>
        <v>0</v>
      </c>
      <c r="F7" s="819">
        <f>produits!K40+produits!K76</f>
        <v>0</v>
      </c>
      <c r="G7" s="881"/>
    </row>
    <row r="8" spans="2:9" s="809" customFormat="1" ht="26.25" thickBot="1">
      <c r="B8" s="879"/>
      <c r="C8" s="820" t="s">
        <v>831</v>
      </c>
      <c r="D8" s="821" t="s">
        <v>880</v>
      </c>
      <c r="E8" s="822"/>
      <c r="F8" s="823"/>
      <c r="G8" s="881"/>
    </row>
    <row r="9" spans="2:9" s="809" customFormat="1" ht="30" customHeight="1" thickBot="1">
      <c r="B9" s="879"/>
      <c r="C9" s="824" t="s">
        <v>702</v>
      </c>
      <c r="D9" s="825" t="s">
        <v>876</v>
      </c>
      <c r="E9" s="826">
        <f>E6-(SUM(E7:E8))</f>
        <v>0</v>
      </c>
      <c r="F9" s="827">
        <f>F6-(SUM(F7:F8))</f>
        <v>0</v>
      </c>
      <c r="G9" s="881"/>
    </row>
    <row r="10" spans="2:9" s="809" customFormat="1" ht="30" customHeight="1" thickBot="1">
      <c r="B10" s="879"/>
      <c r="C10" s="813" t="s">
        <v>832</v>
      </c>
      <c r="D10" s="861" t="s">
        <v>845</v>
      </c>
      <c r="E10" s="828">
        <f>produits!J81-'Charges d_exploitation'!J122</f>
        <v>0</v>
      </c>
      <c r="F10" s="829">
        <f>produits!K81-'Charges d_exploitation'!K122</f>
        <v>0</v>
      </c>
      <c r="G10" s="881"/>
    </row>
    <row r="11" spans="2:9" s="809" customFormat="1" ht="30" customHeight="1" thickBot="1">
      <c r="B11" s="879"/>
      <c r="C11" s="813" t="s">
        <v>878</v>
      </c>
      <c r="D11" s="861" t="s">
        <v>877</v>
      </c>
      <c r="E11" s="822"/>
      <c r="F11" s="823"/>
      <c r="G11" s="881"/>
    </row>
    <row r="12" spans="2:9" s="809" customFormat="1" ht="36" customHeight="1" thickBot="1">
      <c r="B12" s="879"/>
      <c r="C12" s="813"/>
      <c r="D12" s="817" t="s">
        <v>879</v>
      </c>
      <c r="E12" s="830">
        <f>E9-E10+E11</f>
        <v>0</v>
      </c>
      <c r="F12" s="831">
        <f>F9-F10+F11</f>
        <v>0</v>
      </c>
      <c r="G12" s="881"/>
    </row>
    <row r="13" spans="2:9" s="809" customFormat="1" ht="30" customHeight="1" thickBot="1">
      <c r="B13" s="879"/>
      <c r="C13" s="862" t="s">
        <v>833</v>
      </c>
      <c r="D13" s="832"/>
      <c r="E13" s="833"/>
      <c r="F13" s="834"/>
      <c r="G13" s="880"/>
    </row>
    <row r="14" spans="2:9" s="809" customFormat="1" ht="9" customHeight="1" thickBot="1">
      <c r="B14" s="879"/>
      <c r="C14" s="835"/>
      <c r="D14" s="836"/>
      <c r="E14" s="837"/>
      <c r="F14" s="837"/>
      <c r="G14" s="880"/>
    </row>
    <row r="15" spans="2:9" s="809" customFormat="1" ht="30" customHeight="1" thickBot="1">
      <c r="B15" s="879"/>
      <c r="C15" s="863" t="s">
        <v>704</v>
      </c>
      <c r="D15" s="838"/>
      <c r="E15" s="839"/>
      <c r="F15" s="834"/>
      <c r="G15" s="880"/>
    </row>
    <row r="16" spans="2:9" s="809" customFormat="1" ht="24.95" customHeight="1" thickTop="1">
      <c r="B16" s="879"/>
      <c r="C16" s="840"/>
      <c r="D16" s="864" t="s">
        <v>834</v>
      </c>
      <c r="E16" s="841">
        <f>Activité!J27</f>
        <v>0</v>
      </c>
      <c r="F16" s="841">
        <f>Activité!L27</f>
        <v>0</v>
      </c>
      <c r="G16" s="880"/>
    </row>
    <row r="17" spans="2:7" s="809" customFormat="1" ht="24.95" customHeight="1">
      <c r="B17" s="879"/>
      <c r="C17" s="842"/>
      <c r="D17" s="865" t="s">
        <v>835</v>
      </c>
      <c r="E17" s="843"/>
      <c r="F17" s="843"/>
      <c r="G17" s="880"/>
    </row>
    <row r="18" spans="2:7" s="809" customFormat="1" ht="24.95" customHeight="1">
      <c r="B18" s="879"/>
      <c r="C18" s="844"/>
      <c r="D18" s="866" t="s">
        <v>836</v>
      </c>
      <c r="E18" s="845">
        <f>Activité!J28</f>
        <v>0</v>
      </c>
      <c r="F18" s="845">
        <f>Activité!L28</f>
        <v>0</v>
      </c>
      <c r="G18" s="880"/>
    </row>
    <row r="19" spans="2:7" s="809" customFormat="1" ht="24.95" customHeight="1" thickBot="1">
      <c r="B19" s="879"/>
      <c r="C19" s="846"/>
      <c r="D19" s="867" t="s">
        <v>837</v>
      </c>
      <c r="E19" s="845">
        <f>Activité!J29</f>
        <v>0</v>
      </c>
      <c r="F19" s="845">
        <f>Activité!L29</f>
        <v>0</v>
      </c>
      <c r="G19" s="880"/>
    </row>
    <row r="20" spans="2:7" s="809" customFormat="1" ht="30" customHeight="1" thickBot="1">
      <c r="B20" s="879"/>
      <c r="C20" s="862" t="s">
        <v>838</v>
      </c>
      <c r="D20" s="847"/>
      <c r="E20" s="848">
        <f>IF(ISERROR(E12/E15),,E12/E15)</f>
        <v>0</v>
      </c>
      <c r="F20" s="848">
        <f>IF(ISERROR(F12/F15),,F12/F15)</f>
        <v>0</v>
      </c>
      <c r="G20" s="880"/>
    </row>
    <row r="21" spans="2:7" s="809" customFormat="1" ht="24.95" customHeight="1">
      <c r="B21" s="879"/>
      <c r="C21" s="849"/>
      <c r="D21" s="864" t="s">
        <v>834</v>
      </c>
      <c r="E21" s="850"/>
      <c r="F21" s="850"/>
      <c r="G21" s="880"/>
    </row>
    <row r="22" spans="2:7" s="809" customFormat="1" ht="24.95" customHeight="1">
      <c r="B22" s="879"/>
      <c r="C22" s="842"/>
      <c r="D22" s="865" t="s">
        <v>835</v>
      </c>
      <c r="E22" s="843"/>
      <c r="F22" s="843"/>
      <c r="G22" s="880"/>
    </row>
    <row r="23" spans="2:7" s="809" customFormat="1" ht="24.95" customHeight="1">
      <c r="B23" s="879"/>
      <c r="C23" s="842"/>
      <c r="D23" s="866" t="s">
        <v>836</v>
      </c>
      <c r="E23" s="843"/>
      <c r="F23" s="843"/>
      <c r="G23" s="880"/>
    </row>
    <row r="24" spans="2:7" s="809" customFormat="1" ht="24.95" customHeight="1" thickBot="1">
      <c r="B24" s="879"/>
      <c r="C24" s="851"/>
      <c r="D24" s="867" t="s">
        <v>837</v>
      </c>
      <c r="E24" s="843"/>
      <c r="F24" s="843"/>
      <c r="G24" s="880"/>
    </row>
    <row r="25" spans="2:7" s="809" customFormat="1" ht="9" customHeight="1" thickBot="1">
      <c r="B25" s="879"/>
      <c r="C25" s="852"/>
      <c r="D25" s="853"/>
      <c r="E25" s="854"/>
      <c r="F25" s="854"/>
      <c r="G25" s="880"/>
    </row>
    <row r="26" spans="2:7" s="809" customFormat="1" ht="30" customHeight="1" thickBot="1">
      <c r="B26" s="879"/>
      <c r="C26" s="862" t="s">
        <v>839</v>
      </c>
      <c r="D26" s="847"/>
      <c r="E26" s="855"/>
      <c r="F26" s="856"/>
      <c r="G26" s="880"/>
    </row>
    <row r="27" spans="2:7" s="810" customFormat="1" ht="30" customHeight="1" thickBot="1">
      <c r="B27" s="882"/>
      <c r="C27" s="862" t="s">
        <v>840</v>
      </c>
      <c r="D27" s="847"/>
      <c r="E27" s="848">
        <f>IF(ISERROR(E12/E26),,E12/E26)</f>
        <v>0</v>
      </c>
      <c r="F27" s="848">
        <f>IF(ISERROR(F12/F26),,F12/F26)</f>
        <v>0</v>
      </c>
      <c r="G27" s="883"/>
    </row>
    <row r="28" spans="2:7" ht="16.149999999999999" customHeight="1" thickBot="1">
      <c r="B28" s="884"/>
      <c r="C28" s="885"/>
      <c r="D28" s="886"/>
      <c r="E28" s="887"/>
      <c r="F28" s="887"/>
      <c r="G28" s="888"/>
    </row>
  </sheetData>
  <sheetProtection password="B34F" sheet="1" objects="1" scenarios="1" formatCells="0" formatColumns="0" formatRows="0" selectLockedCells="1"/>
  <mergeCells count="2">
    <mergeCell ref="C3:F3"/>
    <mergeCell ref="B2:G2"/>
  </mergeCells>
  <printOptions horizontalCentered="1" verticalCentered="1"/>
  <pageMargins left="0.39370078740157483" right="0.39370078740157483" top="0.59055118110236227" bottom="0.59055118110236227" header="0.39370078740157483" footer="0.39370078740157483"/>
  <pageSetup paperSize="9" scale="48" firstPageNumber="13" orientation="landscape" useFirstPageNumber="1" horizontalDpi="4294967292" verticalDpi="4294967292" r:id="rId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3"/>
  <dimension ref="B1:IV121"/>
  <sheetViews>
    <sheetView zoomScale="90" zoomScaleNormal="90" workbookViewId="0">
      <selection activeCell="G28" sqref="G28"/>
    </sheetView>
  </sheetViews>
  <sheetFormatPr baseColWidth="10" defaultRowHeight="11.25"/>
  <cols>
    <col min="1" max="1" width="2.7109375" style="895" customWidth="1"/>
    <col min="2" max="2" width="3.7109375" style="895" customWidth="1"/>
    <col min="3" max="3" width="4.140625" style="895" customWidth="1"/>
    <col min="4" max="4" width="114.85546875" style="895" bestFit="1" customWidth="1"/>
    <col min="5" max="5" width="15.7109375" style="895" customWidth="1"/>
    <col min="6" max="7" width="16.28515625" style="895" bestFit="1" customWidth="1"/>
    <col min="8" max="11" width="16.5703125" style="895" bestFit="1" customWidth="1"/>
    <col min="12" max="12" width="16.28515625" style="895" bestFit="1" customWidth="1"/>
    <col min="13" max="13" width="2.7109375" style="895" customWidth="1"/>
    <col min="14" max="15" width="4.5703125" style="895" customWidth="1"/>
    <col min="16" max="16384" width="11.42578125" style="895"/>
  </cols>
  <sheetData>
    <row r="1" spans="2:256" s="891" customFormat="1" ht="13.5" thickBot="1">
      <c r="B1" s="910"/>
      <c r="C1" s="1021"/>
      <c r="D1" s="1022"/>
      <c r="E1" s="911"/>
      <c r="F1" s="1023"/>
      <c r="G1" s="911"/>
      <c r="H1" s="911"/>
      <c r="I1" s="911"/>
      <c r="J1" s="911"/>
      <c r="K1" s="911"/>
      <c r="L1" s="911"/>
      <c r="M1" s="910"/>
    </row>
    <row r="2" spans="2:256" s="891" customFormat="1" ht="36" customHeight="1" thickBot="1">
      <c r="B2" s="1194" t="s">
        <v>957</v>
      </c>
      <c r="C2" s="1195"/>
      <c r="D2" s="1195"/>
      <c r="E2" s="1195"/>
      <c r="F2" s="1195"/>
      <c r="G2" s="1195"/>
      <c r="H2" s="1195"/>
      <c r="I2" s="1195"/>
      <c r="J2" s="1195"/>
      <c r="K2" s="1195"/>
      <c r="L2" s="1195"/>
      <c r="M2" s="1196"/>
    </row>
    <row r="3" spans="2:256" ht="13.5" thickBot="1">
      <c r="B3" s="892"/>
      <c r="C3" s="913"/>
      <c r="D3" s="913"/>
      <c r="E3" s="913"/>
      <c r="F3" s="913"/>
      <c r="G3" s="913"/>
      <c r="H3" s="913"/>
      <c r="I3" s="913"/>
      <c r="J3" s="913"/>
      <c r="K3" s="913"/>
      <c r="L3" s="913"/>
      <c r="M3" s="893"/>
      <c r="N3" s="894"/>
      <c r="O3" s="894"/>
      <c r="P3" s="894"/>
      <c r="Q3" s="894"/>
      <c r="R3" s="894"/>
      <c r="S3" s="894"/>
      <c r="T3" s="894"/>
      <c r="U3" s="894"/>
      <c r="V3" s="894"/>
      <c r="W3" s="894"/>
      <c r="X3" s="894"/>
      <c r="Y3" s="894"/>
      <c r="Z3" s="894"/>
      <c r="AA3" s="894"/>
      <c r="AB3" s="894"/>
      <c r="AC3" s="894"/>
      <c r="AD3" s="894"/>
      <c r="AE3" s="894"/>
      <c r="AF3" s="894"/>
      <c r="AG3" s="894"/>
      <c r="AH3" s="894"/>
      <c r="AI3" s="894"/>
      <c r="AJ3" s="894"/>
      <c r="AK3" s="894"/>
      <c r="AL3" s="894"/>
      <c r="AM3" s="894"/>
      <c r="AN3" s="894"/>
      <c r="AO3" s="894"/>
      <c r="AP3" s="894"/>
      <c r="AQ3" s="894"/>
      <c r="AR3" s="894"/>
      <c r="AS3" s="894"/>
      <c r="AT3" s="894"/>
      <c r="AU3" s="894"/>
      <c r="AV3" s="894"/>
      <c r="AW3" s="894"/>
      <c r="AX3" s="894"/>
      <c r="AY3" s="894"/>
      <c r="AZ3" s="894"/>
      <c r="BA3" s="894"/>
      <c r="BB3" s="894"/>
      <c r="BC3" s="894"/>
      <c r="BD3" s="894"/>
      <c r="BE3" s="894"/>
      <c r="BF3" s="894"/>
      <c r="BG3" s="894"/>
      <c r="BH3" s="894"/>
      <c r="BI3" s="894"/>
      <c r="BJ3" s="894"/>
      <c r="BK3" s="894"/>
      <c r="BL3" s="894"/>
      <c r="BM3" s="894"/>
      <c r="BN3" s="894"/>
      <c r="BO3" s="894"/>
      <c r="BP3" s="894"/>
      <c r="BQ3" s="894"/>
      <c r="BR3" s="894"/>
      <c r="BS3" s="894"/>
      <c r="BT3" s="894"/>
      <c r="BU3" s="894"/>
      <c r="BV3" s="894"/>
      <c r="BW3" s="894"/>
      <c r="BX3" s="894"/>
      <c r="BY3" s="894"/>
      <c r="BZ3" s="894"/>
      <c r="CA3" s="894"/>
      <c r="CB3" s="894"/>
      <c r="CC3" s="894"/>
      <c r="CD3" s="894"/>
      <c r="CE3" s="894"/>
      <c r="CF3" s="894"/>
      <c r="CG3" s="894"/>
      <c r="CH3" s="894"/>
      <c r="CI3" s="894"/>
      <c r="CJ3" s="894"/>
      <c r="CK3" s="894"/>
      <c r="CL3" s="894"/>
      <c r="CM3" s="894"/>
      <c r="CN3" s="894"/>
      <c r="CO3" s="894"/>
      <c r="CP3" s="894"/>
      <c r="CQ3" s="894"/>
      <c r="CR3" s="894"/>
      <c r="CS3" s="894"/>
      <c r="CT3" s="894"/>
      <c r="CU3" s="894"/>
      <c r="CV3" s="894"/>
      <c r="CW3" s="894"/>
      <c r="CX3" s="894"/>
      <c r="CY3" s="894"/>
      <c r="CZ3" s="894"/>
      <c r="DA3" s="894"/>
      <c r="DB3" s="894"/>
      <c r="DC3" s="894"/>
      <c r="DD3" s="894"/>
      <c r="DE3" s="894"/>
      <c r="DF3" s="894"/>
      <c r="DG3" s="894"/>
      <c r="DH3" s="894"/>
      <c r="DI3" s="894"/>
      <c r="DJ3" s="894"/>
      <c r="DK3" s="894"/>
      <c r="DL3" s="894"/>
      <c r="DM3" s="894"/>
      <c r="DN3" s="894"/>
      <c r="DO3" s="894"/>
      <c r="DP3" s="894"/>
      <c r="DQ3" s="894"/>
      <c r="DR3" s="894"/>
      <c r="DS3" s="894"/>
      <c r="DT3" s="894"/>
      <c r="DU3" s="894"/>
      <c r="DV3" s="894"/>
      <c r="DW3" s="894"/>
      <c r="DX3" s="894"/>
      <c r="DY3" s="894"/>
      <c r="DZ3" s="894"/>
      <c r="EA3" s="894"/>
      <c r="EB3" s="894"/>
      <c r="EC3" s="894"/>
      <c r="ED3" s="894"/>
      <c r="EE3" s="894"/>
      <c r="EF3" s="894"/>
      <c r="EG3" s="894"/>
      <c r="EH3" s="894"/>
      <c r="EI3" s="894"/>
      <c r="EJ3" s="894"/>
      <c r="EK3" s="894"/>
      <c r="EL3" s="894"/>
      <c r="EM3" s="894"/>
      <c r="EN3" s="894"/>
      <c r="EO3" s="894"/>
      <c r="EP3" s="894"/>
      <c r="EQ3" s="894"/>
      <c r="ER3" s="894"/>
      <c r="ES3" s="894"/>
      <c r="ET3" s="894"/>
      <c r="EU3" s="894"/>
      <c r="EV3" s="894"/>
      <c r="EW3" s="894"/>
      <c r="EX3" s="894"/>
      <c r="EY3" s="894"/>
      <c r="EZ3" s="894"/>
      <c r="FA3" s="894"/>
      <c r="FB3" s="894"/>
      <c r="FC3" s="894"/>
      <c r="FD3" s="894"/>
      <c r="FE3" s="894"/>
      <c r="FF3" s="894"/>
      <c r="FG3" s="894"/>
      <c r="FH3" s="894"/>
      <c r="FI3" s="894"/>
      <c r="FJ3" s="894"/>
      <c r="FK3" s="894"/>
      <c r="FL3" s="894"/>
      <c r="FM3" s="894"/>
      <c r="FN3" s="894"/>
      <c r="FO3" s="894"/>
      <c r="FP3" s="894"/>
      <c r="FQ3" s="894"/>
      <c r="FR3" s="894"/>
      <c r="FS3" s="894"/>
      <c r="FT3" s="894"/>
      <c r="FU3" s="894"/>
      <c r="FV3" s="894"/>
      <c r="FW3" s="894"/>
      <c r="FX3" s="894"/>
      <c r="FY3" s="894"/>
      <c r="FZ3" s="894"/>
      <c r="GA3" s="894"/>
      <c r="GB3" s="894"/>
      <c r="GC3" s="894"/>
      <c r="GD3" s="894"/>
      <c r="GE3" s="894"/>
      <c r="GF3" s="894"/>
      <c r="GG3" s="894"/>
      <c r="GH3" s="894"/>
      <c r="GI3" s="894"/>
      <c r="GJ3" s="894"/>
      <c r="GK3" s="894"/>
      <c r="GL3" s="894"/>
      <c r="GM3" s="894"/>
      <c r="GN3" s="894"/>
      <c r="GO3" s="894"/>
      <c r="GP3" s="894"/>
      <c r="GQ3" s="894"/>
      <c r="GR3" s="894"/>
      <c r="GS3" s="894"/>
      <c r="GT3" s="894"/>
      <c r="GU3" s="894"/>
      <c r="GV3" s="894"/>
      <c r="GW3" s="894"/>
      <c r="GX3" s="894"/>
      <c r="GY3" s="894"/>
      <c r="GZ3" s="894"/>
      <c r="HA3" s="894"/>
      <c r="HB3" s="894"/>
      <c r="HC3" s="894"/>
      <c r="HD3" s="894"/>
      <c r="HE3" s="894"/>
      <c r="HF3" s="894"/>
      <c r="HG3" s="894"/>
      <c r="HH3" s="894"/>
      <c r="HI3" s="894"/>
      <c r="HJ3" s="894"/>
      <c r="HK3" s="894"/>
      <c r="HL3" s="894"/>
      <c r="HM3" s="894"/>
      <c r="HN3" s="894"/>
      <c r="HO3" s="894"/>
      <c r="HP3" s="894"/>
      <c r="HQ3" s="894"/>
      <c r="HR3" s="894"/>
      <c r="HS3" s="894"/>
      <c r="HT3" s="894"/>
      <c r="HU3" s="894"/>
      <c r="HV3" s="894"/>
      <c r="HW3" s="894"/>
      <c r="HX3" s="894"/>
      <c r="HY3" s="894"/>
      <c r="HZ3" s="894"/>
      <c r="IA3" s="894"/>
      <c r="IB3" s="894"/>
      <c r="IC3" s="894"/>
      <c r="ID3" s="894"/>
      <c r="IE3" s="894"/>
      <c r="IF3" s="894"/>
      <c r="IG3" s="894"/>
      <c r="IH3" s="894"/>
      <c r="II3" s="894"/>
      <c r="IJ3" s="894"/>
      <c r="IK3" s="894"/>
      <c r="IL3" s="894"/>
      <c r="IM3" s="894"/>
      <c r="IN3" s="894"/>
      <c r="IO3" s="894"/>
      <c r="IP3" s="894"/>
      <c r="IQ3" s="894"/>
      <c r="IR3" s="894"/>
      <c r="IS3" s="894"/>
      <c r="IT3" s="894"/>
      <c r="IU3" s="894"/>
      <c r="IV3" s="894"/>
    </row>
    <row r="4" spans="2:256" s="897" customFormat="1" ht="21.75" customHeight="1" thickBot="1">
      <c r="B4" s="896"/>
      <c r="E4" s="914">
        <f>'TELEBUDGET Enfance et adultes'!G45-1</f>
        <v>2023</v>
      </c>
      <c r="F4" s="915">
        <f>'TELEBUDGET Enfance et adultes'!G45</f>
        <v>2024</v>
      </c>
      <c r="G4" s="915">
        <f>'TELEBUDGET Enfance et adultes'!G45+1</f>
        <v>2025</v>
      </c>
      <c r="H4" s="915">
        <f>'TELEBUDGET Enfance et adultes'!G45+2</f>
        <v>2026</v>
      </c>
      <c r="I4" s="915">
        <f>'TELEBUDGET Enfance et adultes'!G45+3</f>
        <v>2027</v>
      </c>
      <c r="J4" s="915">
        <f>'TELEBUDGET Enfance et adultes'!G45+4</f>
        <v>2028</v>
      </c>
      <c r="K4" s="915">
        <f>'TELEBUDGET Enfance et adultes'!G45+5</f>
        <v>2029</v>
      </c>
      <c r="L4" s="916">
        <f>'TELEBUDGET Enfance et adultes'!G45+6</f>
        <v>2030</v>
      </c>
      <c r="M4" s="898"/>
    </row>
    <row r="5" spans="2:256" ht="15" customHeight="1">
      <c r="B5" s="899"/>
      <c r="C5" s="1220" t="s">
        <v>958</v>
      </c>
      <c r="D5" s="955" t="s">
        <v>883</v>
      </c>
      <c r="E5" s="956"/>
      <c r="F5" s="957"/>
      <c r="G5" s="957"/>
      <c r="H5" s="957"/>
      <c r="I5" s="957"/>
      <c r="J5" s="957"/>
      <c r="K5" s="957"/>
      <c r="L5" s="958"/>
      <c r="M5" s="900"/>
    </row>
    <row r="6" spans="2:256" ht="15" customHeight="1">
      <c r="B6" s="899"/>
      <c r="C6" s="1221"/>
      <c r="D6" s="918" t="s">
        <v>884</v>
      </c>
      <c r="E6" s="962">
        <f>produits!G15</f>
        <v>0</v>
      </c>
      <c r="F6" s="963">
        <f>produits!J15</f>
        <v>0</v>
      </c>
      <c r="G6" s="959"/>
      <c r="H6" s="959"/>
      <c r="I6" s="959"/>
      <c r="J6" s="959"/>
      <c r="K6" s="959"/>
      <c r="L6" s="960"/>
      <c r="M6" s="900"/>
    </row>
    <row r="7" spans="2:256" s="903" customFormat="1" ht="15" customHeight="1">
      <c r="B7" s="901"/>
      <c r="C7" s="1221"/>
      <c r="D7" s="919" t="s">
        <v>885</v>
      </c>
      <c r="E7" s="1024"/>
      <c r="F7" s="966"/>
      <c r="G7" s="966"/>
      <c r="H7" s="966"/>
      <c r="I7" s="966"/>
      <c r="J7" s="966"/>
      <c r="K7" s="966"/>
      <c r="L7" s="967"/>
      <c r="M7" s="902"/>
    </row>
    <row r="8" spans="2:256" ht="15" customHeight="1">
      <c r="B8" s="899"/>
      <c r="C8" s="1221"/>
      <c r="D8" s="918" t="s">
        <v>886</v>
      </c>
      <c r="E8" s="968">
        <f>produits!G40</f>
        <v>0</v>
      </c>
      <c r="F8" s="969">
        <f>produits!J40</f>
        <v>0</v>
      </c>
      <c r="G8" s="970"/>
      <c r="H8" s="970"/>
      <c r="I8" s="970"/>
      <c r="J8" s="970"/>
      <c r="K8" s="970"/>
      <c r="L8" s="971"/>
      <c r="M8" s="900"/>
    </row>
    <row r="9" spans="2:256" s="903" customFormat="1" ht="15" customHeight="1">
      <c r="B9" s="901"/>
      <c r="C9" s="1221"/>
      <c r="D9" s="919" t="s">
        <v>887</v>
      </c>
      <c r="E9" s="964">
        <f>SUM(produits!G20:G24)</f>
        <v>0</v>
      </c>
      <c r="F9" s="965">
        <f>SUM(produits!J20:J24)</f>
        <v>0</v>
      </c>
      <c r="G9" s="966"/>
      <c r="H9" s="966"/>
      <c r="I9" s="966"/>
      <c r="J9" s="966"/>
      <c r="K9" s="966"/>
      <c r="L9" s="967"/>
      <c r="M9" s="902"/>
    </row>
    <row r="10" spans="2:256" ht="15" customHeight="1">
      <c r="B10" s="899"/>
      <c r="C10" s="1221"/>
      <c r="D10" s="918" t="s">
        <v>888</v>
      </c>
      <c r="E10" s="968">
        <f>produits!G76</f>
        <v>0</v>
      </c>
      <c r="F10" s="969">
        <f>produits!J76</f>
        <v>0</v>
      </c>
      <c r="G10" s="970"/>
      <c r="H10" s="970"/>
      <c r="I10" s="970"/>
      <c r="J10" s="970"/>
      <c r="K10" s="970"/>
      <c r="L10" s="971"/>
      <c r="M10" s="900"/>
    </row>
    <row r="11" spans="2:256" ht="15" customHeight="1">
      <c r="B11" s="899"/>
      <c r="C11" s="1221"/>
      <c r="D11" s="918" t="s">
        <v>889</v>
      </c>
      <c r="E11" s="968">
        <f t="shared" ref="E11:L11" si="0">E6+E8+E10</f>
        <v>0</v>
      </c>
      <c r="F11" s="969">
        <f t="shared" si="0"/>
        <v>0</v>
      </c>
      <c r="G11" s="969">
        <f t="shared" si="0"/>
        <v>0</v>
      </c>
      <c r="H11" s="969">
        <f t="shared" si="0"/>
        <v>0</v>
      </c>
      <c r="I11" s="969">
        <f t="shared" si="0"/>
        <v>0</v>
      </c>
      <c r="J11" s="969">
        <f t="shared" si="0"/>
        <v>0</v>
      </c>
      <c r="K11" s="969">
        <f t="shared" si="0"/>
        <v>0</v>
      </c>
      <c r="L11" s="972">
        <f t="shared" si="0"/>
        <v>0</v>
      </c>
      <c r="M11" s="900"/>
    </row>
    <row r="12" spans="2:256" s="903" customFormat="1" ht="15" customHeight="1">
      <c r="B12" s="901"/>
      <c r="C12" s="1221"/>
      <c r="D12" s="919" t="s">
        <v>890</v>
      </c>
      <c r="E12" s="973">
        <f>E11-produits!G50-produits!G51-produits!G53-produits!G56-produits!G57-produits!G58-produits!G59-produits!G60-produits!G61-produits!G62-produits!G63-produits!G64-produits!G65-produits!G66-produits!G67-produits!G68-produits!G69-produits!G70-produits!G71-produits!G72-produits!G73</f>
        <v>0</v>
      </c>
      <c r="F12" s="965">
        <f>F11-produits!J50-produits!J51-produits!J53-produits!J56-produits!J57-produits!J58-produits!J59-produits!J60-produits!J61-produits!J62-produits!J63-produits!J64-produits!J65-produits!J66-produits!J67-produits!J68-produits!J69-produits!J70-produits!J71-produits!J72-produits!J73</f>
        <v>0</v>
      </c>
      <c r="G12" s="966"/>
      <c r="H12" s="966"/>
      <c r="I12" s="966"/>
      <c r="J12" s="966"/>
      <c r="K12" s="966"/>
      <c r="L12" s="967"/>
      <c r="M12" s="902"/>
    </row>
    <row r="13" spans="2:256" ht="15" customHeight="1">
      <c r="B13" s="899"/>
      <c r="C13" s="1221"/>
      <c r="D13" s="961" t="s">
        <v>891</v>
      </c>
      <c r="E13" s="974"/>
      <c r="F13" s="975"/>
      <c r="G13" s="975"/>
      <c r="H13" s="975"/>
      <c r="I13" s="975"/>
      <c r="J13" s="975"/>
      <c r="K13" s="975"/>
      <c r="L13" s="976"/>
      <c r="M13" s="900"/>
    </row>
    <row r="14" spans="2:256" ht="15" customHeight="1">
      <c r="B14" s="899"/>
      <c r="C14" s="1221"/>
      <c r="D14" s="918" t="s">
        <v>892</v>
      </c>
      <c r="E14" s="968">
        <f>'Charges d_exploitation'!G34</f>
        <v>0</v>
      </c>
      <c r="F14" s="969">
        <f>'Charges d_exploitation'!J34</f>
        <v>0</v>
      </c>
      <c r="G14" s="970"/>
      <c r="H14" s="970"/>
      <c r="I14" s="970"/>
      <c r="J14" s="970"/>
      <c r="K14" s="970"/>
      <c r="L14" s="971"/>
      <c r="M14" s="900"/>
    </row>
    <row r="15" spans="2:256" s="903" customFormat="1" ht="15" customHeight="1">
      <c r="B15" s="901"/>
      <c r="C15" s="1221"/>
      <c r="D15" s="919" t="s">
        <v>893</v>
      </c>
      <c r="E15" s="964">
        <f>'Charges d_exploitation'!G7+'Charges d_exploitation'!G8+'Charges d_exploitation'!G9-produits!G29</f>
        <v>0</v>
      </c>
      <c r="F15" s="965">
        <f>'Charges d_exploitation'!J7+'Charges d_exploitation'!J8+'Charges d_exploitation'!J9-produits!J29</f>
        <v>0</v>
      </c>
      <c r="G15" s="966"/>
      <c r="H15" s="966"/>
      <c r="I15" s="966"/>
      <c r="J15" s="966"/>
      <c r="K15" s="966"/>
      <c r="L15" s="967"/>
      <c r="M15" s="902"/>
    </row>
    <row r="16" spans="2:256" ht="15" customHeight="1">
      <c r="B16" s="899"/>
      <c r="C16" s="1221"/>
      <c r="D16" s="918" t="s">
        <v>894</v>
      </c>
      <c r="E16" s="968">
        <f>'Charges d_exploitation'!G53</f>
        <v>0</v>
      </c>
      <c r="F16" s="969">
        <f>'Charges d_exploitation'!J53</f>
        <v>0</v>
      </c>
      <c r="G16" s="970"/>
      <c r="H16" s="970"/>
      <c r="I16" s="970"/>
      <c r="J16" s="970"/>
      <c r="K16" s="970"/>
      <c r="L16" s="971"/>
      <c r="M16" s="900"/>
    </row>
    <row r="17" spans="2:256" s="920" customFormat="1" ht="15" customHeight="1">
      <c r="B17" s="899"/>
      <c r="C17" s="1221"/>
      <c r="D17" s="918" t="s">
        <v>895</v>
      </c>
      <c r="E17" s="968">
        <f>'Charges d_exploitation'!G117</f>
        <v>0</v>
      </c>
      <c r="F17" s="969">
        <f>'Charges d_exploitation'!J117</f>
        <v>0</v>
      </c>
      <c r="G17" s="970"/>
      <c r="H17" s="970"/>
      <c r="I17" s="970"/>
      <c r="J17" s="970"/>
      <c r="K17" s="970"/>
      <c r="L17" s="971"/>
      <c r="M17" s="900"/>
    </row>
    <row r="18" spans="2:256" s="924" customFormat="1" ht="15" customHeight="1">
      <c r="B18" s="921"/>
      <c r="C18" s="1221"/>
      <c r="D18" s="922" t="s">
        <v>896</v>
      </c>
      <c r="E18" s="977">
        <f>'Charges d_exploitation'!G92+'Charges d_exploitation'!G96+'Charges d_exploitation'!G97+'Charges d_exploitation'!G98+'Charges d_exploitation'!G99+'Charges d_exploitation'!G100+'Charges d_exploitation'!G101+'Charges d_exploitation'!G102+'Charges d_exploitation'!G103+'Charges d_exploitation'!G104+'Charges d_exploitation'!G105+'Charges d_exploitation'!G106+'Charges d_exploitation'!G107+'Charges d_exploitation'!G108+'Charges d_exploitation'!G109+'Charges d_exploitation'!G110+'Charges d_exploitation'!G111+'Charges d_exploitation'!G112+'Charges d_exploitation'!G113+'Charges d_exploitation'!G114+'Charges d_exploitation'!G115</f>
        <v>0</v>
      </c>
      <c r="F18" s="969">
        <f>'Charges d_exploitation'!J92+'Charges d_exploitation'!J96+'Charges d_exploitation'!J97+'Charges d_exploitation'!J98+'Charges d_exploitation'!J99+'Charges d_exploitation'!J100+'Charges d_exploitation'!J101+'Charges d_exploitation'!J102+'Charges d_exploitation'!J103+'Charges d_exploitation'!J104+'Charges d_exploitation'!J105+'Charges d_exploitation'!J106+'Charges d_exploitation'!J107+'Charges d_exploitation'!J108+'Charges d_exploitation'!J109+'Charges d_exploitation'!J110+'Charges d_exploitation'!J111+'Charges d_exploitation'!J112+'Charges d_exploitation'!J113+'Charges d_exploitation'!J114+'Charges d_exploitation'!J115</f>
        <v>0</v>
      </c>
      <c r="G18" s="970"/>
      <c r="H18" s="970"/>
      <c r="I18" s="970"/>
      <c r="J18" s="970"/>
      <c r="K18" s="970"/>
      <c r="L18" s="970"/>
      <c r="M18" s="923"/>
      <c r="N18" s="895"/>
      <c r="O18" s="895"/>
      <c r="P18" s="895"/>
      <c r="Q18" s="895"/>
      <c r="R18" s="895"/>
      <c r="S18" s="895"/>
      <c r="T18" s="895"/>
      <c r="U18" s="895"/>
      <c r="V18" s="895"/>
      <c r="W18" s="895"/>
      <c r="X18" s="895"/>
      <c r="Y18" s="895"/>
      <c r="Z18" s="895"/>
      <c r="AA18" s="895"/>
      <c r="AB18" s="895"/>
      <c r="AC18" s="895"/>
      <c r="AD18" s="895"/>
      <c r="AE18" s="895"/>
      <c r="AF18" s="895"/>
      <c r="AG18" s="895"/>
      <c r="AH18" s="895"/>
      <c r="AI18" s="895"/>
      <c r="AJ18" s="895"/>
      <c r="AK18" s="895"/>
      <c r="AL18" s="895"/>
      <c r="AM18" s="895"/>
      <c r="AN18" s="895"/>
      <c r="AO18" s="895"/>
      <c r="AP18" s="895"/>
      <c r="AQ18" s="895"/>
      <c r="AR18" s="895"/>
      <c r="AS18" s="895"/>
      <c r="AT18" s="895"/>
      <c r="AU18" s="895"/>
      <c r="AV18" s="895"/>
      <c r="AW18" s="895"/>
      <c r="AX18" s="895"/>
      <c r="AY18" s="895"/>
      <c r="AZ18" s="895"/>
      <c r="BA18" s="895"/>
      <c r="BB18" s="895"/>
      <c r="BC18" s="895"/>
      <c r="BD18" s="895"/>
      <c r="BE18" s="895"/>
      <c r="BF18" s="895"/>
      <c r="BG18" s="895"/>
      <c r="BH18" s="895"/>
      <c r="BI18" s="895"/>
      <c r="BJ18" s="895"/>
      <c r="BK18" s="895"/>
      <c r="BL18" s="895"/>
      <c r="BM18" s="895"/>
      <c r="BN18" s="895"/>
      <c r="BO18" s="895"/>
      <c r="BP18" s="895"/>
      <c r="BQ18" s="895"/>
      <c r="BR18" s="895"/>
      <c r="BS18" s="895"/>
      <c r="BT18" s="895"/>
      <c r="BU18" s="895"/>
      <c r="BV18" s="895"/>
      <c r="BW18" s="895"/>
      <c r="BX18" s="895"/>
      <c r="BY18" s="895"/>
      <c r="BZ18" s="895"/>
      <c r="CA18" s="895"/>
      <c r="CB18" s="895"/>
      <c r="CC18" s="895"/>
      <c r="CD18" s="895"/>
      <c r="CE18" s="895"/>
      <c r="CF18" s="895"/>
      <c r="CG18" s="895"/>
      <c r="CH18" s="895"/>
      <c r="CI18" s="895"/>
      <c r="CJ18" s="895"/>
      <c r="CK18" s="895"/>
      <c r="CL18" s="895"/>
      <c r="CM18" s="895"/>
      <c r="CN18" s="895"/>
      <c r="CO18" s="895"/>
      <c r="CP18" s="895"/>
      <c r="CQ18" s="895"/>
      <c r="CR18" s="895"/>
      <c r="CS18" s="895"/>
      <c r="CT18" s="895"/>
      <c r="CU18" s="895"/>
      <c r="CV18" s="895"/>
      <c r="CW18" s="895"/>
      <c r="CX18" s="895"/>
      <c r="CY18" s="895"/>
      <c r="CZ18" s="895"/>
      <c r="DA18" s="895"/>
      <c r="DB18" s="895"/>
      <c r="DC18" s="895"/>
      <c r="DD18" s="895"/>
      <c r="DE18" s="895"/>
      <c r="DF18" s="895"/>
      <c r="DG18" s="895"/>
      <c r="DH18" s="895"/>
      <c r="DI18" s="895"/>
      <c r="DJ18" s="895"/>
      <c r="DK18" s="895"/>
      <c r="DL18" s="895"/>
      <c r="DM18" s="895"/>
      <c r="DN18" s="895"/>
      <c r="DO18" s="895"/>
      <c r="DP18" s="895"/>
      <c r="DQ18" s="895"/>
      <c r="DR18" s="895"/>
      <c r="DS18" s="895"/>
      <c r="DT18" s="895"/>
      <c r="DU18" s="895"/>
      <c r="DV18" s="895"/>
      <c r="DW18" s="895"/>
      <c r="DX18" s="895"/>
      <c r="DY18" s="895"/>
      <c r="DZ18" s="895"/>
      <c r="EA18" s="895"/>
      <c r="EB18" s="895"/>
      <c r="EC18" s="895"/>
      <c r="ED18" s="895"/>
      <c r="EE18" s="895"/>
      <c r="EF18" s="895"/>
      <c r="EG18" s="895"/>
      <c r="EH18" s="895"/>
      <c r="EI18" s="895"/>
      <c r="EJ18" s="895"/>
      <c r="EK18" s="895"/>
      <c r="EL18" s="895"/>
      <c r="EM18" s="895"/>
      <c r="EN18" s="895"/>
      <c r="EO18" s="895"/>
      <c r="EP18" s="895"/>
      <c r="EQ18" s="895"/>
      <c r="ER18" s="895"/>
      <c r="ES18" s="895"/>
      <c r="ET18" s="895"/>
      <c r="EU18" s="895"/>
      <c r="EV18" s="895"/>
      <c r="EW18" s="895"/>
      <c r="EX18" s="895"/>
      <c r="EY18" s="895"/>
      <c r="EZ18" s="895"/>
      <c r="FA18" s="895"/>
      <c r="FB18" s="895"/>
      <c r="FC18" s="895"/>
      <c r="FD18" s="895"/>
      <c r="FE18" s="895"/>
      <c r="FF18" s="895"/>
      <c r="FG18" s="895"/>
      <c r="FH18" s="895"/>
      <c r="FI18" s="895"/>
      <c r="FJ18" s="895"/>
      <c r="FK18" s="895"/>
      <c r="FL18" s="895"/>
      <c r="FM18" s="895"/>
      <c r="FN18" s="895"/>
      <c r="FO18" s="895"/>
      <c r="FP18" s="895"/>
      <c r="FQ18" s="895"/>
      <c r="FR18" s="895"/>
      <c r="FS18" s="895"/>
      <c r="FT18" s="895"/>
      <c r="FU18" s="895"/>
      <c r="FV18" s="895"/>
      <c r="FW18" s="895"/>
      <c r="FX18" s="895"/>
      <c r="FY18" s="895"/>
      <c r="FZ18" s="895"/>
      <c r="GA18" s="895"/>
      <c r="GB18" s="895"/>
      <c r="GC18" s="895"/>
      <c r="GD18" s="895"/>
      <c r="GE18" s="895"/>
      <c r="GF18" s="895"/>
      <c r="GG18" s="895"/>
      <c r="GH18" s="895"/>
      <c r="GI18" s="895"/>
      <c r="GJ18" s="895"/>
      <c r="GK18" s="895"/>
      <c r="GL18" s="895"/>
      <c r="GM18" s="895"/>
      <c r="GN18" s="895"/>
      <c r="GO18" s="895"/>
      <c r="GP18" s="895"/>
      <c r="GQ18" s="895"/>
      <c r="GR18" s="895"/>
      <c r="GS18" s="895"/>
      <c r="GT18" s="895"/>
      <c r="GU18" s="895"/>
      <c r="GV18" s="895"/>
      <c r="GW18" s="895"/>
      <c r="GX18" s="895"/>
      <c r="GY18" s="895"/>
      <c r="GZ18" s="895"/>
      <c r="HA18" s="895"/>
      <c r="HB18" s="895"/>
      <c r="HC18" s="895"/>
      <c r="HD18" s="895"/>
      <c r="HE18" s="895"/>
      <c r="HF18" s="895"/>
      <c r="HG18" s="895"/>
      <c r="HH18" s="895"/>
      <c r="HI18" s="895"/>
      <c r="HJ18" s="895"/>
      <c r="HK18" s="895"/>
      <c r="HL18" s="895"/>
      <c r="HM18" s="895"/>
      <c r="HN18" s="895"/>
      <c r="HO18" s="895"/>
      <c r="HP18" s="895"/>
      <c r="HQ18" s="895"/>
      <c r="HR18" s="895"/>
      <c r="HS18" s="895"/>
      <c r="HT18" s="895"/>
      <c r="HU18" s="895"/>
      <c r="HV18" s="895"/>
      <c r="HW18" s="895"/>
      <c r="HX18" s="895"/>
      <c r="HY18" s="895"/>
      <c r="HZ18" s="895"/>
      <c r="IA18" s="895"/>
      <c r="IB18" s="895"/>
      <c r="IC18" s="895"/>
      <c r="ID18" s="895"/>
      <c r="IE18" s="895"/>
      <c r="IF18" s="895"/>
      <c r="IG18" s="895"/>
      <c r="IH18" s="895"/>
      <c r="II18" s="895"/>
      <c r="IJ18" s="895"/>
      <c r="IK18" s="895"/>
      <c r="IL18" s="895"/>
      <c r="IM18" s="895"/>
      <c r="IN18" s="895"/>
      <c r="IO18" s="895"/>
      <c r="IP18" s="895"/>
      <c r="IQ18" s="895"/>
      <c r="IR18" s="895"/>
      <c r="IS18" s="895"/>
      <c r="IT18" s="895"/>
      <c r="IU18" s="895"/>
      <c r="IV18" s="895"/>
    </row>
    <row r="19" spans="2:256" s="924" customFormat="1" ht="15" customHeight="1">
      <c r="B19" s="921"/>
      <c r="C19" s="1221"/>
      <c r="D19" s="922" t="s">
        <v>897</v>
      </c>
      <c r="E19" s="977">
        <f>'Charges d_exploitation'!G59+'Charges d_exploitation'!G60+'Charges d_exploitation'!G61+'Charges d_exploitation'!G62+'Charges d_exploitation'!G63+'Charges d_exploitation'!G64+'Charges d_exploitation'!G65+'Charges d_exploitation'!G66+'Charges d_exploitation'!G67+'Charges d_exploitation'!G68+'Charges d_exploitation'!G69+'Charges d_exploitation'!G70</f>
        <v>0</v>
      </c>
      <c r="F19" s="965">
        <f>'Charges d_exploitation'!J59+'Charges d_exploitation'!J60+'Charges d_exploitation'!J61+'Charges d_exploitation'!J62+'Charges d_exploitation'!J63+'Charges d_exploitation'!J64+'Charges d_exploitation'!J65+'Charges d_exploitation'!J66+'Charges d_exploitation'!J67+'Charges d_exploitation'!J68+'Charges d_exploitation'!J69+'Charges d_exploitation'!J70</f>
        <v>0</v>
      </c>
      <c r="G19" s="966"/>
      <c r="H19" s="966"/>
      <c r="I19" s="966"/>
      <c r="J19" s="966"/>
      <c r="K19" s="966"/>
      <c r="L19" s="967"/>
      <c r="M19" s="923"/>
      <c r="N19" s="895"/>
      <c r="O19" s="895"/>
      <c r="P19" s="895"/>
      <c r="Q19" s="895"/>
      <c r="R19" s="895"/>
      <c r="S19" s="895"/>
      <c r="T19" s="895"/>
      <c r="U19" s="895"/>
      <c r="V19" s="895"/>
      <c r="W19" s="895"/>
      <c r="X19" s="895"/>
      <c r="Y19" s="895"/>
      <c r="Z19" s="895"/>
      <c r="AA19" s="895"/>
      <c r="AB19" s="895"/>
      <c r="AC19" s="895"/>
      <c r="AD19" s="895"/>
      <c r="AE19" s="895"/>
      <c r="AF19" s="895"/>
      <c r="AG19" s="895"/>
      <c r="AH19" s="895"/>
      <c r="AI19" s="895"/>
      <c r="AJ19" s="895"/>
      <c r="AK19" s="895"/>
      <c r="AL19" s="895"/>
      <c r="AM19" s="895"/>
      <c r="AN19" s="895"/>
      <c r="AO19" s="895"/>
      <c r="AP19" s="895"/>
      <c r="AQ19" s="895"/>
      <c r="AR19" s="895"/>
      <c r="AS19" s="895"/>
      <c r="AT19" s="895"/>
      <c r="AU19" s="895"/>
      <c r="AV19" s="895"/>
      <c r="AW19" s="895"/>
      <c r="AX19" s="895"/>
      <c r="AY19" s="895"/>
      <c r="AZ19" s="895"/>
      <c r="BA19" s="895"/>
      <c r="BB19" s="895"/>
      <c r="BC19" s="895"/>
      <c r="BD19" s="895"/>
      <c r="BE19" s="895"/>
      <c r="BF19" s="895"/>
      <c r="BG19" s="895"/>
      <c r="BH19" s="895"/>
      <c r="BI19" s="895"/>
      <c r="BJ19" s="895"/>
      <c r="BK19" s="895"/>
      <c r="BL19" s="895"/>
      <c r="BM19" s="895"/>
      <c r="BN19" s="895"/>
      <c r="BO19" s="895"/>
      <c r="BP19" s="895"/>
      <c r="BQ19" s="895"/>
      <c r="BR19" s="895"/>
      <c r="BS19" s="895"/>
      <c r="BT19" s="895"/>
      <c r="BU19" s="895"/>
      <c r="BV19" s="895"/>
      <c r="BW19" s="895"/>
      <c r="BX19" s="895"/>
      <c r="BY19" s="895"/>
      <c r="BZ19" s="895"/>
      <c r="CA19" s="895"/>
      <c r="CB19" s="895"/>
      <c r="CC19" s="895"/>
      <c r="CD19" s="895"/>
      <c r="CE19" s="895"/>
      <c r="CF19" s="895"/>
      <c r="CG19" s="895"/>
      <c r="CH19" s="895"/>
      <c r="CI19" s="895"/>
      <c r="CJ19" s="895"/>
      <c r="CK19" s="895"/>
      <c r="CL19" s="895"/>
      <c r="CM19" s="895"/>
      <c r="CN19" s="895"/>
      <c r="CO19" s="895"/>
      <c r="CP19" s="895"/>
      <c r="CQ19" s="895"/>
      <c r="CR19" s="895"/>
      <c r="CS19" s="895"/>
      <c r="CT19" s="895"/>
      <c r="CU19" s="895"/>
      <c r="CV19" s="895"/>
      <c r="CW19" s="895"/>
      <c r="CX19" s="895"/>
      <c r="CY19" s="895"/>
      <c r="CZ19" s="895"/>
      <c r="DA19" s="895"/>
      <c r="DB19" s="895"/>
      <c r="DC19" s="895"/>
      <c r="DD19" s="895"/>
      <c r="DE19" s="895"/>
      <c r="DF19" s="895"/>
      <c r="DG19" s="895"/>
      <c r="DH19" s="895"/>
      <c r="DI19" s="895"/>
      <c r="DJ19" s="895"/>
      <c r="DK19" s="895"/>
      <c r="DL19" s="895"/>
      <c r="DM19" s="895"/>
      <c r="DN19" s="895"/>
      <c r="DO19" s="895"/>
      <c r="DP19" s="895"/>
      <c r="DQ19" s="895"/>
      <c r="DR19" s="895"/>
      <c r="DS19" s="895"/>
      <c r="DT19" s="895"/>
      <c r="DU19" s="895"/>
      <c r="DV19" s="895"/>
      <c r="DW19" s="895"/>
      <c r="DX19" s="895"/>
      <c r="DY19" s="895"/>
      <c r="DZ19" s="895"/>
      <c r="EA19" s="895"/>
      <c r="EB19" s="895"/>
      <c r="EC19" s="895"/>
      <c r="ED19" s="895"/>
      <c r="EE19" s="895"/>
      <c r="EF19" s="895"/>
      <c r="EG19" s="895"/>
      <c r="EH19" s="895"/>
      <c r="EI19" s="895"/>
      <c r="EJ19" s="895"/>
      <c r="EK19" s="895"/>
      <c r="EL19" s="895"/>
      <c r="EM19" s="895"/>
      <c r="EN19" s="895"/>
      <c r="EO19" s="895"/>
      <c r="EP19" s="895"/>
      <c r="EQ19" s="895"/>
      <c r="ER19" s="895"/>
      <c r="ES19" s="895"/>
      <c r="ET19" s="895"/>
      <c r="EU19" s="895"/>
      <c r="EV19" s="895"/>
      <c r="EW19" s="895"/>
      <c r="EX19" s="895"/>
      <c r="EY19" s="895"/>
      <c r="EZ19" s="895"/>
      <c r="FA19" s="895"/>
      <c r="FB19" s="895"/>
      <c r="FC19" s="895"/>
      <c r="FD19" s="895"/>
      <c r="FE19" s="895"/>
      <c r="FF19" s="895"/>
      <c r="FG19" s="895"/>
      <c r="FH19" s="895"/>
      <c r="FI19" s="895"/>
      <c r="FJ19" s="895"/>
      <c r="FK19" s="895"/>
      <c r="FL19" s="895"/>
      <c r="FM19" s="895"/>
      <c r="FN19" s="895"/>
      <c r="FO19" s="895"/>
      <c r="FP19" s="895"/>
      <c r="FQ19" s="895"/>
      <c r="FR19" s="895"/>
      <c r="FS19" s="895"/>
      <c r="FT19" s="895"/>
      <c r="FU19" s="895"/>
      <c r="FV19" s="895"/>
      <c r="FW19" s="895"/>
      <c r="FX19" s="895"/>
      <c r="FY19" s="895"/>
      <c r="FZ19" s="895"/>
      <c r="GA19" s="895"/>
      <c r="GB19" s="895"/>
      <c r="GC19" s="895"/>
      <c r="GD19" s="895"/>
      <c r="GE19" s="895"/>
      <c r="GF19" s="895"/>
      <c r="GG19" s="895"/>
      <c r="GH19" s="895"/>
      <c r="GI19" s="895"/>
      <c r="GJ19" s="895"/>
      <c r="GK19" s="895"/>
      <c r="GL19" s="895"/>
      <c r="GM19" s="895"/>
      <c r="GN19" s="895"/>
      <c r="GO19" s="895"/>
      <c r="GP19" s="895"/>
      <c r="GQ19" s="895"/>
      <c r="GR19" s="895"/>
      <c r="GS19" s="895"/>
      <c r="GT19" s="895"/>
      <c r="GU19" s="895"/>
      <c r="GV19" s="895"/>
      <c r="GW19" s="895"/>
      <c r="GX19" s="895"/>
      <c r="GY19" s="895"/>
      <c r="GZ19" s="895"/>
      <c r="HA19" s="895"/>
      <c r="HB19" s="895"/>
      <c r="HC19" s="895"/>
      <c r="HD19" s="895"/>
      <c r="HE19" s="895"/>
      <c r="HF19" s="895"/>
      <c r="HG19" s="895"/>
      <c r="HH19" s="895"/>
      <c r="HI19" s="895"/>
      <c r="HJ19" s="895"/>
      <c r="HK19" s="895"/>
      <c r="HL19" s="895"/>
      <c r="HM19" s="895"/>
      <c r="HN19" s="895"/>
      <c r="HO19" s="895"/>
      <c r="HP19" s="895"/>
      <c r="HQ19" s="895"/>
      <c r="HR19" s="895"/>
      <c r="HS19" s="895"/>
      <c r="HT19" s="895"/>
      <c r="HU19" s="895"/>
      <c r="HV19" s="895"/>
      <c r="HW19" s="895"/>
      <c r="HX19" s="895"/>
      <c r="HY19" s="895"/>
      <c r="HZ19" s="895"/>
      <c r="IA19" s="895"/>
      <c r="IB19" s="895"/>
      <c r="IC19" s="895"/>
      <c r="ID19" s="895"/>
      <c r="IE19" s="895"/>
      <c r="IF19" s="895"/>
      <c r="IG19" s="895"/>
      <c r="IH19" s="895"/>
      <c r="II19" s="895"/>
      <c r="IJ19" s="895"/>
      <c r="IK19" s="895"/>
      <c r="IL19" s="895"/>
      <c r="IM19" s="895"/>
      <c r="IN19" s="895"/>
      <c r="IO19" s="895"/>
      <c r="IP19" s="895"/>
      <c r="IQ19" s="895"/>
      <c r="IR19" s="895"/>
      <c r="IS19" s="895"/>
      <c r="IT19" s="895"/>
      <c r="IU19" s="895"/>
      <c r="IV19" s="895"/>
    </row>
    <row r="20" spans="2:256" s="924" customFormat="1" ht="15" customHeight="1">
      <c r="B20" s="921"/>
      <c r="C20" s="1221"/>
      <c r="D20" s="922" t="s">
        <v>898</v>
      </c>
      <c r="E20" s="978">
        <f>'Charges d_exploitation'!G71+'Charges d_exploitation'!G72+'Charges d_exploitation'!G75+'Charges d_exploitation'!G76+'Charges d_exploitation'!G77+'Charges d_exploitation'!G78+'Charges d_exploitation'!G79+'Charges d_exploitation'!G80</f>
        <v>0</v>
      </c>
      <c r="F20" s="979">
        <f>'Charges d_exploitation'!J71+'Charges d_exploitation'!J72+'Charges d_exploitation'!J75+'Charges d_exploitation'!J76+'Charges d_exploitation'!J77+'Charges d_exploitation'!J78+'Charges d_exploitation'!J79+'Charges d_exploitation'!J80</f>
        <v>0</v>
      </c>
      <c r="G20" s="1025"/>
      <c r="H20" s="1025"/>
      <c r="I20" s="1025"/>
      <c r="J20" s="1025"/>
      <c r="K20" s="1025"/>
      <c r="L20" s="1026"/>
      <c r="M20" s="923"/>
      <c r="N20" s="895"/>
      <c r="O20" s="895"/>
      <c r="P20" s="895"/>
      <c r="Q20" s="895"/>
      <c r="R20" s="895"/>
      <c r="S20" s="895"/>
      <c r="T20" s="895"/>
      <c r="U20" s="895"/>
      <c r="V20" s="895"/>
      <c r="W20" s="895"/>
      <c r="X20" s="895"/>
      <c r="Y20" s="895"/>
      <c r="Z20" s="895"/>
      <c r="AA20" s="895"/>
      <c r="AB20" s="895"/>
      <c r="AC20" s="895"/>
      <c r="AD20" s="895"/>
      <c r="AE20" s="895"/>
      <c r="AF20" s="895"/>
      <c r="AG20" s="895"/>
      <c r="AH20" s="895"/>
      <c r="AI20" s="895"/>
      <c r="AJ20" s="895"/>
      <c r="AK20" s="895"/>
      <c r="AL20" s="895"/>
      <c r="AM20" s="895"/>
      <c r="AN20" s="895"/>
      <c r="AO20" s="895"/>
      <c r="AP20" s="895"/>
      <c r="AQ20" s="895"/>
      <c r="AR20" s="895"/>
      <c r="AS20" s="895"/>
      <c r="AT20" s="895"/>
      <c r="AU20" s="895"/>
      <c r="AV20" s="895"/>
      <c r="AW20" s="895"/>
      <c r="AX20" s="895"/>
      <c r="AY20" s="895"/>
      <c r="AZ20" s="895"/>
      <c r="BA20" s="895"/>
      <c r="BB20" s="895"/>
      <c r="BC20" s="895"/>
      <c r="BD20" s="895"/>
      <c r="BE20" s="895"/>
      <c r="BF20" s="895"/>
      <c r="BG20" s="895"/>
      <c r="BH20" s="895"/>
      <c r="BI20" s="895"/>
      <c r="BJ20" s="895"/>
      <c r="BK20" s="895"/>
      <c r="BL20" s="895"/>
      <c r="BM20" s="895"/>
      <c r="BN20" s="895"/>
      <c r="BO20" s="895"/>
      <c r="BP20" s="895"/>
      <c r="BQ20" s="895"/>
      <c r="BR20" s="895"/>
      <c r="BS20" s="895"/>
      <c r="BT20" s="895"/>
      <c r="BU20" s="895"/>
      <c r="BV20" s="895"/>
      <c r="BW20" s="895"/>
      <c r="BX20" s="895"/>
      <c r="BY20" s="895"/>
      <c r="BZ20" s="895"/>
      <c r="CA20" s="895"/>
      <c r="CB20" s="895"/>
      <c r="CC20" s="895"/>
      <c r="CD20" s="895"/>
      <c r="CE20" s="895"/>
      <c r="CF20" s="895"/>
      <c r="CG20" s="895"/>
      <c r="CH20" s="895"/>
      <c r="CI20" s="895"/>
      <c r="CJ20" s="895"/>
      <c r="CK20" s="895"/>
      <c r="CL20" s="895"/>
      <c r="CM20" s="895"/>
      <c r="CN20" s="895"/>
      <c r="CO20" s="895"/>
      <c r="CP20" s="895"/>
      <c r="CQ20" s="895"/>
      <c r="CR20" s="895"/>
      <c r="CS20" s="895"/>
      <c r="CT20" s="895"/>
      <c r="CU20" s="895"/>
      <c r="CV20" s="895"/>
      <c r="CW20" s="895"/>
      <c r="CX20" s="895"/>
      <c r="CY20" s="895"/>
      <c r="CZ20" s="895"/>
      <c r="DA20" s="895"/>
      <c r="DB20" s="895"/>
      <c r="DC20" s="895"/>
      <c r="DD20" s="895"/>
      <c r="DE20" s="895"/>
      <c r="DF20" s="895"/>
      <c r="DG20" s="895"/>
      <c r="DH20" s="895"/>
      <c r="DI20" s="895"/>
      <c r="DJ20" s="895"/>
      <c r="DK20" s="895"/>
      <c r="DL20" s="895"/>
      <c r="DM20" s="895"/>
      <c r="DN20" s="895"/>
      <c r="DO20" s="895"/>
      <c r="DP20" s="895"/>
      <c r="DQ20" s="895"/>
      <c r="DR20" s="895"/>
      <c r="DS20" s="895"/>
      <c r="DT20" s="895"/>
      <c r="DU20" s="895"/>
      <c r="DV20" s="895"/>
      <c r="DW20" s="895"/>
      <c r="DX20" s="895"/>
      <c r="DY20" s="895"/>
      <c r="DZ20" s="895"/>
      <c r="EA20" s="895"/>
      <c r="EB20" s="895"/>
      <c r="EC20" s="895"/>
      <c r="ED20" s="895"/>
      <c r="EE20" s="895"/>
      <c r="EF20" s="895"/>
      <c r="EG20" s="895"/>
      <c r="EH20" s="895"/>
      <c r="EI20" s="895"/>
      <c r="EJ20" s="895"/>
      <c r="EK20" s="895"/>
      <c r="EL20" s="895"/>
      <c r="EM20" s="895"/>
      <c r="EN20" s="895"/>
      <c r="EO20" s="895"/>
      <c r="EP20" s="895"/>
      <c r="EQ20" s="895"/>
      <c r="ER20" s="895"/>
      <c r="ES20" s="895"/>
      <c r="ET20" s="895"/>
      <c r="EU20" s="895"/>
      <c r="EV20" s="895"/>
      <c r="EW20" s="895"/>
      <c r="EX20" s="895"/>
      <c r="EY20" s="895"/>
      <c r="EZ20" s="895"/>
      <c r="FA20" s="895"/>
      <c r="FB20" s="895"/>
      <c r="FC20" s="895"/>
      <c r="FD20" s="895"/>
      <c r="FE20" s="895"/>
      <c r="FF20" s="895"/>
      <c r="FG20" s="895"/>
      <c r="FH20" s="895"/>
      <c r="FI20" s="895"/>
      <c r="FJ20" s="895"/>
      <c r="FK20" s="895"/>
      <c r="FL20" s="895"/>
      <c r="FM20" s="895"/>
      <c r="FN20" s="895"/>
      <c r="FO20" s="895"/>
      <c r="FP20" s="895"/>
      <c r="FQ20" s="895"/>
      <c r="FR20" s="895"/>
      <c r="FS20" s="895"/>
      <c r="FT20" s="895"/>
      <c r="FU20" s="895"/>
      <c r="FV20" s="895"/>
      <c r="FW20" s="895"/>
      <c r="FX20" s="895"/>
      <c r="FY20" s="895"/>
      <c r="FZ20" s="895"/>
      <c r="GA20" s="895"/>
      <c r="GB20" s="895"/>
      <c r="GC20" s="895"/>
      <c r="GD20" s="895"/>
      <c r="GE20" s="895"/>
      <c r="GF20" s="895"/>
      <c r="GG20" s="895"/>
      <c r="GH20" s="895"/>
      <c r="GI20" s="895"/>
      <c r="GJ20" s="895"/>
      <c r="GK20" s="895"/>
      <c r="GL20" s="895"/>
      <c r="GM20" s="895"/>
      <c r="GN20" s="895"/>
      <c r="GO20" s="895"/>
      <c r="GP20" s="895"/>
      <c r="GQ20" s="895"/>
      <c r="GR20" s="895"/>
      <c r="GS20" s="895"/>
      <c r="GT20" s="895"/>
      <c r="GU20" s="895"/>
      <c r="GV20" s="895"/>
      <c r="GW20" s="895"/>
      <c r="GX20" s="895"/>
      <c r="GY20" s="895"/>
      <c r="GZ20" s="895"/>
      <c r="HA20" s="895"/>
      <c r="HB20" s="895"/>
      <c r="HC20" s="895"/>
      <c r="HD20" s="895"/>
      <c r="HE20" s="895"/>
      <c r="HF20" s="895"/>
      <c r="HG20" s="895"/>
      <c r="HH20" s="895"/>
      <c r="HI20" s="895"/>
      <c r="HJ20" s="895"/>
      <c r="HK20" s="895"/>
      <c r="HL20" s="895"/>
      <c r="HM20" s="895"/>
      <c r="HN20" s="895"/>
      <c r="HO20" s="895"/>
      <c r="HP20" s="895"/>
      <c r="HQ20" s="895"/>
      <c r="HR20" s="895"/>
      <c r="HS20" s="895"/>
      <c r="HT20" s="895"/>
      <c r="HU20" s="895"/>
      <c r="HV20" s="895"/>
      <c r="HW20" s="895"/>
      <c r="HX20" s="895"/>
      <c r="HY20" s="895"/>
      <c r="HZ20" s="895"/>
      <c r="IA20" s="895"/>
      <c r="IB20" s="895"/>
      <c r="IC20" s="895"/>
      <c r="ID20" s="895"/>
      <c r="IE20" s="895"/>
      <c r="IF20" s="895"/>
      <c r="IG20" s="895"/>
      <c r="IH20" s="895"/>
      <c r="II20" s="895"/>
      <c r="IJ20" s="895"/>
      <c r="IK20" s="895"/>
      <c r="IL20" s="895"/>
      <c r="IM20" s="895"/>
      <c r="IN20" s="895"/>
      <c r="IO20" s="895"/>
      <c r="IP20" s="895"/>
      <c r="IQ20" s="895"/>
      <c r="IR20" s="895"/>
      <c r="IS20" s="895"/>
      <c r="IT20" s="895"/>
      <c r="IU20" s="895"/>
      <c r="IV20" s="895"/>
    </row>
    <row r="21" spans="2:256" s="920" customFormat="1" ht="15" customHeight="1">
      <c r="B21" s="899"/>
      <c r="C21" s="1221"/>
      <c r="D21" s="925" t="s">
        <v>899</v>
      </c>
      <c r="E21" s="981">
        <f t="shared" ref="E21:L21" si="1">E14+E16+E17</f>
        <v>0</v>
      </c>
      <c r="F21" s="982">
        <f t="shared" si="1"/>
        <v>0</v>
      </c>
      <c r="G21" s="982">
        <f t="shared" si="1"/>
        <v>0</v>
      </c>
      <c r="H21" s="982">
        <f t="shared" si="1"/>
        <v>0</v>
      </c>
      <c r="I21" s="982">
        <f t="shared" si="1"/>
        <v>0</v>
      </c>
      <c r="J21" s="982">
        <f t="shared" si="1"/>
        <v>0</v>
      </c>
      <c r="K21" s="982">
        <f t="shared" si="1"/>
        <v>0</v>
      </c>
      <c r="L21" s="983">
        <f t="shared" si="1"/>
        <v>0</v>
      </c>
      <c r="M21" s="900"/>
      <c r="Q21" s="895"/>
      <c r="R21" s="895"/>
      <c r="S21" s="895"/>
      <c r="T21" s="895"/>
      <c r="U21" s="895"/>
      <c r="V21" s="895"/>
      <c r="W21" s="895"/>
      <c r="X21" s="895"/>
      <c r="Y21" s="895"/>
      <c r="Z21" s="895"/>
      <c r="AA21" s="895"/>
      <c r="AB21" s="895"/>
      <c r="AC21" s="895"/>
      <c r="AD21" s="895"/>
      <c r="AE21" s="895"/>
      <c r="AF21" s="895"/>
      <c r="AG21" s="895"/>
      <c r="AH21" s="895"/>
      <c r="AI21" s="895"/>
      <c r="AJ21" s="895"/>
      <c r="AK21" s="895"/>
      <c r="AL21" s="895"/>
      <c r="AM21" s="895"/>
      <c r="AN21" s="895"/>
      <c r="AO21" s="895"/>
      <c r="AP21" s="895"/>
      <c r="AQ21" s="895"/>
      <c r="AR21" s="895"/>
      <c r="AS21" s="895"/>
      <c r="AT21" s="895"/>
      <c r="AU21" s="895"/>
      <c r="AV21" s="895"/>
      <c r="AW21" s="895"/>
      <c r="AX21" s="895"/>
      <c r="AY21" s="895"/>
      <c r="AZ21" s="895"/>
      <c r="BA21" s="895"/>
      <c r="BB21" s="895"/>
      <c r="BC21" s="895"/>
      <c r="BD21" s="895"/>
      <c r="BE21" s="895"/>
      <c r="BF21" s="895"/>
      <c r="BG21" s="895"/>
      <c r="BH21" s="895"/>
      <c r="BI21" s="895"/>
      <c r="BJ21" s="895"/>
      <c r="BK21" s="895"/>
      <c r="BL21" s="895"/>
      <c r="BM21" s="895"/>
      <c r="BN21" s="895"/>
      <c r="BO21" s="895"/>
      <c r="BP21" s="895"/>
      <c r="BQ21" s="895"/>
      <c r="BR21" s="895"/>
      <c r="BS21" s="895"/>
      <c r="BT21" s="895"/>
      <c r="BU21" s="895"/>
      <c r="BV21" s="895"/>
      <c r="BW21" s="895"/>
      <c r="BX21" s="895"/>
      <c r="BY21" s="895"/>
      <c r="BZ21" s="895"/>
      <c r="CA21" s="895"/>
      <c r="CB21" s="895"/>
      <c r="CC21" s="895"/>
      <c r="CD21" s="895"/>
      <c r="CE21" s="895"/>
      <c r="CF21" s="895"/>
      <c r="CG21" s="895"/>
      <c r="CH21" s="895"/>
      <c r="CI21" s="895"/>
      <c r="CJ21" s="895"/>
      <c r="CK21" s="895"/>
      <c r="CL21" s="895"/>
      <c r="CM21" s="895"/>
      <c r="CN21" s="895"/>
      <c r="CO21" s="895"/>
      <c r="CP21" s="895"/>
      <c r="CQ21" s="895"/>
      <c r="CR21" s="895"/>
      <c r="CS21" s="895"/>
      <c r="CT21" s="895"/>
      <c r="CU21" s="895"/>
      <c r="CV21" s="895"/>
      <c r="CW21" s="895"/>
      <c r="CX21" s="895"/>
      <c r="CY21" s="895"/>
      <c r="CZ21" s="895"/>
      <c r="DA21" s="895"/>
      <c r="DB21" s="895"/>
      <c r="DC21" s="895"/>
      <c r="DD21" s="895"/>
      <c r="DE21" s="895"/>
      <c r="DF21" s="895"/>
      <c r="DG21" s="895"/>
      <c r="DH21" s="895"/>
      <c r="DI21" s="895"/>
      <c r="DJ21" s="895"/>
      <c r="DK21" s="895"/>
      <c r="DL21" s="895"/>
      <c r="DM21" s="895"/>
      <c r="DN21" s="895"/>
      <c r="DO21" s="895"/>
      <c r="DP21" s="895"/>
      <c r="DQ21" s="895"/>
      <c r="DR21" s="895"/>
      <c r="DS21" s="895"/>
      <c r="DT21" s="895"/>
      <c r="DU21" s="895"/>
      <c r="DV21" s="895"/>
      <c r="DW21" s="895"/>
      <c r="DX21" s="895"/>
      <c r="DY21" s="895"/>
      <c r="DZ21" s="895"/>
      <c r="EA21" s="895"/>
      <c r="EB21" s="895"/>
      <c r="EC21" s="895"/>
      <c r="ED21" s="895"/>
      <c r="EE21" s="895"/>
      <c r="EF21" s="895"/>
      <c r="EG21" s="895"/>
      <c r="EH21" s="895"/>
      <c r="EI21" s="895"/>
      <c r="EJ21" s="895"/>
      <c r="EK21" s="895"/>
      <c r="EL21" s="895"/>
      <c r="EM21" s="895"/>
      <c r="EN21" s="895"/>
      <c r="EO21" s="895"/>
      <c r="EP21" s="895"/>
      <c r="EQ21" s="895"/>
      <c r="ER21" s="895"/>
      <c r="ES21" s="895"/>
      <c r="ET21" s="895"/>
      <c r="EU21" s="895"/>
      <c r="EV21" s="895"/>
      <c r="EW21" s="895"/>
      <c r="EX21" s="895"/>
      <c r="EY21" s="895"/>
      <c r="EZ21" s="895"/>
      <c r="FA21" s="895"/>
      <c r="FB21" s="895"/>
      <c r="FC21" s="895"/>
      <c r="FD21" s="895"/>
      <c r="FE21" s="895"/>
      <c r="FF21" s="895"/>
      <c r="FG21" s="895"/>
      <c r="FH21" s="895"/>
      <c r="FI21" s="895"/>
      <c r="FJ21" s="895"/>
      <c r="FK21" s="895"/>
      <c r="FL21" s="895"/>
      <c r="FM21" s="895"/>
      <c r="FN21" s="895"/>
      <c r="FO21" s="895"/>
      <c r="FP21" s="895"/>
      <c r="FQ21" s="895"/>
      <c r="FR21" s="895"/>
      <c r="FS21" s="895"/>
      <c r="FT21" s="895"/>
      <c r="FU21" s="895"/>
      <c r="FV21" s="895"/>
      <c r="FW21" s="895"/>
      <c r="FX21" s="895"/>
      <c r="FY21" s="895"/>
      <c r="FZ21" s="895"/>
      <c r="GA21" s="895"/>
      <c r="GB21" s="895"/>
      <c r="GC21" s="895"/>
      <c r="GD21" s="895"/>
      <c r="GE21" s="895"/>
      <c r="GF21" s="895"/>
      <c r="GG21" s="895"/>
      <c r="GH21" s="895"/>
      <c r="GI21" s="895"/>
      <c r="GJ21" s="895"/>
      <c r="GK21" s="895"/>
      <c r="GL21" s="895"/>
      <c r="GM21" s="895"/>
      <c r="GN21" s="895"/>
      <c r="GO21" s="895"/>
      <c r="GP21" s="895"/>
      <c r="GQ21" s="895"/>
      <c r="GR21" s="895"/>
      <c r="GS21" s="895"/>
      <c r="GT21" s="895"/>
      <c r="GU21" s="895"/>
      <c r="GV21" s="895"/>
      <c r="GW21" s="895"/>
      <c r="GX21" s="895"/>
      <c r="GY21" s="895"/>
      <c r="GZ21" s="895"/>
      <c r="HA21" s="895"/>
      <c r="HB21" s="895"/>
      <c r="HC21" s="895"/>
      <c r="HD21" s="895"/>
      <c r="HE21" s="895"/>
      <c r="HF21" s="895"/>
      <c r="HG21" s="895"/>
      <c r="HH21" s="895"/>
      <c r="HI21" s="895"/>
      <c r="HJ21" s="895"/>
      <c r="HK21" s="895"/>
      <c r="HL21" s="895"/>
      <c r="HM21" s="895"/>
      <c r="HN21" s="895"/>
      <c r="HO21" s="895"/>
      <c r="HP21" s="895"/>
      <c r="HQ21" s="895"/>
      <c r="HR21" s="895"/>
      <c r="HS21" s="895"/>
      <c r="HT21" s="895"/>
      <c r="HU21" s="895"/>
      <c r="HV21" s="895"/>
      <c r="HW21" s="895"/>
      <c r="HX21" s="895"/>
      <c r="HY21" s="895"/>
      <c r="HZ21" s="895"/>
      <c r="IA21" s="895"/>
      <c r="IB21" s="895"/>
      <c r="IC21" s="895"/>
      <c r="ID21" s="895"/>
      <c r="IE21" s="895"/>
      <c r="IF21" s="895"/>
      <c r="IG21" s="895"/>
      <c r="IH21" s="895"/>
      <c r="II21" s="895"/>
      <c r="IJ21" s="895"/>
      <c r="IK21" s="895"/>
      <c r="IL21" s="895"/>
      <c r="IM21" s="895"/>
      <c r="IN21" s="895"/>
      <c r="IO21" s="895"/>
      <c r="IP21" s="895"/>
      <c r="IQ21" s="895"/>
      <c r="IR21" s="895"/>
      <c r="IS21" s="895"/>
      <c r="IT21" s="895"/>
      <c r="IU21" s="895"/>
      <c r="IV21" s="895"/>
    </row>
    <row r="22" spans="2:256" s="926" customFormat="1" ht="15" customHeight="1">
      <c r="B22" s="901"/>
      <c r="C22" s="1221"/>
      <c r="D22" s="922" t="s">
        <v>900</v>
      </c>
      <c r="E22" s="978">
        <f>E14+'Charges d_exploitation'!G40+'Charges d_exploitation'!G41+'Charges d_exploitation'!G59+'Charges d_exploitation'!G60+'Charges d_exploitation'!G61+'Charges d_exploitation'!G62+'Charges d_exploitation'!G63+'Charges d_exploitation'!G64+'Charges d_exploitation'!G65+'Charges d_exploitation'!G66+'Charges d_exploitation'!G67+'Charges d_exploitation'!G68+'Charges d_exploitation'!G69+'Charges d_exploitation'!G70-produits!G29-produits!G30-produits!G31-produits!G32</f>
        <v>0</v>
      </c>
      <c r="F22" s="979">
        <f>F14+'Charges d_exploitation'!J40+'Charges d_exploitation'!J41+'Charges d_exploitation'!J59+'Charges d_exploitation'!J60+'Charges d_exploitation'!J61+'Charges d_exploitation'!J62+'Charges d_exploitation'!J63+'Charges d_exploitation'!J64+'Charges d_exploitation'!J65+'Charges d_exploitation'!J66+'Charges d_exploitation'!J67+'Charges d_exploitation'!J68+'Charges d_exploitation'!J69+'Charges d_exploitation'!J70-produits!J29-produits!J30-produits!J31-produits!J32</f>
        <v>0</v>
      </c>
      <c r="G22" s="1025"/>
      <c r="H22" s="1025"/>
      <c r="I22" s="1025"/>
      <c r="J22" s="1025"/>
      <c r="K22" s="1025"/>
      <c r="L22" s="1026"/>
      <c r="M22" s="902"/>
    </row>
    <row r="23" spans="2:256" s="903" customFormat="1" ht="15" customHeight="1">
      <c r="B23" s="901"/>
      <c r="C23" s="1221"/>
      <c r="D23" s="922" t="s">
        <v>901</v>
      </c>
      <c r="E23" s="978">
        <f>'Charges d_exploitation'!G42+'Charges d_exploitation'!G43+'Charges d_exploitation'!G47+'Charges d_exploitation'!G48+'Charges d_exploitation'!G49+'Charges d_exploitation'!G71+'Charges d_exploitation'!G72</f>
        <v>0</v>
      </c>
      <c r="F23" s="979">
        <f>'Charges d_exploitation'!J42+'Charges d_exploitation'!J43+'Charges d_exploitation'!J47+'Charges d_exploitation'!J48+'Charges d_exploitation'!J49+'Charges d_exploitation'!J71+'Charges d_exploitation'!J72</f>
        <v>0</v>
      </c>
      <c r="G23" s="966"/>
      <c r="H23" s="966"/>
      <c r="I23" s="966"/>
      <c r="J23" s="966"/>
      <c r="K23" s="966"/>
      <c r="L23" s="967"/>
      <c r="M23" s="902"/>
    </row>
    <row r="24" spans="2:256" s="906" customFormat="1" ht="15" customHeight="1" thickBot="1">
      <c r="B24" s="904"/>
      <c r="C24" s="1225"/>
      <c r="D24" s="927" t="s">
        <v>902</v>
      </c>
      <c r="E24" s="984">
        <f t="shared" ref="E24:L24" si="2">E11-E21</f>
        <v>0</v>
      </c>
      <c r="F24" s="985">
        <f t="shared" si="2"/>
        <v>0</v>
      </c>
      <c r="G24" s="985">
        <f t="shared" si="2"/>
        <v>0</v>
      </c>
      <c r="H24" s="985">
        <f t="shared" si="2"/>
        <v>0</v>
      </c>
      <c r="I24" s="985">
        <f t="shared" si="2"/>
        <v>0</v>
      </c>
      <c r="J24" s="985">
        <f t="shared" si="2"/>
        <v>0</v>
      </c>
      <c r="K24" s="985">
        <f t="shared" si="2"/>
        <v>0</v>
      </c>
      <c r="L24" s="986">
        <f t="shared" si="2"/>
        <v>0</v>
      </c>
      <c r="M24" s="905"/>
    </row>
    <row r="25" spans="2:256" ht="10.5" customHeight="1" thickBot="1">
      <c r="B25" s="899"/>
      <c r="C25" s="928"/>
      <c r="D25" s="929"/>
      <c r="E25" s="987"/>
      <c r="F25" s="987"/>
      <c r="G25" s="987"/>
      <c r="H25" s="987"/>
      <c r="I25" s="987"/>
      <c r="J25" s="987"/>
      <c r="K25" s="987"/>
      <c r="L25" s="987"/>
      <c r="M25" s="900"/>
    </row>
    <row r="26" spans="2:256" ht="15" customHeight="1" thickBot="1">
      <c r="B26" s="899"/>
      <c r="C26" s="1220" t="s">
        <v>903</v>
      </c>
      <c r="D26" s="917" t="s">
        <v>904</v>
      </c>
      <c r="E26" s="988">
        <f t="shared" ref="E26:L26" si="3">E24</f>
        <v>0</v>
      </c>
      <c r="F26" s="989">
        <f t="shared" si="3"/>
        <v>0</v>
      </c>
      <c r="G26" s="989">
        <f t="shared" si="3"/>
        <v>0</v>
      </c>
      <c r="H26" s="989">
        <f t="shared" si="3"/>
        <v>0</v>
      </c>
      <c r="I26" s="989">
        <f t="shared" si="3"/>
        <v>0</v>
      </c>
      <c r="J26" s="989">
        <f t="shared" si="3"/>
        <v>0</v>
      </c>
      <c r="K26" s="989">
        <f t="shared" si="3"/>
        <v>0</v>
      </c>
      <c r="L26" s="990">
        <f t="shared" si="3"/>
        <v>0</v>
      </c>
      <c r="M26" s="900"/>
    </row>
    <row r="27" spans="2:256" ht="15" customHeight="1">
      <c r="B27" s="899"/>
      <c r="C27" s="1221"/>
      <c r="D27" s="917" t="s">
        <v>905</v>
      </c>
      <c r="E27" s="988">
        <f t="shared" ref="E27:L27" si="4">SUM(E28:E34)</f>
        <v>0</v>
      </c>
      <c r="F27" s="989">
        <f t="shared" si="4"/>
        <v>0</v>
      </c>
      <c r="G27" s="989">
        <f t="shared" si="4"/>
        <v>0</v>
      </c>
      <c r="H27" s="989">
        <f t="shared" si="4"/>
        <v>0</v>
      </c>
      <c r="I27" s="989">
        <f t="shared" si="4"/>
        <v>0</v>
      </c>
      <c r="J27" s="989">
        <f t="shared" si="4"/>
        <v>0</v>
      </c>
      <c r="K27" s="989">
        <f t="shared" si="4"/>
        <v>0</v>
      </c>
      <c r="L27" s="990">
        <f t="shared" si="4"/>
        <v>0</v>
      </c>
      <c r="M27" s="900"/>
      <c r="P27" s="907"/>
    </row>
    <row r="28" spans="2:256" ht="15" customHeight="1">
      <c r="B28" s="899"/>
      <c r="C28" s="1221"/>
      <c r="D28" s="930" t="s">
        <v>906</v>
      </c>
      <c r="E28" s="991">
        <f>'Charges d_exploitation'!G92</f>
        <v>0</v>
      </c>
      <c r="F28" s="992">
        <f>'Charges d_exploitation'!J92</f>
        <v>0</v>
      </c>
      <c r="G28" s="1027"/>
      <c r="H28" s="1027"/>
      <c r="I28" s="1027"/>
      <c r="J28" s="1027"/>
      <c r="K28" s="1027"/>
      <c r="L28" s="1028"/>
      <c r="M28" s="900"/>
      <c r="P28" s="931"/>
    </row>
    <row r="29" spans="2:256" ht="15" customHeight="1">
      <c r="B29" s="899"/>
      <c r="C29" s="1221"/>
      <c r="D29" s="930" t="s">
        <v>907</v>
      </c>
      <c r="E29" s="991">
        <f>'Charges d_exploitation'!G96</f>
        <v>0</v>
      </c>
      <c r="F29" s="992">
        <f>'Charges d_exploitation'!J96</f>
        <v>0</v>
      </c>
      <c r="G29" s="1027"/>
      <c r="H29" s="1027"/>
      <c r="I29" s="1027"/>
      <c r="J29" s="1027"/>
      <c r="K29" s="1027"/>
      <c r="L29" s="1028"/>
      <c r="M29" s="900"/>
      <c r="P29" s="907"/>
    </row>
    <row r="30" spans="2:256" ht="15" customHeight="1">
      <c r="B30" s="899"/>
      <c r="C30" s="1221"/>
      <c r="D30" s="932" t="s">
        <v>908</v>
      </c>
      <c r="E30" s="991">
        <f>'Charges d_exploitation'!G105+'Charges d_exploitation'!G106+'Charges d_exploitation'!G107</f>
        <v>0</v>
      </c>
      <c r="F30" s="992">
        <f>'Charges d_exploitation'!J105+'Charges d_exploitation'!J106+'Charges d_exploitation'!J107</f>
        <v>0</v>
      </c>
      <c r="G30" s="1027"/>
      <c r="H30" s="1027"/>
      <c r="I30" s="1027"/>
      <c r="J30" s="1027"/>
      <c r="K30" s="1027"/>
      <c r="L30" s="1028"/>
      <c r="M30" s="900"/>
      <c r="P30" s="907"/>
    </row>
    <row r="31" spans="2:256" ht="15" customHeight="1">
      <c r="B31" s="899"/>
      <c r="C31" s="1221"/>
      <c r="D31" s="930" t="s">
        <v>909</v>
      </c>
      <c r="E31" s="993">
        <f>'Charges d_exploitation'!G97+'Charges d_exploitation'!G99+'Charges d_exploitation'!G102+'Charges d_exploitation'!G103+'Charges d_exploitation'!G108</f>
        <v>0</v>
      </c>
      <c r="F31" s="994">
        <f>'Charges d_exploitation'!J97+'Charges d_exploitation'!J99+'Charges d_exploitation'!J102+'Charges d_exploitation'!J103+'Charges d_exploitation'!J108</f>
        <v>0</v>
      </c>
      <c r="G31" s="1029"/>
      <c r="H31" s="1029"/>
      <c r="I31" s="1029"/>
      <c r="J31" s="1029"/>
      <c r="K31" s="1029"/>
      <c r="L31" s="1030"/>
      <c r="M31" s="900"/>
      <c r="P31" s="907"/>
    </row>
    <row r="32" spans="2:256" ht="15" customHeight="1">
      <c r="B32" s="899"/>
      <c r="C32" s="1221"/>
      <c r="D32" s="930" t="s">
        <v>910</v>
      </c>
      <c r="E32" s="991">
        <f>'Charges d_exploitation'!G111</f>
        <v>0</v>
      </c>
      <c r="F32" s="992">
        <f>'Charges d_exploitation'!J111</f>
        <v>0</v>
      </c>
      <c r="G32" s="1027"/>
      <c r="H32" s="1027"/>
      <c r="I32" s="1027"/>
      <c r="J32" s="1027"/>
      <c r="K32" s="1027"/>
      <c r="L32" s="1028"/>
      <c r="M32" s="900"/>
      <c r="P32" s="907"/>
    </row>
    <row r="33" spans="2:16" ht="15" customHeight="1">
      <c r="B33" s="899"/>
      <c r="C33" s="1221"/>
      <c r="D33" s="930" t="s">
        <v>911</v>
      </c>
      <c r="E33" s="991">
        <f>'Charges d_exploitation'!G98+'Charges d_exploitation'!G100+'Charges d_exploitation'!G101+'Charges d_exploitation'!G104+'Charges d_exploitation'!G109</f>
        <v>0</v>
      </c>
      <c r="F33" s="992">
        <f>'Charges d_exploitation'!J98+'Charges d_exploitation'!J100+'Charges d_exploitation'!J101+'Charges d_exploitation'!J104+'Charges d_exploitation'!J109</f>
        <v>0</v>
      </c>
      <c r="G33" s="1027"/>
      <c r="H33" s="1027"/>
      <c r="I33" s="1027"/>
      <c r="J33" s="1027"/>
      <c r="K33" s="1027"/>
      <c r="L33" s="1028"/>
      <c r="M33" s="900"/>
      <c r="P33" s="907"/>
    </row>
    <row r="34" spans="2:16" ht="15" customHeight="1" thickBot="1">
      <c r="B34" s="899"/>
      <c r="C34" s="1221"/>
      <c r="D34" s="932" t="s">
        <v>912</v>
      </c>
      <c r="E34" s="993">
        <f>'Charges d_exploitation'!G110+'Charges d_exploitation'!G112+'Charges d_exploitation'!G113+'Charges d_exploitation'!G114+'Charges d_exploitation'!G115</f>
        <v>0</v>
      </c>
      <c r="F34" s="994">
        <f>'Charges d_exploitation'!J110+'Charges d_exploitation'!J112+'Charges d_exploitation'!J113+'Charges d_exploitation'!J114+'Charges d_exploitation'!J115</f>
        <v>0</v>
      </c>
      <c r="G34" s="1029"/>
      <c r="H34" s="1029"/>
      <c r="I34" s="1029"/>
      <c r="J34" s="1029"/>
      <c r="K34" s="1029"/>
      <c r="L34" s="1030"/>
      <c r="M34" s="900"/>
      <c r="P34" s="907"/>
    </row>
    <row r="35" spans="2:16" ht="15" customHeight="1">
      <c r="B35" s="899"/>
      <c r="C35" s="1221"/>
      <c r="D35" s="917" t="s">
        <v>913</v>
      </c>
      <c r="E35" s="988">
        <f t="shared" ref="E35:L35" si="5">SUM(E36:E43)</f>
        <v>0</v>
      </c>
      <c r="F35" s="989">
        <f t="shared" si="5"/>
        <v>0</v>
      </c>
      <c r="G35" s="989">
        <f t="shared" si="5"/>
        <v>0</v>
      </c>
      <c r="H35" s="989">
        <f t="shared" si="5"/>
        <v>0</v>
      </c>
      <c r="I35" s="989">
        <f t="shared" si="5"/>
        <v>0</v>
      </c>
      <c r="J35" s="989">
        <f t="shared" si="5"/>
        <v>0</v>
      </c>
      <c r="K35" s="989">
        <f t="shared" si="5"/>
        <v>0</v>
      </c>
      <c r="L35" s="990">
        <f t="shared" si="5"/>
        <v>0</v>
      </c>
      <c r="M35" s="900"/>
      <c r="P35" s="907"/>
    </row>
    <row r="36" spans="2:16" ht="15" customHeight="1">
      <c r="B36" s="899"/>
      <c r="C36" s="1221"/>
      <c r="D36" s="933" t="s">
        <v>914</v>
      </c>
      <c r="E36" s="991">
        <f>produits!G63+produits!G64+produits!G65</f>
        <v>0</v>
      </c>
      <c r="F36" s="992">
        <f>produits!J63+produits!J64+produits!J65</f>
        <v>0</v>
      </c>
      <c r="G36" s="1027"/>
      <c r="H36" s="1027"/>
      <c r="I36" s="1027"/>
      <c r="J36" s="1027"/>
      <c r="K36" s="1027"/>
      <c r="L36" s="1028"/>
      <c r="M36" s="900"/>
      <c r="P36" s="907"/>
    </row>
    <row r="37" spans="2:16" ht="15" customHeight="1">
      <c r="B37" s="899"/>
      <c r="C37" s="1221"/>
      <c r="D37" s="934" t="s">
        <v>915</v>
      </c>
      <c r="E37" s="991">
        <f>produits!G56+produits!G58+produits!G61+produits!G66</f>
        <v>0</v>
      </c>
      <c r="F37" s="992">
        <f>produits!J56+produits!J58+produits!J61+produits!J66</f>
        <v>0</v>
      </c>
      <c r="G37" s="1027"/>
      <c r="H37" s="1027"/>
      <c r="I37" s="1027"/>
      <c r="J37" s="1027"/>
      <c r="K37" s="1027"/>
      <c r="L37" s="1028"/>
      <c r="M37" s="900"/>
      <c r="P37" s="907"/>
    </row>
    <row r="38" spans="2:16" ht="15" customHeight="1">
      <c r="B38" s="899"/>
      <c r="C38" s="1221"/>
      <c r="D38" s="930" t="s">
        <v>916</v>
      </c>
      <c r="E38" s="991">
        <f>produits!G51</f>
        <v>0</v>
      </c>
      <c r="F38" s="992">
        <f>produits!J51</f>
        <v>0</v>
      </c>
      <c r="G38" s="1027"/>
      <c r="H38" s="1027"/>
      <c r="I38" s="1027"/>
      <c r="J38" s="1027"/>
      <c r="K38" s="1027"/>
      <c r="L38" s="1028"/>
      <c r="M38" s="900"/>
      <c r="P38" s="907"/>
    </row>
    <row r="39" spans="2:16" ht="15" customHeight="1">
      <c r="B39" s="899"/>
      <c r="C39" s="1221"/>
      <c r="D39" s="934" t="s">
        <v>917</v>
      </c>
      <c r="E39" s="996">
        <f>produits!G53</f>
        <v>0</v>
      </c>
      <c r="F39" s="997">
        <f>produits!J53</f>
        <v>0</v>
      </c>
      <c r="G39" s="1031"/>
      <c r="H39" s="1031"/>
      <c r="I39" s="1031"/>
      <c r="J39" s="1031"/>
      <c r="K39" s="1031"/>
      <c r="L39" s="1032"/>
      <c r="M39" s="900"/>
    </row>
    <row r="40" spans="2:16" ht="15" customHeight="1">
      <c r="B40" s="899"/>
      <c r="C40" s="1221"/>
      <c r="D40" s="934" t="s">
        <v>918</v>
      </c>
      <c r="E40" s="996">
        <f>produits!G50</f>
        <v>0</v>
      </c>
      <c r="F40" s="997">
        <f>produits!J50</f>
        <v>0</v>
      </c>
      <c r="G40" s="1031"/>
      <c r="H40" s="1031"/>
      <c r="I40" s="1031"/>
      <c r="J40" s="1031"/>
      <c r="K40" s="1031"/>
      <c r="L40" s="1032"/>
      <c r="M40" s="900"/>
    </row>
    <row r="41" spans="2:16" ht="15" customHeight="1">
      <c r="B41" s="899"/>
      <c r="C41" s="1221"/>
      <c r="D41" s="934" t="s">
        <v>919</v>
      </c>
      <c r="E41" s="996">
        <f>produits!G69</f>
        <v>0</v>
      </c>
      <c r="F41" s="997">
        <f>produits!J69</f>
        <v>0</v>
      </c>
      <c r="G41" s="1031"/>
      <c r="H41" s="1031"/>
      <c r="I41" s="1031"/>
      <c r="J41" s="1031"/>
      <c r="K41" s="1031"/>
      <c r="L41" s="1032"/>
      <c r="M41" s="900"/>
    </row>
    <row r="42" spans="2:16" ht="15" customHeight="1">
      <c r="B42" s="899"/>
      <c r="C42" s="1221"/>
      <c r="D42" s="930" t="s">
        <v>920</v>
      </c>
      <c r="E42" s="991">
        <f>produits!G57+produits!G59+produits!G60+produits!G62+produits!G67</f>
        <v>0</v>
      </c>
      <c r="F42" s="992">
        <f>produits!J57+produits!J59+produits!J60+produits!J62+produits!J67</f>
        <v>0</v>
      </c>
      <c r="G42" s="1027"/>
      <c r="H42" s="1027"/>
      <c r="I42" s="1027"/>
      <c r="J42" s="1027"/>
      <c r="K42" s="1027"/>
      <c r="L42" s="1028"/>
      <c r="M42" s="900"/>
      <c r="P42" s="907"/>
    </row>
    <row r="43" spans="2:16" ht="15" customHeight="1" thickBot="1">
      <c r="B43" s="899"/>
      <c r="C43" s="1221"/>
      <c r="D43" s="930" t="s">
        <v>921</v>
      </c>
      <c r="E43" s="991">
        <f>produits!G68+produits!G70+produits!G71+produits!G72+produits!G73</f>
        <v>0</v>
      </c>
      <c r="F43" s="992">
        <f>produits!J68+produits!J70+produits!J71+produits!J72+produits!J73</f>
        <v>0</v>
      </c>
      <c r="G43" s="1027"/>
      <c r="H43" s="1027"/>
      <c r="I43" s="1027"/>
      <c r="J43" s="1027"/>
      <c r="K43" s="1027"/>
      <c r="L43" s="1028"/>
      <c r="M43" s="900"/>
    </row>
    <row r="44" spans="2:16" s="906" customFormat="1" ht="15" customHeight="1">
      <c r="B44" s="904"/>
      <c r="C44" s="1221"/>
      <c r="D44" s="935" t="s">
        <v>922</v>
      </c>
      <c r="E44" s="998">
        <f t="shared" ref="E44:L44" si="6">E24+E27-E35</f>
        <v>0</v>
      </c>
      <c r="F44" s="999">
        <f t="shared" si="6"/>
        <v>0</v>
      </c>
      <c r="G44" s="999">
        <f t="shared" si="6"/>
        <v>0</v>
      </c>
      <c r="H44" s="999">
        <f t="shared" si="6"/>
        <v>0</v>
      </c>
      <c r="I44" s="999">
        <f t="shared" si="6"/>
        <v>0</v>
      </c>
      <c r="J44" s="999">
        <f t="shared" si="6"/>
        <v>0</v>
      </c>
      <c r="K44" s="999">
        <f t="shared" si="6"/>
        <v>0</v>
      </c>
      <c r="L44" s="1000">
        <f t="shared" si="6"/>
        <v>0</v>
      </c>
      <c r="M44" s="905"/>
    </row>
    <row r="45" spans="2:16" ht="15" customHeight="1">
      <c r="B45" s="899"/>
      <c r="C45" s="1221"/>
      <c r="D45" s="936" t="s">
        <v>923</v>
      </c>
      <c r="E45" s="1001">
        <f>E28+E29+E30+E31+E32-E36-E37-E38-E39-E40-E41</f>
        <v>0</v>
      </c>
      <c r="F45" s="994">
        <f t="shared" ref="F45:L45" si="7">F28+F29+F30+F31+F32-F36-F37-F38-F39-F40-F41</f>
        <v>0</v>
      </c>
      <c r="G45" s="994">
        <f t="shared" si="7"/>
        <v>0</v>
      </c>
      <c r="H45" s="994">
        <f t="shared" si="7"/>
        <v>0</v>
      </c>
      <c r="I45" s="994">
        <f t="shared" si="7"/>
        <v>0</v>
      </c>
      <c r="J45" s="994">
        <f t="shared" si="7"/>
        <v>0</v>
      </c>
      <c r="K45" s="994">
        <f t="shared" si="7"/>
        <v>0</v>
      </c>
      <c r="L45" s="995">
        <f t="shared" si="7"/>
        <v>0</v>
      </c>
      <c r="M45" s="900"/>
      <c r="P45" s="907"/>
    </row>
    <row r="46" spans="2:16" ht="15" customHeight="1" thickBot="1">
      <c r="B46" s="899"/>
      <c r="C46" s="1222"/>
      <c r="D46" s="937" t="s">
        <v>924</v>
      </c>
      <c r="E46" s="1002">
        <f>E26+E33+E34-E42-E43</f>
        <v>0</v>
      </c>
      <c r="F46" s="1003">
        <f t="shared" ref="F46:L46" si="8">F26+F33+F34-F42-F43</f>
        <v>0</v>
      </c>
      <c r="G46" s="1003">
        <f t="shared" si="8"/>
        <v>0</v>
      </c>
      <c r="H46" s="1003">
        <f t="shared" si="8"/>
        <v>0</v>
      </c>
      <c r="I46" s="1003">
        <f t="shared" si="8"/>
        <v>0</v>
      </c>
      <c r="J46" s="1003">
        <f t="shared" si="8"/>
        <v>0</v>
      </c>
      <c r="K46" s="1003">
        <f t="shared" si="8"/>
        <v>0</v>
      </c>
      <c r="L46" s="1004">
        <f t="shared" si="8"/>
        <v>0</v>
      </c>
      <c r="M46" s="900"/>
      <c r="P46" s="907"/>
    </row>
    <row r="47" spans="2:16" ht="10.5" customHeight="1" thickBot="1">
      <c r="B47" s="899"/>
      <c r="C47" s="928"/>
      <c r="D47" s="938" t="s">
        <v>925</v>
      </c>
      <c r="E47" s="987"/>
      <c r="F47" s="987"/>
      <c r="G47" s="987"/>
      <c r="H47" s="987"/>
      <c r="I47" s="987"/>
      <c r="J47" s="987"/>
      <c r="K47" s="987"/>
      <c r="L47" s="987"/>
      <c r="M47" s="900"/>
      <c r="P47" s="907"/>
    </row>
    <row r="48" spans="2:16" ht="21.75" customHeight="1" thickBot="1">
      <c r="B48" s="899"/>
      <c r="C48" s="928"/>
      <c r="D48" s="929"/>
      <c r="E48" s="1033">
        <f>'TELEBUDGET Enfance et adultes'!G45-1</f>
        <v>2023</v>
      </c>
      <c r="F48" s="1034">
        <f>'TELEBUDGET Enfance et adultes'!G45</f>
        <v>2024</v>
      </c>
      <c r="G48" s="1034">
        <f>'TELEBUDGET Enfance et adultes'!G45+1</f>
        <v>2025</v>
      </c>
      <c r="H48" s="1034">
        <f>'TELEBUDGET Enfance et adultes'!G45+2</f>
        <v>2026</v>
      </c>
      <c r="I48" s="1034">
        <f>'TELEBUDGET Enfance et adultes'!G45+3</f>
        <v>2027</v>
      </c>
      <c r="J48" s="1034">
        <f>'TELEBUDGET Enfance et adultes'!G45+4</f>
        <v>2028</v>
      </c>
      <c r="K48" s="1034">
        <f>'TELEBUDGET Enfance et adultes'!G45+5</f>
        <v>2029</v>
      </c>
      <c r="L48" s="1035" t="e">
        <f ca="1">_xlfn.SINGLE(CRBPPHIDEN___ANNEEREF___ANN0)+6</f>
        <v>#NAME?</v>
      </c>
      <c r="M48" s="900"/>
      <c r="P48" s="907"/>
    </row>
    <row r="49" spans="2:16" ht="15" customHeight="1">
      <c r="B49" s="899"/>
      <c r="C49" s="1226" t="s">
        <v>926</v>
      </c>
      <c r="D49" s="917" t="s">
        <v>927</v>
      </c>
      <c r="E49" s="988">
        <f t="shared" ref="E49:L49" si="9">SUM(E50:E58)</f>
        <v>0</v>
      </c>
      <c r="F49" s="989">
        <f t="shared" si="9"/>
        <v>0</v>
      </c>
      <c r="G49" s="989">
        <f t="shared" si="9"/>
        <v>0</v>
      </c>
      <c r="H49" s="989">
        <f t="shared" si="9"/>
        <v>0</v>
      </c>
      <c r="I49" s="989">
        <f t="shared" si="9"/>
        <v>0</v>
      </c>
      <c r="J49" s="989">
        <f t="shared" si="9"/>
        <v>0</v>
      </c>
      <c r="K49" s="989">
        <f t="shared" si="9"/>
        <v>0</v>
      </c>
      <c r="L49" s="990">
        <f t="shared" si="9"/>
        <v>0</v>
      </c>
      <c r="M49" s="900"/>
      <c r="P49" s="907"/>
    </row>
    <row r="50" spans="2:16" ht="15" customHeight="1">
      <c r="B50" s="899"/>
      <c r="C50" s="1227"/>
      <c r="D50" s="918" t="s">
        <v>928</v>
      </c>
      <c r="E50" s="968">
        <f>E45</f>
        <v>0</v>
      </c>
      <c r="F50" s="969">
        <f t="shared" ref="F50:L50" si="10">F45</f>
        <v>0</v>
      </c>
      <c r="G50" s="969">
        <f t="shared" si="10"/>
        <v>0</v>
      </c>
      <c r="H50" s="969">
        <f t="shared" si="10"/>
        <v>0</v>
      </c>
      <c r="I50" s="969">
        <f t="shared" si="10"/>
        <v>0</v>
      </c>
      <c r="J50" s="969">
        <f t="shared" si="10"/>
        <v>0</v>
      </c>
      <c r="K50" s="969">
        <f t="shared" si="10"/>
        <v>0</v>
      </c>
      <c r="L50" s="972">
        <f t="shared" si="10"/>
        <v>0</v>
      </c>
      <c r="M50" s="900"/>
      <c r="P50" s="907"/>
    </row>
    <row r="51" spans="2:16" ht="15" customHeight="1">
      <c r="B51" s="899"/>
      <c r="C51" s="1227"/>
      <c r="D51" s="918" t="s">
        <v>929</v>
      </c>
      <c r="E51" s="968">
        <f>PFP!E$85+PFP!E$86</f>
        <v>0</v>
      </c>
      <c r="F51" s="969">
        <f>PFP!F$85+PFP!F$86</f>
        <v>0</v>
      </c>
      <c r="G51" s="969">
        <f>PFP!G$85+PFP!G$86</f>
        <v>0</v>
      </c>
      <c r="H51" s="969">
        <f>PFP!H$85+PFP!H$86</f>
        <v>0</v>
      </c>
      <c r="I51" s="969">
        <f>PFP!I$85+PFP!I$86</f>
        <v>0</v>
      </c>
      <c r="J51" s="969">
        <f>PFP!J$85+PFP!J$86</f>
        <v>0</v>
      </c>
      <c r="K51" s="969">
        <f>PFP!K$85+PFP!K$86</f>
        <v>0</v>
      </c>
      <c r="L51" s="972">
        <f>PFP!L$85+PFP!L$86</f>
        <v>0</v>
      </c>
      <c r="M51" s="900"/>
      <c r="P51" s="908"/>
    </row>
    <row r="52" spans="2:16" ht="15" customHeight="1">
      <c r="B52" s="899"/>
      <c r="C52" s="1227"/>
      <c r="D52" s="918" t="s">
        <v>930</v>
      </c>
      <c r="E52" s="968">
        <f>PFP!E$87</f>
        <v>0</v>
      </c>
      <c r="F52" s="969">
        <f>PFP!F$87</f>
        <v>0</v>
      </c>
      <c r="G52" s="969">
        <f>PFP!G$87</f>
        <v>0</v>
      </c>
      <c r="H52" s="969">
        <f>PFP!H$87</f>
        <v>0</v>
      </c>
      <c r="I52" s="969">
        <f>PFP!I$87</f>
        <v>0</v>
      </c>
      <c r="J52" s="969">
        <f>PFP!J$87</f>
        <v>0</v>
      </c>
      <c r="K52" s="969">
        <f>PFP!K$87</f>
        <v>0</v>
      </c>
      <c r="L52" s="972">
        <f>PFP!L$87</f>
        <v>0</v>
      </c>
      <c r="M52" s="900"/>
      <c r="P52" s="908"/>
    </row>
    <row r="53" spans="2:16" ht="15" customHeight="1">
      <c r="B53" s="899"/>
      <c r="C53" s="1227"/>
      <c r="D53" s="918" t="s">
        <v>931</v>
      </c>
      <c r="E53" s="1036"/>
      <c r="F53" s="970"/>
      <c r="G53" s="970"/>
      <c r="H53" s="970"/>
      <c r="I53" s="970"/>
      <c r="J53" s="970"/>
      <c r="K53" s="970"/>
      <c r="L53" s="971"/>
      <c r="M53" s="900"/>
      <c r="P53" s="907"/>
    </row>
    <row r="54" spans="2:16" ht="15" customHeight="1">
      <c r="B54" s="899"/>
      <c r="C54" s="1227"/>
      <c r="D54" s="918" t="s">
        <v>932</v>
      </c>
      <c r="E54" s="1036"/>
      <c r="F54" s="970"/>
      <c r="G54" s="970"/>
      <c r="H54" s="970"/>
      <c r="I54" s="970"/>
      <c r="J54" s="970"/>
      <c r="K54" s="970"/>
      <c r="L54" s="971"/>
      <c r="M54" s="900"/>
      <c r="P54" s="907"/>
    </row>
    <row r="55" spans="2:16" ht="15" customHeight="1">
      <c r="B55" s="899"/>
      <c r="C55" s="1227"/>
      <c r="D55" s="918" t="s">
        <v>933</v>
      </c>
      <c r="E55" s="1036"/>
      <c r="F55" s="970"/>
      <c r="G55" s="1037"/>
      <c r="H55" s="970"/>
      <c r="I55" s="970"/>
      <c r="J55" s="970"/>
      <c r="K55" s="970"/>
      <c r="L55" s="971"/>
      <c r="M55" s="900"/>
      <c r="P55" s="907"/>
    </row>
    <row r="56" spans="2:16" ht="15" customHeight="1">
      <c r="B56" s="899"/>
      <c r="C56" s="1227"/>
      <c r="D56" s="930" t="s">
        <v>846</v>
      </c>
      <c r="E56" s="968">
        <f>E40</f>
        <v>0</v>
      </c>
      <c r="F56" s="969">
        <f t="shared" ref="F56:L56" si="11">F40</f>
        <v>0</v>
      </c>
      <c r="G56" s="1005">
        <f t="shared" si="11"/>
        <v>0</v>
      </c>
      <c r="H56" s="969">
        <f t="shared" si="11"/>
        <v>0</v>
      </c>
      <c r="I56" s="969">
        <f t="shared" si="11"/>
        <v>0</v>
      </c>
      <c r="J56" s="969">
        <f t="shared" si="11"/>
        <v>0</v>
      </c>
      <c r="K56" s="969">
        <f t="shared" si="11"/>
        <v>0</v>
      </c>
      <c r="L56" s="972">
        <f t="shared" si="11"/>
        <v>0</v>
      </c>
      <c r="M56" s="900"/>
      <c r="P56" s="907"/>
    </row>
    <row r="57" spans="2:16" ht="15" customHeight="1">
      <c r="B57" s="899"/>
      <c r="C57" s="1227"/>
      <c r="D57" s="918" t="s">
        <v>934</v>
      </c>
      <c r="E57" s="968">
        <f>'section invest ressources'!G19</f>
        <v>0</v>
      </c>
      <c r="F57" s="969">
        <f>'section invest ressources'!H19</f>
        <v>0</v>
      </c>
      <c r="G57" s="970"/>
      <c r="H57" s="970"/>
      <c r="I57" s="970"/>
      <c r="J57" s="970"/>
      <c r="K57" s="970"/>
      <c r="L57" s="971"/>
      <c r="M57" s="900"/>
    </row>
    <row r="58" spans="2:16" ht="15" customHeight="1">
      <c r="B58" s="899"/>
      <c r="C58" s="1227"/>
      <c r="D58" s="918" t="s">
        <v>82</v>
      </c>
      <c r="E58" s="1036"/>
      <c r="F58" s="970"/>
      <c r="G58" s="970"/>
      <c r="H58" s="970"/>
      <c r="I58" s="970"/>
      <c r="J58" s="970"/>
      <c r="K58" s="970"/>
      <c r="L58" s="971"/>
      <c r="M58" s="900"/>
    </row>
    <row r="59" spans="2:16" ht="15" customHeight="1">
      <c r="B59" s="899"/>
      <c r="C59" s="1227"/>
      <c r="D59" s="918" t="s">
        <v>935</v>
      </c>
      <c r="E59" s="968">
        <f>E60+E61+E72+E74+E75+E62+E73+E63</f>
        <v>0</v>
      </c>
      <c r="F59" s="969">
        <f t="shared" ref="F59:L59" si="12">F60+F61+F72+F74+F75+F62+F73+F63</f>
        <v>0</v>
      </c>
      <c r="G59" s="969">
        <f t="shared" si="12"/>
        <v>0</v>
      </c>
      <c r="H59" s="969">
        <f t="shared" si="12"/>
        <v>0</v>
      </c>
      <c r="I59" s="969">
        <f t="shared" si="12"/>
        <v>0</v>
      </c>
      <c r="J59" s="969">
        <f t="shared" si="12"/>
        <v>0</v>
      </c>
      <c r="K59" s="969">
        <f t="shared" si="12"/>
        <v>0</v>
      </c>
      <c r="L59" s="972">
        <f t="shared" si="12"/>
        <v>0</v>
      </c>
      <c r="M59" s="900"/>
    </row>
    <row r="60" spans="2:16" ht="15" customHeight="1">
      <c r="B60" s="899"/>
      <c r="C60" s="1227"/>
      <c r="D60" s="918" t="s">
        <v>936</v>
      </c>
      <c r="E60" s="1036"/>
      <c r="F60" s="970"/>
      <c r="G60" s="970"/>
      <c r="H60" s="970"/>
      <c r="I60" s="970"/>
      <c r="J60" s="970"/>
      <c r="K60" s="970"/>
      <c r="L60" s="971"/>
      <c r="M60" s="900"/>
    </row>
    <row r="61" spans="2:16" ht="15" customHeight="1">
      <c r="B61" s="899"/>
      <c r="C61" s="1227"/>
      <c r="D61" s="918" t="s">
        <v>937</v>
      </c>
      <c r="E61" s="1036"/>
      <c r="F61" s="970"/>
      <c r="G61" s="970"/>
      <c r="H61" s="970"/>
      <c r="I61" s="970"/>
      <c r="J61" s="970"/>
      <c r="K61" s="970"/>
      <c r="L61" s="971"/>
      <c r="M61" s="900"/>
    </row>
    <row r="62" spans="2:16" ht="15" customHeight="1">
      <c r="B62" s="899"/>
      <c r="C62" s="1227"/>
      <c r="D62" s="918" t="s">
        <v>938</v>
      </c>
      <c r="E62" s="1036"/>
      <c r="F62" s="970"/>
      <c r="G62" s="970"/>
      <c r="H62" s="970"/>
      <c r="I62" s="970"/>
      <c r="J62" s="970"/>
      <c r="K62" s="970"/>
      <c r="L62" s="971"/>
      <c r="M62" s="900"/>
    </row>
    <row r="63" spans="2:16" ht="15" customHeight="1">
      <c r="B63" s="899"/>
      <c r="C63" s="1227"/>
      <c r="D63" s="918" t="s">
        <v>939</v>
      </c>
      <c r="E63" s="968">
        <f>SUM(E64:E71)</f>
        <v>0</v>
      </c>
      <c r="F63" s="969">
        <f t="shared" ref="F63:L63" si="13">SUM(F64:F71)</f>
        <v>0</v>
      </c>
      <c r="G63" s="969">
        <f t="shared" si="13"/>
        <v>0</v>
      </c>
      <c r="H63" s="969">
        <f t="shared" si="13"/>
        <v>0</v>
      </c>
      <c r="I63" s="969">
        <f t="shared" si="13"/>
        <v>0</v>
      </c>
      <c r="J63" s="969">
        <f t="shared" si="13"/>
        <v>0</v>
      </c>
      <c r="K63" s="969">
        <f t="shared" si="13"/>
        <v>0</v>
      </c>
      <c r="L63" s="972">
        <f t="shared" si="13"/>
        <v>0</v>
      </c>
      <c r="M63" s="900"/>
    </row>
    <row r="64" spans="2:16" ht="15" customHeight="1">
      <c r="B64" s="899"/>
      <c r="C64" s="1227"/>
      <c r="D64" s="939" t="s">
        <v>77</v>
      </c>
      <c r="E64" s="968">
        <f>'section invest emplois'!G25</f>
        <v>0</v>
      </c>
      <c r="F64" s="969">
        <f>'section invest emplois'!H25</f>
        <v>0</v>
      </c>
      <c r="G64" s="970"/>
      <c r="H64" s="970"/>
      <c r="I64" s="970"/>
      <c r="J64" s="970"/>
      <c r="K64" s="970"/>
      <c r="L64" s="971"/>
      <c r="M64" s="900"/>
    </row>
    <row r="65" spans="2:13" ht="15" customHeight="1">
      <c r="B65" s="899"/>
      <c r="C65" s="1227"/>
      <c r="D65" s="939" t="s">
        <v>940</v>
      </c>
      <c r="E65" s="1036"/>
      <c r="F65" s="970"/>
      <c r="G65" s="970"/>
      <c r="H65" s="970"/>
      <c r="I65" s="970"/>
      <c r="J65" s="970"/>
      <c r="K65" s="970"/>
      <c r="L65" s="971"/>
      <c r="M65" s="900"/>
    </row>
    <row r="66" spans="2:13" ht="15" customHeight="1">
      <c r="B66" s="899"/>
      <c r="C66" s="1227"/>
      <c r="D66" s="939" t="s">
        <v>941</v>
      </c>
      <c r="E66" s="1036"/>
      <c r="F66" s="970"/>
      <c r="G66" s="970"/>
      <c r="H66" s="970"/>
      <c r="I66" s="970"/>
      <c r="J66" s="970"/>
      <c r="K66" s="970"/>
      <c r="L66" s="971"/>
      <c r="M66" s="900"/>
    </row>
    <row r="67" spans="2:13" ht="15" customHeight="1">
      <c r="B67" s="899"/>
      <c r="C67" s="1227"/>
      <c r="D67" s="939" t="s">
        <v>942</v>
      </c>
      <c r="E67" s="1036"/>
      <c r="F67" s="970"/>
      <c r="G67" s="970"/>
      <c r="H67" s="970"/>
      <c r="I67" s="970"/>
      <c r="J67" s="970"/>
      <c r="K67" s="970"/>
      <c r="L67" s="971"/>
      <c r="M67" s="900"/>
    </row>
    <row r="68" spans="2:13" ht="15" customHeight="1">
      <c r="B68" s="899"/>
      <c r="C68" s="1227"/>
      <c r="D68" s="939" t="s">
        <v>943</v>
      </c>
      <c r="E68" s="1036"/>
      <c r="F68" s="970"/>
      <c r="G68" s="970"/>
      <c r="H68" s="970"/>
      <c r="I68" s="970"/>
      <c r="J68" s="970"/>
      <c r="K68" s="970"/>
      <c r="L68" s="971"/>
      <c r="M68" s="900"/>
    </row>
    <row r="69" spans="2:13" ht="15" customHeight="1">
      <c r="B69" s="899"/>
      <c r="C69" s="1227"/>
      <c r="D69" s="939" t="s">
        <v>944</v>
      </c>
      <c r="E69" s="1036"/>
      <c r="F69" s="970"/>
      <c r="G69" s="970"/>
      <c r="H69" s="970"/>
      <c r="I69" s="970"/>
      <c r="J69" s="970"/>
      <c r="K69" s="970"/>
      <c r="L69" s="971"/>
      <c r="M69" s="900"/>
    </row>
    <row r="70" spans="2:13" ht="15" customHeight="1">
      <c r="B70" s="899"/>
      <c r="C70" s="1227"/>
      <c r="D70" s="939" t="s">
        <v>79</v>
      </c>
      <c r="E70" s="968">
        <f>'section invest emplois'!G28</f>
        <v>0</v>
      </c>
      <c r="F70" s="969">
        <f>'section invest emplois'!H28</f>
        <v>0</v>
      </c>
      <c r="G70" s="970"/>
      <c r="H70" s="970"/>
      <c r="I70" s="970"/>
      <c r="J70" s="970"/>
      <c r="K70" s="970"/>
      <c r="L70" s="971"/>
      <c r="M70" s="900"/>
    </row>
    <row r="71" spans="2:13" ht="15" customHeight="1">
      <c r="B71" s="899"/>
      <c r="C71" s="1227"/>
      <c r="D71" s="939" t="s">
        <v>945</v>
      </c>
      <c r="E71" s="968">
        <f>'section invest emplois'!G29+'section invest emplois'!G30</f>
        <v>0</v>
      </c>
      <c r="F71" s="969">
        <f>'section invest emplois'!H29+'section invest emplois'!H30</f>
        <v>0</v>
      </c>
      <c r="G71" s="970"/>
      <c r="H71" s="970"/>
      <c r="I71" s="970"/>
      <c r="J71" s="970"/>
      <c r="K71" s="970"/>
      <c r="L71" s="971"/>
      <c r="M71" s="900"/>
    </row>
    <row r="72" spans="2:13" ht="15" customHeight="1">
      <c r="B72" s="899"/>
      <c r="C72" s="1227"/>
      <c r="D72" s="918" t="s">
        <v>847</v>
      </c>
      <c r="E72" s="968">
        <f>E81</f>
        <v>0</v>
      </c>
      <c r="F72" s="969">
        <f t="shared" ref="F72:L72" si="14">F81</f>
        <v>0</v>
      </c>
      <c r="G72" s="969">
        <f t="shared" si="14"/>
        <v>0</v>
      </c>
      <c r="H72" s="969">
        <f t="shared" si="14"/>
        <v>0</v>
      </c>
      <c r="I72" s="969">
        <f t="shared" si="14"/>
        <v>0</v>
      </c>
      <c r="J72" s="969">
        <f t="shared" si="14"/>
        <v>0</v>
      </c>
      <c r="K72" s="969">
        <f t="shared" si="14"/>
        <v>0</v>
      </c>
      <c r="L72" s="972">
        <f t="shared" si="14"/>
        <v>0</v>
      </c>
      <c r="M72" s="900"/>
    </row>
    <row r="73" spans="2:13" ht="15" customHeight="1">
      <c r="B73" s="899"/>
      <c r="C73" s="1227"/>
      <c r="D73" s="918" t="s">
        <v>84</v>
      </c>
      <c r="E73" s="968">
        <f>'section invest emplois'!G39</f>
        <v>0</v>
      </c>
      <c r="F73" s="969">
        <f>'section invest emplois'!H39</f>
        <v>0</v>
      </c>
      <c r="G73" s="970"/>
      <c r="H73" s="970"/>
      <c r="I73" s="970"/>
      <c r="J73" s="970"/>
      <c r="K73" s="970"/>
      <c r="L73" s="971"/>
      <c r="M73" s="900"/>
    </row>
    <row r="74" spans="2:13" ht="15" customHeight="1">
      <c r="B74" s="899"/>
      <c r="C74" s="1227"/>
      <c r="D74" s="918" t="s">
        <v>946</v>
      </c>
      <c r="E74" s="1036"/>
      <c r="F74" s="970"/>
      <c r="G74" s="970"/>
      <c r="H74" s="970"/>
      <c r="I74" s="970"/>
      <c r="J74" s="970"/>
      <c r="K74" s="970"/>
      <c r="L74" s="971"/>
      <c r="M74" s="900"/>
    </row>
    <row r="75" spans="2:13" ht="15" customHeight="1">
      <c r="B75" s="899"/>
      <c r="C75" s="1227"/>
      <c r="D75" s="918" t="s">
        <v>934</v>
      </c>
      <c r="E75" s="968">
        <f>'section invest emplois'!G19</f>
        <v>0</v>
      </c>
      <c r="F75" s="969">
        <f>'section invest emplois'!H19</f>
        <v>0</v>
      </c>
      <c r="G75" s="970"/>
      <c r="H75" s="970"/>
      <c r="I75" s="970"/>
      <c r="J75" s="970"/>
      <c r="K75" s="970"/>
      <c r="L75" s="971"/>
      <c r="M75" s="900"/>
    </row>
    <row r="76" spans="2:13" s="903" customFormat="1" ht="15" customHeight="1">
      <c r="B76" s="901"/>
      <c r="C76" s="1227"/>
      <c r="D76" s="940" t="s">
        <v>848</v>
      </c>
      <c r="E76" s="978">
        <f t="shared" ref="E76:L76" si="15">E49-E59</f>
        <v>0</v>
      </c>
      <c r="F76" s="979">
        <f t="shared" si="15"/>
        <v>0</v>
      </c>
      <c r="G76" s="979">
        <f t="shared" si="15"/>
        <v>0</v>
      </c>
      <c r="H76" s="979">
        <f t="shared" si="15"/>
        <v>0</v>
      </c>
      <c r="I76" s="979">
        <f t="shared" si="15"/>
        <v>0</v>
      </c>
      <c r="J76" s="979">
        <f t="shared" si="15"/>
        <v>0</v>
      </c>
      <c r="K76" s="979">
        <f t="shared" si="15"/>
        <v>0</v>
      </c>
      <c r="L76" s="980">
        <f t="shared" si="15"/>
        <v>0</v>
      </c>
      <c r="M76" s="902"/>
    </row>
    <row r="77" spans="2:13" ht="15" customHeight="1">
      <c r="B77" s="899"/>
      <c r="C77" s="1227"/>
      <c r="D77" s="925" t="s">
        <v>849</v>
      </c>
      <c r="E77" s="1038"/>
      <c r="F77" s="982">
        <f>E78</f>
        <v>0</v>
      </c>
      <c r="G77" s="982">
        <f t="shared" ref="G77:L77" si="16">F78</f>
        <v>0</v>
      </c>
      <c r="H77" s="982">
        <f t="shared" si="16"/>
        <v>0</v>
      </c>
      <c r="I77" s="982">
        <f t="shared" si="16"/>
        <v>0</v>
      </c>
      <c r="J77" s="982">
        <f t="shared" si="16"/>
        <v>0</v>
      </c>
      <c r="K77" s="982">
        <f t="shared" si="16"/>
        <v>0</v>
      </c>
      <c r="L77" s="983">
        <f t="shared" si="16"/>
        <v>0</v>
      </c>
      <c r="M77" s="900"/>
    </row>
    <row r="78" spans="2:13" s="906" customFormat="1" ht="15" customHeight="1" thickBot="1">
      <c r="B78" s="904"/>
      <c r="C78" s="1228"/>
      <c r="D78" s="927" t="s">
        <v>947</v>
      </c>
      <c r="E78" s="984">
        <f>E76+E77</f>
        <v>0</v>
      </c>
      <c r="F78" s="985">
        <f t="shared" ref="F78:L78" si="17">F76+F77</f>
        <v>0</v>
      </c>
      <c r="G78" s="985">
        <f t="shared" si="17"/>
        <v>0</v>
      </c>
      <c r="H78" s="985">
        <f t="shared" si="17"/>
        <v>0</v>
      </c>
      <c r="I78" s="985">
        <f t="shared" si="17"/>
        <v>0</v>
      </c>
      <c r="J78" s="985">
        <f t="shared" si="17"/>
        <v>0</v>
      </c>
      <c r="K78" s="985">
        <f t="shared" si="17"/>
        <v>0</v>
      </c>
      <c r="L78" s="986">
        <f t="shared" si="17"/>
        <v>0</v>
      </c>
      <c r="M78" s="905"/>
    </row>
    <row r="79" spans="2:13" ht="15" customHeight="1">
      <c r="B79" s="899"/>
      <c r="C79" s="1220" t="s">
        <v>948</v>
      </c>
      <c r="D79" s="917" t="s">
        <v>850</v>
      </c>
      <c r="E79" s="988">
        <f>SUM(E80:E83)</f>
        <v>0</v>
      </c>
      <c r="F79" s="989">
        <f t="shared" ref="F79:L79" si="18">SUM(F80:F83)</f>
        <v>0</v>
      </c>
      <c r="G79" s="989">
        <f t="shared" si="18"/>
        <v>0</v>
      </c>
      <c r="H79" s="989">
        <f t="shared" si="18"/>
        <v>0</v>
      </c>
      <c r="I79" s="989">
        <f t="shared" si="18"/>
        <v>0</v>
      </c>
      <c r="J79" s="989">
        <f t="shared" si="18"/>
        <v>0</v>
      </c>
      <c r="K79" s="989">
        <f t="shared" si="18"/>
        <v>0</v>
      </c>
      <c r="L79" s="990">
        <f t="shared" si="18"/>
        <v>0</v>
      </c>
      <c r="M79" s="900"/>
    </row>
    <row r="80" spans="2:13" ht="15" customHeight="1">
      <c r="B80" s="899"/>
      <c r="C80" s="1221"/>
      <c r="D80" s="918" t="s">
        <v>949</v>
      </c>
      <c r="E80" s="1006">
        <f t="shared" ref="E80:L80" si="19">E46</f>
        <v>0</v>
      </c>
      <c r="F80" s="1007">
        <f t="shared" si="19"/>
        <v>0</v>
      </c>
      <c r="G80" s="1007">
        <f t="shared" si="19"/>
        <v>0</v>
      </c>
      <c r="H80" s="1007">
        <f t="shared" si="19"/>
        <v>0</v>
      </c>
      <c r="I80" s="1007">
        <f t="shared" si="19"/>
        <v>0</v>
      </c>
      <c r="J80" s="1007">
        <f t="shared" si="19"/>
        <v>0</v>
      </c>
      <c r="K80" s="1007">
        <f t="shared" si="19"/>
        <v>0</v>
      </c>
      <c r="L80" s="1008">
        <f t="shared" si="19"/>
        <v>0</v>
      </c>
      <c r="M80" s="900"/>
    </row>
    <row r="81" spans="2:13" ht="15" customHeight="1">
      <c r="B81" s="899"/>
      <c r="C81" s="1221"/>
      <c r="D81" s="941" t="s">
        <v>847</v>
      </c>
      <c r="E81" s="1039"/>
      <c r="F81" s="1040"/>
      <c r="G81" s="1040"/>
      <c r="H81" s="1040"/>
      <c r="I81" s="1040"/>
      <c r="J81" s="1040"/>
      <c r="K81" s="1040"/>
      <c r="L81" s="1041"/>
      <c r="M81" s="900"/>
    </row>
    <row r="82" spans="2:13" ht="15" customHeight="1">
      <c r="B82" s="899"/>
      <c r="C82" s="1221"/>
      <c r="D82" s="942" t="s">
        <v>950</v>
      </c>
      <c r="E82" s="1039"/>
      <c r="F82" s="1040"/>
      <c r="G82" s="1040"/>
      <c r="H82" s="1040"/>
      <c r="I82" s="1040"/>
      <c r="J82" s="1040"/>
      <c r="K82" s="1040"/>
      <c r="L82" s="1041"/>
      <c r="M82" s="900"/>
    </row>
    <row r="83" spans="2:13" ht="15" customHeight="1">
      <c r="B83" s="899"/>
      <c r="C83" s="1221"/>
      <c r="D83" s="942" t="s">
        <v>82</v>
      </c>
      <c r="E83" s="1036"/>
      <c r="F83" s="1040"/>
      <c r="G83" s="1040"/>
      <c r="H83" s="1040"/>
      <c r="I83" s="1040"/>
      <c r="J83" s="1040"/>
      <c r="K83" s="1040"/>
      <c r="L83" s="1041"/>
      <c r="M83" s="900"/>
    </row>
    <row r="84" spans="2:13" ht="15" customHeight="1">
      <c r="B84" s="899"/>
      <c r="C84" s="1221"/>
      <c r="D84" s="918" t="s">
        <v>882</v>
      </c>
      <c r="E84" s="968">
        <f>SUM(E85:E89)</f>
        <v>0</v>
      </c>
      <c r="F84" s="969">
        <f t="shared" ref="F84:L84" si="20">SUM(F85:F89)</f>
        <v>0</v>
      </c>
      <c r="G84" s="969">
        <f t="shared" si="20"/>
        <v>0</v>
      </c>
      <c r="H84" s="969">
        <f t="shared" si="20"/>
        <v>0</v>
      </c>
      <c r="I84" s="969">
        <f t="shared" si="20"/>
        <v>0</v>
      </c>
      <c r="J84" s="969">
        <f t="shared" si="20"/>
        <v>0</v>
      </c>
      <c r="K84" s="969">
        <f t="shared" si="20"/>
        <v>0</v>
      </c>
      <c r="L84" s="972">
        <f t="shared" si="20"/>
        <v>0</v>
      </c>
      <c r="M84" s="900"/>
    </row>
    <row r="85" spans="2:13" ht="15" customHeight="1">
      <c r="B85" s="899"/>
      <c r="C85" s="1221"/>
      <c r="D85" s="941" t="s">
        <v>951</v>
      </c>
      <c r="E85" s="1036"/>
      <c r="F85" s="970"/>
      <c r="G85" s="970"/>
      <c r="H85" s="970"/>
      <c r="I85" s="970"/>
      <c r="J85" s="970"/>
      <c r="K85" s="970"/>
      <c r="L85" s="971"/>
      <c r="M85" s="900"/>
    </row>
    <row r="86" spans="2:13" ht="15" customHeight="1">
      <c r="B86" s="899"/>
      <c r="C86" s="1221"/>
      <c r="D86" s="942" t="s">
        <v>952</v>
      </c>
      <c r="E86" s="1038"/>
      <c r="F86" s="1042"/>
      <c r="G86" s="1042"/>
      <c r="H86" s="1042"/>
      <c r="I86" s="1042"/>
      <c r="J86" s="1042"/>
      <c r="K86" s="1042"/>
      <c r="L86" s="1043"/>
      <c r="M86" s="900"/>
    </row>
    <row r="87" spans="2:13" ht="15" customHeight="1">
      <c r="B87" s="899"/>
      <c r="C87" s="1221"/>
      <c r="D87" s="941" t="s">
        <v>953</v>
      </c>
      <c r="E87" s="1038"/>
      <c r="F87" s="1042"/>
      <c r="G87" s="1042"/>
      <c r="H87" s="1042"/>
      <c r="I87" s="1042"/>
      <c r="J87" s="1042"/>
      <c r="K87" s="1042"/>
      <c r="L87" s="1043"/>
      <c r="M87" s="900"/>
    </row>
    <row r="88" spans="2:13" ht="15" customHeight="1">
      <c r="B88" s="899"/>
      <c r="C88" s="1221"/>
      <c r="D88" s="942" t="s">
        <v>950</v>
      </c>
      <c r="E88" s="1039"/>
      <c r="F88" s="1040"/>
      <c r="G88" s="1040"/>
      <c r="H88" s="1040"/>
      <c r="I88" s="1040"/>
      <c r="J88" s="1040"/>
      <c r="K88" s="1040"/>
      <c r="L88" s="1041"/>
      <c r="M88" s="900"/>
    </row>
    <row r="89" spans="2:13" ht="15" customHeight="1">
      <c r="B89" s="899"/>
      <c r="C89" s="1221"/>
      <c r="D89" s="943" t="s">
        <v>82</v>
      </c>
      <c r="E89" s="1044"/>
      <c r="F89" s="1045"/>
      <c r="G89" s="1045"/>
      <c r="H89" s="1045"/>
      <c r="I89" s="1045"/>
      <c r="J89" s="1045"/>
      <c r="K89" s="1045"/>
      <c r="L89" s="1046"/>
      <c r="M89" s="900"/>
    </row>
    <row r="90" spans="2:13" s="903" customFormat="1" ht="15" customHeight="1">
      <c r="B90" s="901"/>
      <c r="C90" s="1221"/>
      <c r="D90" s="940" t="s">
        <v>954</v>
      </c>
      <c r="E90" s="978">
        <f t="shared" ref="E90:L90" si="21">E79-E84</f>
        <v>0</v>
      </c>
      <c r="F90" s="979">
        <f t="shared" si="21"/>
        <v>0</v>
      </c>
      <c r="G90" s="979">
        <f t="shared" si="21"/>
        <v>0</v>
      </c>
      <c r="H90" s="979">
        <f t="shared" si="21"/>
        <v>0</v>
      </c>
      <c r="I90" s="979">
        <f t="shared" si="21"/>
        <v>0</v>
      </c>
      <c r="J90" s="979">
        <f t="shared" si="21"/>
        <v>0</v>
      </c>
      <c r="K90" s="979">
        <f t="shared" si="21"/>
        <v>0</v>
      </c>
      <c r="L90" s="980">
        <f t="shared" si="21"/>
        <v>0</v>
      </c>
      <c r="M90" s="902"/>
    </row>
    <row r="91" spans="2:13" ht="15" customHeight="1">
      <c r="B91" s="899"/>
      <c r="C91" s="1221"/>
      <c r="D91" s="925" t="s">
        <v>851</v>
      </c>
      <c r="E91" s="1038"/>
      <c r="F91" s="982">
        <f>E92</f>
        <v>0</v>
      </c>
      <c r="G91" s="982">
        <f t="shared" ref="G91:L91" si="22">F92</f>
        <v>0</v>
      </c>
      <c r="H91" s="982">
        <f t="shared" si="22"/>
        <v>0</v>
      </c>
      <c r="I91" s="982">
        <f t="shared" si="22"/>
        <v>0</v>
      </c>
      <c r="J91" s="982">
        <f t="shared" si="22"/>
        <v>0</v>
      </c>
      <c r="K91" s="982">
        <f t="shared" si="22"/>
        <v>0</v>
      </c>
      <c r="L91" s="983">
        <f t="shared" si="22"/>
        <v>0</v>
      </c>
      <c r="M91" s="900"/>
    </row>
    <row r="92" spans="2:13" ht="15" customHeight="1" thickBot="1">
      <c r="B92" s="899"/>
      <c r="C92" s="1224"/>
      <c r="D92" s="927" t="s">
        <v>955</v>
      </c>
      <c r="E92" s="1009">
        <f>E90+E91</f>
        <v>0</v>
      </c>
      <c r="F92" s="1010">
        <f t="shared" ref="F92:L92" si="23">F90+F91</f>
        <v>0</v>
      </c>
      <c r="G92" s="1010">
        <f t="shared" si="23"/>
        <v>0</v>
      </c>
      <c r="H92" s="1010">
        <f t="shared" si="23"/>
        <v>0</v>
      </c>
      <c r="I92" s="1010">
        <f t="shared" si="23"/>
        <v>0</v>
      </c>
      <c r="J92" s="1010">
        <f t="shared" si="23"/>
        <v>0</v>
      </c>
      <c r="K92" s="1010">
        <f t="shared" si="23"/>
        <v>0</v>
      </c>
      <c r="L92" s="1011">
        <f t="shared" si="23"/>
        <v>0</v>
      </c>
      <c r="M92" s="900"/>
    </row>
    <row r="93" spans="2:13" ht="10.5" customHeight="1" thickBot="1">
      <c r="B93" s="899"/>
      <c r="C93" s="928"/>
      <c r="D93" s="929"/>
      <c r="E93" s="987"/>
      <c r="F93" s="987"/>
      <c r="G93" s="987"/>
      <c r="H93" s="987"/>
      <c r="I93" s="987"/>
      <c r="J93" s="987"/>
      <c r="K93" s="987"/>
      <c r="L93" s="987"/>
      <c r="M93" s="900"/>
    </row>
    <row r="94" spans="2:13" s="906" customFormat="1" ht="15" customHeight="1">
      <c r="B94" s="904"/>
      <c r="C94" s="1229" t="s">
        <v>852</v>
      </c>
      <c r="D94" s="944" t="s">
        <v>853</v>
      </c>
      <c r="E94" s="1012">
        <f t="shared" ref="E94:L94" si="24">E76+E90</f>
        <v>0</v>
      </c>
      <c r="F94" s="1013">
        <f t="shared" si="24"/>
        <v>0</v>
      </c>
      <c r="G94" s="1013">
        <f t="shared" si="24"/>
        <v>0</v>
      </c>
      <c r="H94" s="1013">
        <f t="shared" si="24"/>
        <v>0</v>
      </c>
      <c r="I94" s="1013">
        <f t="shared" si="24"/>
        <v>0</v>
      </c>
      <c r="J94" s="1013">
        <f t="shared" si="24"/>
        <v>0</v>
      </c>
      <c r="K94" s="1013">
        <f t="shared" si="24"/>
        <v>0</v>
      </c>
      <c r="L94" s="1014">
        <f t="shared" si="24"/>
        <v>0</v>
      </c>
      <c r="M94" s="905"/>
    </row>
    <row r="95" spans="2:13" ht="15" customHeight="1">
      <c r="B95" s="899"/>
      <c r="C95" s="1230"/>
      <c r="D95" s="925" t="s">
        <v>854</v>
      </c>
      <c r="E95" s="981">
        <f>E77+E91</f>
        <v>0</v>
      </c>
      <c r="F95" s="982">
        <f>E96</f>
        <v>0</v>
      </c>
      <c r="G95" s="982">
        <f t="shared" ref="G95:L95" si="25">F96</f>
        <v>0</v>
      </c>
      <c r="H95" s="982">
        <f t="shared" si="25"/>
        <v>0</v>
      </c>
      <c r="I95" s="982">
        <f t="shared" si="25"/>
        <v>0</v>
      </c>
      <c r="J95" s="982">
        <f t="shared" si="25"/>
        <v>0</v>
      </c>
      <c r="K95" s="982">
        <f t="shared" si="25"/>
        <v>0</v>
      </c>
      <c r="L95" s="983">
        <f t="shared" si="25"/>
        <v>0</v>
      </c>
      <c r="M95" s="900"/>
    </row>
    <row r="96" spans="2:13" s="906" customFormat="1" ht="15" customHeight="1" thickBot="1">
      <c r="B96" s="904"/>
      <c r="C96" s="1231"/>
      <c r="D96" s="927" t="s">
        <v>855</v>
      </c>
      <c r="E96" s="985">
        <f t="shared" ref="E96:L96" si="26">E94+E95</f>
        <v>0</v>
      </c>
      <c r="F96" s="985">
        <f t="shared" si="26"/>
        <v>0</v>
      </c>
      <c r="G96" s="985">
        <f t="shared" si="26"/>
        <v>0</v>
      </c>
      <c r="H96" s="985">
        <f t="shared" si="26"/>
        <v>0</v>
      </c>
      <c r="I96" s="985">
        <f t="shared" si="26"/>
        <v>0</v>
      </c>
      <c r="J96" s="985">
        <f t="shared" si="26"/>
        <v>0</v>
      </c>
      <c r="K96" s="985">
        <f t="shared" si="26"/>
        <v>0</v>
      </c>
      <c r="L96" s="986">
        <f t="shared" si="26"/>
        <v>0</v>
      </c>
      <c r="M96" s="905"/>
    </row>
    <row r="97" spans="2:13" ht="6" customHeight="1" thickBot="1">
      <c r="B97" s="899"/>
      <c r="C97" s="928"/>
      <c r="D97" s="929"/>
      <c r="E97" s="987"/>
      <c r="F97" s="987"/>
      <c r="G97" s="987"/>
      <c r="H97" s="987"/>
      <c r="I97" s="987"/>
      <c r="J97" s="987"/>
      <c r="K97" s="987"/>
      <c r="L97" s="987"/>
      <c r="M97" s="900"/>
    </row>
    <row r="98" spans="2:13" ht="21.75" customHeight="1" thickBot="1">
      <c r="B98" s="899"/>
      <c r="C98" s="928"/>
      <c r="D98" s="929"/>
      <c r="E98" s="1033">
        <f>'TELEBUDGET Enfance et adultes'!G45-1</f>
        <v>2023</v>
      </c>
      <c r="F98" s="1034">
        <f>'TELEBUDGET Enfance et adultes'!G45</f>
        <v>2024</v>
      </c>
      <c r="G98" s="1034">
        <f>'TELEBUDGET Enfance et adultes'!G45+1</f>
        <v>2025</v>
      </c>
      <c r="H98" s="1034">
        <f>'TELEBUDGET Enfance et adultes'!G45+2</f>
        <v>2026</v>
      </c>
      <c r="I98" s="1034">
        <f>'TELEBUDGET Enfance et adultes'!G45+3</f>
        <v>2027</v>
      </c>
      <c r="J98" s="1034">
        <f>'TELEBUDGET Enfance et adultes'!G45+4</f>
        <v>2028</v>
      </c>
      <c r="K98" s="1034">
        <f>'TELEBUDGET Enfance et adultes'!G45+5</f>
        <v>2029</v>
      </c>
      <c r="L98" s="1035">
        <f>'TELEBUDGET Enfance et adultes'!G45+6</f>
        <v>2030</v>
      </c>
      <c r="M98" s="900"/>
    </row>
    <row r="99" spans="2:13" ht="15" customHeight="1">
      <c r="B99" s="899"/>
      <c r="C99" s="1220" t="s">
        <v>856</v>
      </c>
      <c r="D99" s="917" t="s">
        <v>857</v>
      </c>
      <c r="E99" s="988">
        <f>SUM(E100:E103)</f>
        <v>0</v>
      </c>
      <c r="F99" s="989">
        <f t="shared" ref="F99:L99" si="27">SUM(F100:F103)</f>
        <v>0</v>
      </c>
      <c r="G99" s="989">
        <f t="shared" si="27"/>
        <v>0</v>
      </c>
      <c r="H99" s="989">
        <f t="shared" si="27"/>
        <v>0</v>
      </c>
      <c r="I99" s="989">
        <f t="shared" si="27"/>
        <v>0</v>
      </c>
      <c r="J99" s="989">
        <f t="shared" si="27"/>
        <v>0</v>
      </c>
      <c r="K99" s="989">
        <f t="shared" si="27"/>
        <v>0</v>
      </c>
      <c r="L99" s="990">
        <f t="shared" si="27"/>
        <v>0</v>
      </c>
      <c r="M99" s="900"/>
    </row>
    <row r="100" spans="2:13" ht="15" customHeight="1">
      <c r="B100" s="899"/>
      <c r="C100" s="1221"/>
      <c r="D100" s="925" t="s">
        <v>858</v>
      </c>
      <c r="E100" s="1038"/>
      <c r="F100" s="1042"/>
      <c r="G100" s="1042"/>
      <c r="H100" s="1042"/>
      <c r="I100" s="1042"/>
      <c r="J100" s="1042"/>
      <c r="K100" s="1042"/>
      <c r="L100" s="1043"/>
      <c r="M100" s="900"/>
    </row>
    <row r="101" spans="2:13" ht="15" customHeight="1">
      <c r="B101" s="899"/>
      <c r="C101" s="1221"/>
      <c r="D101" s="925" t="s">
        <v>859</v>
      </c>
      <c r="E101" s="1038"/>
      <c r="F101" s="1042"/>
      <c r="G101" s="1042"/>
      <c r="H101" s="1042"/>
      <c r="I101" s="1042"/>
      <c r="J101" s="1042"/>
      <c r="K101" s="1042"/>
      <c r="L101" s="1043"/>
      <c r="M101" s="900"/>
    </row>
    <row r="102" spans="2:13" ht="15" customHeight="1">
      <c r="B102" s="899"/>
      <c r="C102" s="1221"/>
      <c r="D102" s="925" t="s">
        <v>860</v>
      </c>
      <c r="E102" s="1038"/>
      <c r="F102" s="1042"/>
      <c r="G102" s="1042"/>
      <c r="H102" s="1042"/>
      <c r="I102" s="1042"/>
      <c r="J102" s="1042"/>
      <c r="K102" s="1042"/>
      <c r="L102" s="1043"/>
      <c r="M102" s="900"/>
    </row>
    <row r="103" spans="2:13" ht="15" customHeight="1">
      <c r="B103" s="899"/>
      <c r="C103" s="1221"/>
      <c r="D103" s="918" t="s">
        <v>861</v>
      </c>
      <c r="E103" s="1038"/>
      <c r="F103" s="1042"/>
      <c r="G103" s="1042"/>
      <c r="H103" s="1042"/>
      <c r="I103" s="1042"/>
      <c r="J103" s="1042"/>
      <c r="K103" s="1042"/>
      <c r="L103" s="1043"/>
      <c r="M103" s="900"/>
    </row>
    <row r="104" spans="2:13" ht="15" customHeight="1">
      <c r="B104" s="899"/>
      <c r="C104" s="1221"/>
      <c r="D104" s="918" t="s">
        <v>862</v>
      </c>
      <c r="E104" s="968">
        <f>SUM(E105:E108)</f>
        <v>0</v>
      </c>
      <c r="F104" s="969">
        <f t="shared" ref="F104:L104" si="28">SUM(F105:F108)</f>
        <v>0</v>
      </c>
      <c r="G104" s="969">
        <f t="shared" si="28"/>
        <v>0</v>
      </c>
      <c r="H104" s="969">
        <f t="shared" si="28"/>
        <v>0</v>
      </c>
      <c r="I104" s="969">
        <f t="shared" si="28"/>
        <v>0</v>
      </c>
      <c r="J104" s="969">
        <f t="shared" si="28"/>
        <v>0</v>
      </c>
      <c r="K104" s="969">
        <f t="shared" si="28"/>
        <v>0</v>
      </c>
      <c r="L104" s="972">
        <f t="shared" si="28"/>
        <v>0</v>
      </c>
      <c r="M104" s="900"/>
    </row>
    <row r="105" spans="2:13" ht="15" customHeight="1">
      <c r="B105" s="899"/>
      <c r="C105" s="1221"/>
      <c r="D105" s="925" t="s">
        <v>863</v>
      </c>
      <c r="E105" s="1038"/>
      <c r="F105" s="1042"/>
      <c r="G105" s="1042"/>
      <c r="H105" s="1042"/>
      <c r="I105" s="1042"/>
      <c r="J105" s="1042"/>
      <c r="K105" s="1042"/>
      <c r="L105" s="1043"/>
      <c r="M105" s="900"/>
    </row>
    <row r="106" spans="2:13" ht="15" customHeight="1">
      <c r="B106" s="899"/>
      <c r="C106" s="1221"/>
      <c r="D106" s="925" t="s">
        <v>864</v>
      </c>
      <c r="E106" s="1038"/>
      <c r="F106" s="1042"/>
      <c r="G106" s="1042"/>
      <c r="H106" s="1042"/>
      <c r="I106" s="1042"/>
      <c r="J106" s="1042"/>
      <c r="K106" s="1042"/>
      <c r="L106" s="1043"/>
      <c r="M106" s="900"/>
    </row>
    <row r="107" spans="2:13" ht="15" customHeight="1">
      <c r="B107" s="899"/>
      <c r="C107" s="1221"/>
      <c r="D107" s="925" t="s">
        <v>865</v>
      </c>
      <c r="E107" s="1038"/>
      <c r="F107" s="1042"/>
      <c r="G107" s="1042"/>
      <c r="H107" s="1042"/>
      <c r="I107" s="1042"/>
      <c r="J107" s="1042"/>
      <c r="K107" s="1042"/>
      <c r="L107" s="1043"/>
      <c r="M107" s="900"/>
    </row>
    <row r="108" spans="2:13" ht="15" customHeight="1">
      <c r="B108" s="899"/>
      <c r="C108" s="1221"/>
      <c r="D108" s="925" t="s">
        <v>866</v>
      </c>
      <c r="E108" s="1038"/>
      <c r="F108" s="1042"/>
      <c r="G108" s="1042"/>
      <c r="H108" s="1042"/>
      <c r="I108" s="1042"/>
      <c r="J108" s="1042"/>
      <c r="K108" s="1042"/>
      <c r="L108" s="1043"/>
      <c r="M108" s="900"/>
    </row>
    <row r="109" spans="2:13" s="903" customFormat="1" ht="15" customHeight="1">
      <c r="B109" s="901"/>
      <c r="C109" s="1221"/>
      <c r="D109" s="940" t="s">
        <v>867</v>
      </c>
      <c r="E109" s="978">
        <f>E99-E104</f>
        <v>0</v>
      </c>
      <c r="F109" s="979">
        <f t="shared" ref="F109:L109" si="29">F99-F104</f>
        <v>0</v>
      </c>
      <c r="G109" s="979">
        <f t="shared" si="29"/>
        <v>0</v>
      </c>
      <c r="H109" s="979">
        <f t="shared" si="29"/>
        <v>0</v>
      </c>
      <c r="I109" s="979">
        <f t="shared" si="29"/>
        <v>0</v>
      </c>
      <c r="J109" s="979">
        <f t="shared" si="29"/>
        <v>0</v>
      </c>
      <c r="K109" s="979">
        <f t="shared" si="29"/>
        <v>0</v>
      </c>
      <c r="L109" s="980">
        <f t="shared" si="29"/>
        <v>0</v>
      </c>
      <c r="M109" s="902"/>
    </row>
    <row r="110" spans="2:13" ht="15" customHeight="1">
      <c r="B110" s="899"/>
      <c r="C110" s="1221"/>
      <c r="D110" s="925" t="s">
        <v>868</v>
      </c>
      <c r="E110" s="1038"/>
      <c r="F110" s="982">
        <f>E111</f>
        <v>0</v>
      </c>
      <c r="G110" s="982">
        <f t="shared" ref="G110:L110" si="30">F111</f>
        <v>0</v>
      </c>
      <c r="H110" s="982">
        <f t="shared" si="30"/>
        <v>0</v>
      </c>
      <c r="I110" s="982">
        <f t="shared" si="30"/>
        <v>0</v>
      </c>
      <c r="J110" s="982">
        <f t="shared" si="30"/>
        <v>0</v>
      </c>
      <c r="K110" s="982">
        <f t="shared" si="30"/>
        <v>0</v>
      </c>
      <c r="L110" s="983">
        <f t="shared" si="30"/>
        <v>0</v>
      </c>
      <c r="M110" s="900"/>
    </row>
    <row r="111" spans="2:13" s="906" customFormat="1" ht="15" customHeight="1" thickBot="1">
      <c r="B111" s="904"/>
      <c r="C111" s="1222"/>
      <c r="D111" s="927" t="s">
        <v>869</v>
      </c>
      <c r="E111" s="984">
        <f>E109+E110</f>
        <v>0</v>
      </c>
      <c r="F111" s="985">
        <f t="shared" ref="F111:L111" si="31">F109+F110</f>
        <v>0</v>
      </c>
      <c r="G111" s="985">
        <f t="shared" si="31"/>
        <v>0</v>
      </c>
      <c r="H111" s="985">
        <f t="shared" si="31"/>
        <v>0</v>
      </c>
      <c r="I111" s="985">
        <f t="shared" si="31"/>
        <v>0</v>
      </c>
      <c r="J111" s="985">
        <f t="shared" si="31"/>
        <v>0</v>
      </c>
      <c r="K111" s="985">
        <f t="shared" si="31"/>
        <v>0</v>
      </c>
      <c r="L111" s="986">
        <f t="shared" si="31"/>
        <v>0</v>
      </c>
      <c r="M111" s="905"/>
    </row>
    <row r="112" spans="2:13" s="903" customFormat="1" ht="15" customHeight="1">
      <c r="B112" s="901"/>
      <c r="C112" s="1220" t="s">
        <v>870</v>
      </c>
      <c r="D112" s="945" t="s">
        <v>871</v>
      </c>
      <c r="E112" s="1015">
        <f>E94-E109</f>
        <v>0</v>
      </c>
      <c r="F112" s="1016">
        <f t="shared" ref="F112:L112" si="32">F94-F109</f>
        <v>0</v>
      </c>
      <c r="G112" s="1016">
        <f t="shared" si="32"/>
        <v>0</v>
      </c>
      <c r="H112" s="1016">
        <f t="shared" si="32"/>
        <v>0</v>
      </c>
      <c r="I112" s="1016">
        <f t="shared" si="32"/>
        <v>0</v>
      </c>
      <c r="J112" s="1016">
        <f t="shared" si="32"/>
        <v>0</v>
      </c>
      <c r="K112" s="1016">
        <f t="shared" si="32"/>
        <v>0</v>
      </c>
      <c r="L112" s="1017">
        <f t="shared" si="32"/>
        <v>0</v>
      </c>
      <c r="M112" s="902"/>
    </row>
    <row r="113" spans="2:256" ht="15" customHeight="1">
      <c r="B113" s="899"/>
      <c r="C113" s="1223"/>
      <c r="D113" s="925" t="s">
        <v>872</v>
      </c>
      <c r="E113" s="1038"/>
      <c r="F113" s="982">
        <f>E114</f>
        <v>0</v>
      </c>
      <c r="G113" s="982">
        <f t="shared" ref="G113:L113" si="33">F114</f>
        <v>0</v>
      </c>
      <c r="H113" s="982">
        <f t="shared" si="33"/>
        <v>0</v>
      </c>
      <c r="I113" s="982">
        <f t="shared" si="33"/>
        <v>0</v>
      </c>
      <c r="J113" s="982">
        <f t="shared" si="33"/>
        <v>0</v>
      </c>
      <c r="K113" s="982">
        <f t="shared" si="33"/>
        <v>0</v>
      </c>
      <c r="L113" s="983">
        <f t="shared" si="33"/>
        <v>0</v>
      </c>
      <c r="M113" s="900"/>
    </row>
    <row r="114" spans="2:256" s="906" customFormat="1" ht="15" customHeight="1">
      <c r="B114" s="904"/>
      <c r="C114" s="1223"/>
      <c r="D114" s="946" t="s">
        <v>873</v>
      </c>
      <c r="E114" s="1018">
        <f>E112+E113</f>
        <v>0</v>
      </c>
      <c r="F114" s="1019">
        <f t="shared" ref="F114:L114" si="34">F112+F113</f>
        <v>0</v>
      </c>
      <c r="G114" s="1019">
        <f t="shared" si="34"/>
        <v>0</v>
      </c>
      <c r="H114" s="1019">
        <f t="shared" si="34"/>
        <v>0</v>
      </c>
      <c r="I114" s="1019">
        <f t="shared" si="34"/>
        <v>0</v>
      </c>
      <c r="J114" s="1019">
        <f t="shared" si="34"/>
        <v>0</v>
      </c>
      <c r="K114" s="1019">
        <f t="shared" si="34"/>
        <v>0</v>
      </c>
      <c r="L114" s="1020">
        <f t="shared" si="34"/>
        <v>0</v>
      </c>
      <c r="M114" s="905"/>
    </row>
    <row r="115" spans="2:256" ht="15" customHeight="1">
      <c r="B115" s="899"/>
      <c r="C115" s="1223"/>
      <c r="D115" s="932" t="s">
        <v>874</v>
      </c>
      <c r="E115" s="1038"/>
      <c r="F115" s="1029"/>
      <c r="G115" s="1029"/>
      <c r="H115" s="1029"/>
      <c r="I115" s="1029"/>
      <c r="J115" s="1029"/>
      <c r="K115" s="1029"/>
      <c r="L115" s="1030"/>
      <c r="M115" s="900"/>
      <c r="N115" s="906"/>
      <c r="O115" s="906"/>
      <c r="P115" s="906"/>
      <c r="Q115" s="906"/>
      <c r="R115" s="906"/>
      <c r="S115" s="906"/>
      <c r="T115" s="906"/>
      <c r="U115" s="906"/>
      <c r="V115" s="906"/>
      <c r="W115" s="906"/>
      <c r="X115" s="906"/>
      <c r="Y115" s="906"/>
      <c r="Z115" s="906"/>
      <c r="AA115" s="906"/>
      <c r="AB115" s="906"/>
      <c r="AC115" s="906"/>
      <c r="AD115" s="906"/>
      <c r="AE115" s="906"/>
      <c r="AF115" s="906"/>
      <c r="AG115" s="906"/>
      <c r="AH115" s="906"/>
      <c r="AI115" s="906"/>
      <c r="AJ115" s="906"/>
      <c r="AK115" s="906"/>
      <c r="AL115" s="906"/>
      <c r="AM115" s="906"/>
      <c r="AN115" s="906"/>
      <c r="AO115" s="906"/>
      <c r="AP115" s="906"/>
      <c r="AQ115" s="906"/>
      <c r="AR115" s="906"/>
      <c r="AS115" s="906"/>
      <c r="AT115" s="906"/>
      <c r="AU115" s="906"/>
      <c r="AV115" s="906"/>
      <c r="AW115" s="906"/>
      <c r="AX115" s="906"/>
      <c r="AY115" s="906"/>
      <c r="AZ115" s="906"/>
      <c r="BA115" s="906"/>
      <c r="BB115" s="906"/>
      <c r="BC115" s="906"/>
      <c r="BD115" s="906"/>
      <c r="BE115" s="906"/>
      <c r="BF115" s="906"/>
      <c r="BG115" s="906"/>
      <c r="BH115" s="906"/>
      <c r="BI115" s="906"/>
      <c r="BJ115" s="906"/>
      <c r="BK115" s="906"/>
      <c r="BL115" s="906"/>
      <c r="BM115" s="906"/>
      <c r="BN115" s="906"/>
      <c r="BO115" s="906"/>
      <c r="BP115" s="906"/>
      <c r="BQ115" s="906"/>
      <c r="BR115" s="906"/>
      <c r="BS115" s="906"/>
      <c r="BT115" s="906"/>
      <c r="BU115" s="906"/>
      <c r="BV115" s="906"/>
      <c r="BW115" s="906"/>
      <c r="BX115" s="906"/>
      <c r="BY115" s="906"/>
      <c r="BZ115" s="906"/>
      <c r="CA115" s="906"/>
      <c r="CB115" s="906"/>
      <c r="CC115" s="906"/>
      <c r="CD115" s="906"/>
      <c r="CE115" s="906"/>
      <c r="CF115" s="906"/>
      <c r="CG115" s="906"/>
      <c r="CH115" s="906"/>
      <c r="CI115" s="906"/>
      <c r="CJ115" s="906"/>
      <c r="CK115" s="906"/>
      <c r="CL115" s="906"/>
      <c r="CM115" s="906"/>
      <c r="CN115" s="906"/>
      <c r="CO115" s="906"/>
      <c r="CP115" s="906"/>
      <c r="CQ115" s="906"/>
      <c r="CR115" s="906"/>
      <c r="CS115" s="906"/>
      <c r="CT115" s="906"/>
      <c r="CU115" s="906"/>
      <c r="CV115" s="906"/>
      <c r="CW115" s="906"/>
      <c r="CX115" s="906"/>
      <c r="CY115" s="906"/>
      <c r="CZ115" s="906"/>
      <c r="DA115" s="906"/>
      <c r="DB115" s="906"/>
      <c r="DC115" s="906"/>
      <c r="DD115" s="906"/>
      <c r="DE115" s="906"/>
      <c r="DF115" s="906"/>
      <c r="DG115" s="906"/>
      <c r="DH115" s="906"/>
      <c r="DI115" s="906"/>
      <c r="DJ115" s="906"/>
      <c r="DK115" s="906"/>
      <c r="DL115" s="906"/>
      <c r="DM115" s="906"/>
      <c r="DN115" s="906"/>
      <c r="DO115" s="906"/>
      <c r="DP115" s="906"/>
      <c r="DQ115" s="906"/>
      <c r="DR115" s="906"/>
      <c r="DS115" s="906"/>
      <c r="DT115" s="906"/>
      <c r="DU115" s="906"/>
      <c r="DV115" s="906"/>
      <c r="DW115" s="906"/>
      <c r="DX115" s="906"/>
      <c r="DY115" s="906"/>
      <c r="DZ115" s="906"/>
      <c r="EA115" s="906"/>
      <c r="EB115" s="906"/>
      <c r="EC115" s="906"/>
      <c r="ED115" s="906"/>
      <c r="EE115" s="906"/>
      <c r="EF115" s="906"/>
      <c r="EG115" s="906"/>
      <c r="EH115" s="906"/>
      <c r="EI115" s="906"/>
      <c r="EJ115" s="906"/>
      <c r="EK115" s="906"/>
      <c r="EL115" s="906"/>
      <c r="EM115" s="906"/>
      <c r="EN115" s="906"/>
      <c r="EO115" s="906"/>
      <c r="EP115" s="906"/>
      <c r="EQ115" s="906"/>
      <c r="ER115" s="906"/>
      <c r="ES115" s="906"/>
      <c r="ET115" s="906"/>
      <c r="EU115" s="906"/>
      <c r="EV115" s="906"/>
      <c r="EW115" s="906"/>
      <c r="EX115" s="906"/>
      <c r="EY115" s="906"/>
      <c r="EZ115" s="906"/>
      <c r="FA115" s="906"/>
      <c r="FB115" s="906"/>
      <c r="FC115" s="906"/>
      <c r="FD115" s="906"/>
      <c r="FE115" s="906"/>
      <c r="FF115" s="906"/>
      <c r="FG115" s="906"/>
      <c r="FH115" s="906"/>
      <c r="FI115" s="906"/>
      <c r="FJ115" s="906"/>
      <c r="FK115" s="906"/>
      <c r="FL115" s="906"/>
      <c r="FM115" s="906"/>
      <c r="FN115" s="906"/>
      <c r="FO115" s="906"/>
      <c r="FP115" s="906"/>
      <c r="FQ115" s="906"/>
      <c r="FR115" s="906"/>
      <c r="FS115" s="906"/>
      <c r="FT115" s="906"/>
      <c r="FU115" s="906"/>
      <c r="FV115" s="906"/>
      <c r="FW115" s="906"/>
      <c r="FX115" s="906"/>
      <c r="FY115" s="906"/>
      <c r="FZ115" s="906"/>
      <c r="GA115" s="906"/>
      <c r="GB115" s="906"/>
      <c r="GC115" s="906"/>
      <c r="GD115" s="906"/>
      <c r="GE115" s="906"/>
      <c r="GF115" s="906"/>
      <c r="GG115" s="906"/>
      <c r="GH115" s="906"/>
      <c r="GI115" s="906"/>
      <c r="GJ115" s="906"/>
      <c r="GK115" s="906"/>
      <c r="GL115" s="906"/>
      <c r="GM115" s="906"/>
      <c r="GN115" s="906"/>
      <c r="GO115" s="906"/>
      <c r="GP115" s="906"/>
      <c r="GQ115" s="906"/>
      <c r="GR115" s="906"/>
      <c r="GS115" s="906"/>
      <c r="GT115" s="906"/>
      <c r="GU115" s="906"/>
      <c r="GV115" s="906"/>
      <c r="GW115" s="906"/>
      <c r="GX115" s="906"/>
      <c r="GY115" s="906"/>
      <c r="GZ115" s="906"/>
      <c r="HA115" s="906"/>
      <c r="HB115" s="906"/>
      <c r="HC115" s="906"/>
      <c r="HD115" s="906"/>
      <c r="HE115" s="906"/>
      <c r="HF115" s="906"/>
      <c r="HG115" s="906"/>
      <c r="HH115" s="906"/>
      <c r="HI115" s="906"/>
      <c r="HJ115" s="906"/>
      <c r="HK115" s="906"/>
      <c r="HL115" s="906"/>
      <c r="HM115" s="906"/>
      <c r="HN115" s="906"/>
      <c r="HO115" s="906"/>
      <c r="HP115" s="906"/>
      <c r="HQ115" s="906"/>
      <c r="HR115" s="906"/>
      <c r="HS115" s="906"/>
      <c r="HT115" s="906"/>
      <c r="HU115" s="906"/>
      <c r="HV115" s="906"/>
      <c r="HW115" s="906"/>
      <c r="HX115" s="906"/>
      <c r="HY115" s="906"/>
      <c r="HZ115" s="906"/>
      <c r="IA115" s="906"/>
      <c r="IB115" s="906"/>
      <c r="IC115" s="906"/>
      <c r="ID115" s="906"/>
      <c r="IE115" s="906"/>
      <c r="IF115" s="906"/>
      <c r="IG115" s="906"/>
      <c r="IH115" s="906"/>
      <c r="II115" s="906"/>
      <c r="IJ115" s="906"/>
      <c r="IK115" s="906"/>
      <c r="IL115" s="906"/>
      <c r="IM115" s="906"/>
      <c r="IN115" s="906"/>
      <c r="IO115" s="906"/>
      <c r="IP115" s="906"/>
      <c r="IQ115" s="906"/>
      <c r="IR115" s="906"/>
      <c r="IS115" s="906"/>
      <c r="IT115" s="906"/>
      <c r="IU115" s="906"/>
      <c r="IV115" s="906"/>
    </row>
    <row r="116" spans="2:256" s="906" customFormat="1" ht="15" customHeight="1" thickBot="1">
      <c r="B116" s="904"/>
      <c r="C116" s="1224"/>
      <c r="D116" s="927" t="s">
        <v>875</v>
      </c>
      <c r="E116" s="1047"/>
      <c r="F116" s="985">
        <f t="shared" ref="F116:L116" si="35">E116+F112+F115</f>
        <v>0</v>
      </c>
      <c r="G116" s="985">
        <f t="shared" si="35"/>
        <v>0</v>
      </c>
      <c r="H116" s="985">
        <f t="shared" si="35"/>
        <v>0</v>
      </c>
      <c r="I116" s="985">
        <f t="shared" si="35"/>
        <v>0</v>
      </c>
      <c r="J116" s="985">
        <f t="shared" si="35"/>
        <v>0</v>
      </c>
      <c r="K116" s="985">
        <f t="shared" si="35"/>
        <v>0</v>
      </c>
      <c r="L116" s="986">
        <f t="shared" si="35"/>
        <v>0</v>
      </c>
      <c r="M116" s="905"/>
    </row>
    <row r="117" spans="2:256" ht="10.5" customHeight="1">
      <c r="B117" s="899"/>
      <c r="C117" s="947"/>
      <c r="D117" s="906"/>
      <c r="E117" s="948"/>
      <c r="F117" s="948"/>
      <c r="G117" s="948"/>
      <c r="H117" s="948"/>
      <c r="I117" s="948"/>
      <c r="J117" s="948"/>
      <c r="K117" s="948"/>
      <c r="L117" s="948"/>
      <c r="M117" s="900"/>
      <c r="N117" s="906"/>
      <c r="O117" s="906"/>
      <c r="P117" s="906"/>
      <c r="Q117" s="906"/>
      <c r="R117" s="906"/>
      <c r="S117" s="906"/>
      <c r="T117" s="906"/>
      <c r="U117" s="906"/>
      <c r="V117" s="906"/>
      <c r="W117" s="906"/>
      <c r="X117" s="906"/>
      <c r="Y117" s="906"/>
      <c r="Z117" s="906"/>
      <c r="AA117" s="906"/>
      <c r="AB117" s="906"/>
      <c r="AC117" s="906"/>
      <c r="AD117" s="906"/>
      <c r="AE117" s="906"/>
      <c r="AF117" s="906"/>
      <c r="AG117" s="906"/>
      <c r="AH117" s="906"/>
      <c r="AI117" s="906"/>
      <c r="AJ117" s="906"/>
      <c r="AK117" s="906"/>
      <c r="AL117" s="906"/>
      <c r="AM117" s="906"/>
      <c r="AN117" s="906"/>
      <c r="AO117" s="906"/>
      <c r="AP117" s="906"/>
      <c r="AQ117" s="906"/>
      <c r="AR117" s="906"/>
      <c r="AS117" s="906"/>
      <c r="AT117" s="906"/>
      <c r="AU117" s="906"/>
      <c r="AV117" s="906"/>
      <c r="AW117" s="906"/>
      <c r="AX117" s="906"/>
      <c r="AY117" s="906"/>
      <c r="AZ117" s="906"/>
      <c r="BA117" s="906"/>
      <c r="BB117" s="906"/>
      <c r="BC117" s="906"/>
      <c r="BD117" s="906"/>
      <c r="BE117" s="906"/>
      <c r="BF117" s="906"/>
      <c r="BG117" s="906"/>
      <c r="BH117" s="906"/>
      <c r="BI117" s="906"/>
      <c r="BJ117" s="906"/>
      <c r="BK117" s="906"/>
      <c r="BL117" s="906"/>
      <c r="BM117" s="906"/>
      <c r="BN117" s="906"/>
      <c r="BO117" s="906"/>
      <c r="BP117" s="906"/>
      <c r="BQ117" s="906"/>
      <c r="BR117" s="906"/>
      <c r="BS117" s="906"/>
      <c r="BT117" s="906"/>
      <c r="BU117" s="906"/>
      <c r="BV117" s="906"/>
      <c r="BW117" s="906"/>
      <c r="BX117" s="906"/>
      <c r="BY117" s="906"/>
      <c r="BZ117" s="906"/>
      <c r="CA117" s="906"/>
      <c r="CB117" s="906"/>
      <c r="CC117" s="906"/>
      <c r="CD117" s="906"/>
      <c r="CE117" s="906"/>
      <c r="CF117" s="906"/>
      <c r="CG117" s="906"/>
      <c r="CH117" s="906"/>
      <c r="CI117" s="906"/>
      <c r="CJ117" s="906"/>
      <c r="CK117" s="906"/>
      <c r="CL117" s="906"/>
      <c r="CM117" s="906"/>
      <c r="CN117" s="906"/>
      <c r="CO117" s="906"/>
      <c r="CP117" s="906"/>
      <c r="CQ117" s="906"/>
      <c r="CR117" s="906"/>
      <c r="CS117" s="906"/>
      <c r="CT117" s="906"/>
      <c r="CU117" s="906"/>
      <c r="CV117" s="906"/>
      <c r="CW117" s="906"/>
      <c r="CX117" s="906"/>
      <c r="CY117" s="906"/>
      <c r="CZ117" s="906"/>
      <c r="DA117" s="906"/>
      <c r="DB117" s="906"/>
      <c r="DC117" s="906"/>
      <c r="DD117" s="906"/>
      <c r="DE117" s="906"/>
      <c r="DF117" s="906"/>
      <c r="DG117" s="906"/>
      <c r="DH117" s="906"/>
      <c r="DI117" s="906"/>
      <c r="DJ117" s="906"/>
      <c r="DK117" s="906"/>
      <c r="DL117" s="906"/>
      <c r="DM117" s="906"/>
      <c r="DN117" s="906"/>
      <c r="DO117" s="906"/>
      <c r="DP117" s="906"/>
      <c r="DQ117" s="906"/>
      <c r="DR117" s="906"/>
      <c r="DS117" s="906"/>
      <c r="DT117" s="906"/>
      <c r="DU117" s="906"/>
      <c r="DV117" s="906"/>
      <c r="DW117" s="906"/>
      <c r="DX117" s="906"/>
      <c r="DY117" s="906"/>
      <c r="DZ117" s="906"/>
      <c r="EA117" s="906"/>
      <c r="EB117" s="906"/>
      <c r="EC117" s="906"/>
      <c r="ED117" s="906"/>
      <c r="EE117" s="906"/>
      <c r="EF117" s="906"/>
      <c r="EG117" s="906"/>
      <c r="EH117" s="906"/>
      <c r="EI117" s="906"/>
      <c r="EJ117" s="906"/>
      <c r="EK117" s="906"/>
      <c r="EL117" s="906"/>
      <c r="EM117" s="906"/>
      <c r="EN117" s="906"/>
      <c r="EO117" s="906"/>
      <c r="EP117" s="906"/>
      <c r="EQ117" s="906"/>
      <c r="ER117" s="906"/>
      <c r="ES117" s="906"/>
      <c r="ET117" s="906"/>
      <c r="EU117" s="906"/>
      <c r="EV117" s="906"/>
      <c r="EW117" s="906"/>
      <c r="EX117" s="906"/>
      <c r="EY117" s="906"/>
      <c r="EZ117" s="906"/>
      <c r="FA117" s="906"/>
      <c r="FB117" s="906"/>
      <c r="FC117" s="906"/>
      <c r="FD117" s="906"/>
      <c r="FE117" s="906"/>
      <c r="FF117" s="906"/>
      <c r="FG117" s="906"/>
      <c r="FH117" s="906"/>
      <c r="FI117" s="906"/>
      <c r="FJ117" s="906"/>
      <c r="FK117" s="906"/>
      <c r="FL117" s="906"/>
      <c r="FM117" s="906"/>
      <c r="FN117" s="906"/>
      <c r="FO117" s="906"/>
      <c r="FP117" s="906"/>
      <c r="FQ117" s="906"/>
      <c r="FR117" s="906"/>
      <c r="FS117" s="906"/>
      <c r="FT117" s="906"/>
      <c r="FU117" s="906"/>
      <c r="FV117" s="906"/>
      <c r="FW117" s="906"/>
      <c r="FX117" s="906"/>
      <c r="FY117" s="906"/>
      <c r="FZ117" s="906"/>
      <c r="GA117" s="906"/>
      <c r="GB117" s="906"/>
      <c r="GC117" s="906"/>
      <c r="GD117" s="906"/>
      <c r="GE117" s="906"/>
      <c r="GF117" s="906"/>
      <c r="GG117" s="906"/>
      <c r="GH117" s="906"/>
      <c r="GI117" s="906"/>
      <c r="GJ117" s="906"/>
      <c r="GK117" s="906"/>
      <c r="GL117" s="906"/>
      <c r="GM117" s="906"/>
      <c r="GN117" s="906"/>
      <c r="GO117" s="906"/>
      <c r="GP117" s="906"/>
      <c r="GQ117" s="906"/>
      <c r="GR117" s="906"/>
      <c r="GS117" s="906"/>
      <c r="GT117" s="906"/>
      <c r="GU117" s="906"/>
      <c r="GV117" s="906"/>
      <c r="GW117" s="906"/>
      <c r="GX117" s="906"/>
      <c r="GY117" s="906"/>
      <c r="GZ117" s="906"/>
      <c r="HA117" s="906"/>
      <c r="HB117" s="906"/>
      <c r="HC117" s="906"/>
      <c r="HD117" s="906"/>
      <c r="HE117" s="906"/>
      <c r="HF117" s="906"/>
      <c r="HG117" s="906"/>
      <c r="HH117" s="906"/>
      <c r="HI117" s="906"/>
      <c r="HJ117" s="906"/>
      <c r="HK117" s="906"/>
      <c r="HL117" s="906"/>
      <c r="HM117" s="906"/>
      <c r="HN117" s="906"/>
      <c r="HO117" s="906"/>
      <c r="HP117" s="906"/>
      <c r="HQ117" s="906"/>
      <c r="HR117" s="906"/>
      <c r="HS117" s="906"/>
      <c r="HT117" s="906"/>
      <c r="HU117" s="906"/>
      <c r="HV117" s="906"/>
      <c r="HW117" s="906"/>
      <c r="HX117" s="906"/>
      <c r="HY117" s="906"/>
      <c r="HZ117" s="906"/>
      <c r="IA117" s="906"/>
      <c r="IB117" s="906"/>
      <c r="IC117" s="906"/>
      <c r="ID117" s="906"/>
      <c r="IE117" s="906"/>
      <c r="IF117" s="906"/>
      <c r="IG117" s="906"/>
      <c r="IH117" s="906"/>
      <c r="II117" s="906"/>
      <c r="IJ117" s="906"/>
      <c r="IK117" s="906"/>
      <c r="IL117" s="906"/>
      <c r="IM117" s="906"/>
      <c r="IN117" s="906"/>
      <c r="IO117" s="906"/>
      <c r="IP117" s="906"/>
      <c r="IQ117" s="906"/>
      <c r="IR117" s="906"/>
      <c r="IS117" s="906"/>
      <c r="IT117" s="906"/>
      <c r="IU117" s="906"/>
      <c r="IV117" s="906"/>
    </row>
    <row r="118" spans="2:256">
      <c r="B118" s="899"/>
      <c r="D118" s="1218" t="s">
        <v>956</v>
      </c>
      <c r="E118" s="1218"/>
      <c r="F118" s="1218"/>
      <c r="G118" s="1218"/>
      <c r="H118" s="1218"/>
      <c r="I118" s="1218"/>
      <c r="J118" s="1218"/>
      <c r="K118" s="1218"/>
      <c r="L118" s="1218"/>
      <c r="M118" s="900"/>
    </row>
    <row r="119" spans="2:256">
      <c r="B119" s="899"/>
      <c r="C119" s="909"/>
      <c r="D119" s="1218"/>
      <c r="E119" s="1218"/>
      <c r="F119" s="1218"/>
      <c r="G119" s="1218"/>
      <c r="H119" s="1218"/>
      <c r="I119" s="1218"/>
      <c r="J119" s="1218"/>
      <c r="K119" s="1218"/>
      <c r="L119" s="1218"/>
      <c r="M119" s="900"/>
    </row>
    <row r="120" spans="2:256" ht="15" customHeight="1" thickBot="1">
      <c r="B120" s="949"/>
      <c r="C120" s="950"/>
      <c r="D120" s="1219"/>
      <c r="E120" s="1219"/>
      <c r="F120" s="951"/>
      <c r="G120" s="952"/>
      <c r="H120" s="952"/>
      <c r="I120" s="953"/>
      <c r="J120" s="952"/>
      <c r="K120" s="952"/>
      <c r="L120" s="952"/>
      <c r="M120" s="912"/>
    </row>
    <row r="121" spans="2:256">
      <c r="C121" s="909"/>
      <c r="D121" s="948"/>
      <c r="E121" s="948"/>
      <c r="F121" s="948"/>
      <c r="G121" s="948"/>
      <c r="H121" s="948"/>
      <c r="I121" s="954"/>
      <c r="J121" s="948"/>
      <c r="K121" s="948"/>
      <c r="L121" s="948"/>
      <c r="M121" s="948"/>
    </row>
  </sheetData>
  <sheetProtection password="B34F" sheet="1" objects="1" scenarios="1" formatCells="0" formatColumns="0" formatRows="0" selectLockedCells="1"/>
  <mergeCells count="10">
    <mergeCell ref="B2:M2"/>
    <mergeCell ref="D118:L119"/>
    <mergeCell ref="D120:E120"/>
    <mergeCell ref="C99:C111"/>
    <mergeCell ref="C112:C116"/>
    <mergeCell ref="C5:C24"/>
    <mergeCell ref="C26:C46"/>
    <mergeCell ref="C49:C78"/>
    <mergeCell ref="C79:C92"/>
    <mergeCell ref="C94:C96"/>
  </mergeCells>
  <dataValidations count="1">
    <dataValidation type="decimal" allowBlank="1" showInputMessage="1" showErrorMessage="1" error="Veuillez saisir un nombre." sqref="E49:F117 G49:L117">
      <formula1>-10000000000000000000</formula1>
      <formula2>10000000000000000000</formula2>
    </dataValidation>
  </dataValidations>
  <printOptions horizontalCentered="1" verticalCentered="1"/>
  <pageMargins left="0.19685039370078741" right="0.19685039370078741" top="0.19685039370078741" bottom="0.19685039370078741" header="0.31496062992125984" footer="0.31496062992125984"/>
  <pageSetup paperSize="9" scale="55" orientation="landscape" r:id="rId1"/>
  <rowBreaks count="2" manualBreakCount="2">
    <brk id="47" max="16383" man="1"/>
    <brk id="97" max="16383"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6"/>
  <dimension ref="B1:L213"/>
  <sheetViews>
    <sheetView zoomScaleNormal="100" workbookViewId="0">
      <selection activeCell="D14" sqref="D14"/>
    </sheetView>
  </sheetViews>
  <sheetFormatPr baseColWidth="10" defaultRowHeight="12.75"/>
  <cols>
    <col min="1" max="1" width="2.140625" style="110" customWidth="1"/>
    <col min="2" max="2" width="1.5703125" style="110" customWidth="1"/>
    <col min="3" max="3" width="73.140625" style="110" customWidth="1"/>
    <col min="4" max="7" width="17.28515625" style="110" customWidth="1"/>
    <col min="8" max="8" width="17.28515625" style="111" customWidth="1"/>
    <col min="9" max="9" width="17.28515625" style="110" customWidth="1"/>
    <col min="10" max="10" width="17.28515625" style="111" customWidth="1"/>
    <col min="11" max="11" width="1.7109375" style="110" customWidth="1"/>
    <col min="12" max="16384" width="11.42578125" style="110"/>
  </cols>
  <sheetData>
    <row r="1" spans="2:12" ht="13.5" thickBot="1"/>
    <row r="2" spans="2:12" ht="40.15" customHeight="1" thickBot="1">
      <c r="B2" s="1210" t="s">
        <v>966</v>
      </c>
      <c r="C2" s="1211"/>
      <c r="D2" s="1211"/>
      <c r="E2" s="1211"/>
      <c r="F2" s="1211"/>
      <c r="G2" s="1211"/>
      <c r="H2" s="1211"/>
      <c r="I2" s="1211"/>
      <c r="J2" s="1211"/>
      <c r="K2" s="1212"/>
    </row>
    <row r="3" spans="2:12">
      <c r="B3" s="112"/>
      <c r="K3" s="113"/>
    </row>
    <row r="4" spans="2:12" ht="34.9" customHeight="1">
      <c r="B4" s="114"/>
      <c r="C4" s="890"/>
      <c r="D4" s="1239" t="str">
        <f>"Budget exécutoire "&amp;'TELEBUDGET Enfance et adultes'!G45-1</f>
        <v>Budget exécutoire 2023</v>
      </c>
      <c r="E4" s="1239"/>
      <c r="F4" s="1239"/>
      <c r="G4" s="1239"/>
      <c r="H4" s="1239"/>
      <c r="I4" s="889" t="str">
        <f>"Budget proposé "&amp;'TELEBUDGET Enfance et adultes'!G45</f>
        <v>Budget proposé 2024</v>
      </c>
      <c r="J4" s="889" t="str">
        <f>"Budget retenu "&amp;'TELEBUDGET Enfance et adultes'!G45</f>
        <v>Budget retenu 2024</v>
      </c>
      <c r="K4" s="115"/>
    </row>
    <row r="5" spans="2:12" ht="19.899999999999999" customHeight="1">
      <c r="B5" s="116"/>
      <c r="C5" s="1237" t="s">
        <v>430</v>
      </c>
      <c r="D5" s="1240" t="s">
        <v>431</v>
      </c>
      <c r="E5" s="1239" t="s">
        <v>432</v>
      </c>
      <c r="F5" s="1239"/>
      <c r="G5" s="1239" t="s">
        <v>99</v>
      </c>
      <c r="H5" s="1239"/>
      <c r="I5" s="1232" t="s">
        <v>433</v>
      </c>
      <c r="J5" s="1232" t="s">
        <v>433</v>
      </c>
      <c r="K5" s="115"/>
    </row>
    <row r="6" spans="2:12" ht="58.5" customHeight="1">
      <c r="B6" s="116"/>
      <c r="C6" s="1238"/>
      <c r="D6" s="1240"/>
      <c r="E6" s="889" t="s">
        <v>436</v>
      </c>
      <c r="F6" s="889" t="s">
        <v>433</v>
      </c>
      <c r="G6" s="889" t="s">
        <v>436</v>
      </c>
      <c r="H6" s="889" t="s">
        <v>433</v>
      </c>
      <c r="I6" s="1233"/>
      <c r="J6" s="1233"/>
      <c r="K6" s="115"/>
    </row>
    <row r="7" spans="2:12" ht="22.15" customHeight="1">
      <c r="B7" s="114"/>
      <c r="D7" s="117" t="s">
        <v>58</v>
      </c>
      <c r="E7" s="117" t="s">
        <v>59</v>
      </c>
      <c r="F7" s="117" t="s">
        <v>60</v>
      </c>
      <c r="G7" s="117" t="s">
        <v>434</v>
      </c>
      <c r="H7" s="117" t="s">
        <v>435</v>
      </c>
      <c r="I7" s="117" t="s">
        <v>68</v>
      </c>
      <c r="J7" s="118" t="s">
        <v>68</v>
      </c>
      <c r="K7" s="115"/>
    </row>
    <row r="8" spans="2:12" ht="14.25" customHeight="1">
      <c r="B8" s="119"/>
      <c r="C8" s="120" t="s">
        <v>692</v>
      </c>
      <c r="D8" s="1085">
        <f>SUM(D10:D22)</f>
        <v>0</v>
      </c>
      <c r="E8" s="1085">
        <f>SUM(E10:E22)</f>
        <v>0</v>
      </c>
      <c r="F8" s="121">
        <f>SUM(F10:F22)</f>
        <v>0</v>
      </c>
      <c r="G8" s="1085">
        <f t="shared" ref="G8:G71" si="0">D8+E8</f>
        <v>0</v>
      </c>
      <c r="H8" s="121">
        <f t="shared" ref="H8:H71" si="1">D8+F8</f>
        <v>0</v>
      </c>
      <c r="I8" s="121">
        <f>SUM(I10:I22)</f>
        <v>0</v>
      </c>
      <c r="J8" s="121">
        <f>SUM(J10:J22)</f>
        <v>0</v>
      </c>
      <c r="K8" s="115"/>
      <c r="L8" s="122" t="s">
        <v>450</v>
      </c>
    </row>
    <row r="9" spans="2:12" ht="14.25" customHeight="1">
      <c r="B9" s="119"/>
      <c r="C9" s="123" t="s">
        <v>620</v>
      </c>
      <c r="D9" s="148"/>
      <c r="E9" s="148"/>
      <c r="F9" s="1065"/>
      <c r="G9" s="149">
        <f t="shared" si="0"/>
        <v>0</v>
      </c>
      <c r="H9" s="150">
        <f t="shared" si="1"/>
        <v>0</v>
      </c>
      <c r="I9" s="1065"/>
      <c r="J9" s="1065"/>
      <c r="K9" s="115"/>
      <c r="L9" s="110" t="s">
        <v>445</v>
      </c>
    </row>
    <row r="10" spans="2:12" ht="14.25" customHeight="1">
      <c r="B10" s="119"/>
      <c r="C10" s="124" t="s">
        <v>615</v>
      </c>
      <c r="D10" s="19"/>
      <c r="E10" s="19"/>
      <c r="F10" s="1066"/>
      <c r="G10" s="144">
        <f t="shared" si="0"/>
        <v>0</v>
      </c>
      <c r="H10" s="108">
        <f t="shared" si="1"/>
        <v>0</v>
      </c>
      <c r="I10" s="1066"/>
      <c r="J10" s="1066"/>
      <c r="K10" s="115"/>
      <c r="L10" s="110" t="s">
        <v>446</v>
      </c>
    </row>
    <row r="11" spans="2:12" ht="14.25" customHeight="1">
      <c r="B11" s="119"/>
      <c r="C11" s="125" t="s">
        <v>616</v>
      </c>
      <c r="D11" s="19"/>
      <c r="E11" s="19"/>
      <c r="F11" s="1066"/>
      <c r="G11" s="144">
        <f t="shared" si="0"/>
        <v>0</v>
      </c>
      <c r="H11" s="108">
        <f t="shared" si="1"/>
        <v>0</v>
      </c>
      <c r="I11" s="1066"/>
      <c r="J11" s="1066"/>
      <c r="K11" s="115"/>
      <c r="L11" s="110" t="s">
        <v>447</v>
      </c>
    </row>
    <row r="12" spans="2:12" ht="14.25" customHeight="1">
      <c r="B12" s="119"/>
      <c r="C12" s="126" t="s">
        <v>617</v>
      </c>
      <c r="D12" s="19"/>
      <c r="E12" s="19"/>
      <c r="F12" s="1066"/>
      <c r="G12" s="144">
        <f t="shared" si="0"/>
        <v>0</v>
      </c>
      <c r="H12" s="108">
        <f t="shared" si="1"/>
        <v>0</v>
      </c>
      <c r="I12" s="1066"/>
      <c r="J12" s="1066"/>
      <c r="K12" s="115"/>
      <c r="L12" s="110" t="s">
        <v>448</v>
      </c>
    </row>
    <row r="13" spans="2:12" ht="14.25" customHeight="1">
      <c r="B13" s="119"/>
      <c r="C13" s="126" t="s">
        <v>618</v>
      </c>
      <c r="D13" s="19"/>
      <c r="E13" s="19"/>
      <c r="F13" s="1066"/>
      <c r="G13" s="144">
        <f t="shared" si="0"/>
        <v>0</v>
      </c>
      <c r="H13" s="108">
        <f t="shared" si="1"/>
        <v>0</v>
      </c>
      <c r="I13" s="1066"/>
      <c r="J13" s="1066"/>
      <c r="K13" s="115"/>
      <c r="L13" s="110" t="s">
        <v>449</v>
      </c>
    </row>
    <row r="14" spans="2:12" ht="14.25" customHeight="1">
      <c r="B14" s="119"/>
      <c r="C14" s="127" t="s">
        <v>619</v>
      </c>
      <c r="D14" s="19"/>
      <c r="E14" s="19"/>
      <c r="F14" s="1066"/>
      <c r="G14" s="144">
        <f t="shared" si="0"/>
        <v>0</v>
      </c>
      <c r="H14" s="108">
        <f t="shared" si="1"/>
        <v>0</v>
      </c>
      <c r="I14" s="1066"/>
      <c r="J14" s="1066"/>
      <c r="K14" s="115"/>
      <c r="L14" s="1089" t="s">
        <v>975</v>
      </c>
    </row>
    <row r="15" spans="2:12" ht="14.25" customHeight="1">
      <c r="B15" s="119"/>
      <c r="C15" s="126" t="s">
        <v>621</v>
      </c>
      <c r="D15" s="19"/>
      <c r="E15" s="19"/>
      <c r="F15" s="1066"/>
      <c r="G15" s="144">
        <f t="shared" si="0"/>
        <v>0</v>
      </c>
      <c r="H15" s="108">
        <f t="shared" si="1"/>
        <v>0</v>
      </c>
      <c r="I15" s="1066"/>
      <c r="J15" s="1066"/>
      <c r="K15" s="115"/>
    </row>
    <row r="16" spans="2:12" ht="14.25" customHeight="1">
      <c r="B16" s="119"/>
      <c r="C16" s="127" t="s">
        <v>622</v>
      </c>
      <c r="D16" s="19"/>
      <c r="E16" s="19"/>
      <c r="F16" s="1066"/>
      <c r="G16" s="144">
        <f t="shared" si="0"/>
        <v>0</v>
      </c>
      <c r="H16" s="108">
        <f t="shared" si="1"/>
        <v>0</v>
      </c>
      <c r="I16" s="1066"/>
      <c r="J16" s="1066"/>
      <c r="K16" s="115"/>
    </row>
    <row r="17" spans="2:11" ht="14.25" customHeight="1">
      <c r="B17" s="119"/>
      <c r="C17" s="126" t="s">
        <v>623</v>
      </c>
      <c r="D17" s="19"/>
      <c r="E17" s="19"/>
      <c r="F17" s="1066"/>
      <c r="G17" s="144">
        <f t="shared" si="0"/>
        <v>0</v>
      </c>
      <c r="H17" s="108">
        <f t="shared" si="1"/>
        <v>0</v>
      </c>
      <c r="I17" s="1066"/>
      <c r="J17" s="1066"/>
      <c r="K17" s="115"/>
    </row>
    <row r="18" spans="2:11" ht="14.25" customHeight="1">
      <c r="B18" s="119"/>
      <c r="C18" s="127" t="s">
        <v>624</v>
      </c>
      <c r="D18" s="19"/>
      <c r="E18" s="19"/>
      <c r="F18" s="1066"/>
      <c r="G18" s="144">
        <f t="shared" si="0"/>
        <v>0</v>
      </c>
      <c r="H18" s="108">
        <f t="shared" si="1"/>
        <v>0</v>
      </c>
      <c r="I18" s="1066"/>
      <c r="J18" s="1066"/>
      <c r="K18" s="115"/>
    </row>
    <row r="19" spans="2:11" ht="14.25" customHeight="1">
      <c r="B19" s="119"/>
      <c r="C19" s="126" t="s">
        <v>625</v>
      </c>
      <c r="D19" s="19"/>
      <c r="E19" s="19"/>
      <c r="F19" s="1066"/>
      <c r="G19" s="144">
        <f t="shared" si="0"/>
        <v>0</v>
      </c>
      <c r="H19" s="108">
        <f t="shared" si="1"/>
        <v>0</v>
      </c>
      <c r="I19" s="1066"/>
      <c r="J19" s="1066"/>
      <c r="K19" s="115"/>
    </row>
    <row r="20" spans="2:11" ht="14.25" customHeight="1">
      <c r="B20" s="119"/>
      <c r="C20" s="126" t="s">
        <v>626</v>
      </c>
      <c r="D20" s="19"/>
      <c r="E20" s="19"/>
      <c r="F20" s="1066"/>
      <c r="G20" s="144">
        <f t="shared" si="0"/>
        <v>0</v>
      </c>
      <c r="H20" s="108">
        <f t="shared" si="1"/>
        <v>0</v>
      </c>
      <c r="I20" s="1066"/>
      <c r="J20" s="1066"/>
      <c r="K20" s="115"/>
    </row>
    <row r="21" spans="2:11" ht="14.25" customHeight="1">
      <c r="B21" s="119"/>
      <c r="C21" s="126" t="s">
        <v>627</v>
      </c>
      <c r="D21" s="19"/>
      <c r="E21" s="19"/>
      <c r="F21" s="1066"/>
      <c r="G21" s="144">
        <f t="shared" si="0"/>
        <v>0</v>
      </c>
      <c r="H21" s="108">
        <f t="shared" si="1"/>
        <v>0</v>
      </c>
      <c r="I21" s="1066"/>
      <c r="J21" s="1066"/>
      <c r="K21" s="115"/>
    </row>
    <row r="22" spans="2:11" ht="14.25" customHeight="1">
      <c r="B22" s="119"/>
      <c r="C22" s="128" t="s">
        <v>628</v>
      </c>
      <c r="D22" s="19"/>
      <c r="E22" s="19"/>
      <c r="F22" s="1066"/>
      <c r="G22" s="144">
        <f t="shared" si="0"/>
        <v>0</v>
      </c>
      <c r="H22" s="108">
        <f t="shared" si="1"/>
        <v>0</v>
      </c>
      <c r="I22" s="1066"/>
      <c r="J22" s="1066"/>
      <c r="K22" s="115"/>
    </row>
    <row r="23" spans="2:11" ht="14.25" customHeight="1">
      <c r="B23" s="119"/>
      <c r="C23" s="129" t="s">
        <v>395</v>
      </c>
      <c r="D23" s="1085">
        <f>SUM(D25:D27)</f>
        <v>0</v>
      </c>
      <c r="E23" s="1085">
        <f>SUM(E25:E27)</f>
        <v>0</v>
      </c>
      <c r="F23" s="121">
        <f>SUM(F25:F27)</f>
        <v>0</v>
      </c>
      <c r="G23" s="1085">
        <f t="shared" si="0"/>
        <v>0</v>
      </c>
      <c r="H23" s="121">
        <f t="shared" si="1"/>
        <v>0</v>
      </c>
      <c r="I23" s="121">
        <f>SUM(I25:I27)</f>
        <v>0</v>
      </c>
      <c r="J23" s="121">
        <f>SUM(J25:J27)</f>
        <v>0</v>
      </c>
      <c r="K23" s="115"/>
    </row>
    <row r="24" spans="2:11" ht="14.25" customHeight="1">
      <c r="B24" s="119"/>
      <c r="C24" s="130" t="s">
        <v>620</v>
      </c>
      <c r="D24" s="148"/>
      <c r="E24" s="148"/>
      <c r="F24" s="1065"/>
      <c r="G24" s="149">
        <f t="shared" si="0"/>
        <v>0</v>
      </c>
      <c r="H24" s="150">
        <f t="shared" si="1"/>
        <v>0</v>
      </c>
      <c r="I24" s="1065"/>
      <c r="J24" s="1065"/>
      <c r="K24" s="115"/>
    </row>
    <row r="25" spans="2:11" ht="14.25" customHeight="1">
      <c r="B25" s="119"/>
      <c r="C25" s="131" t="s">
        <v>629</v>
      </c>
      <c r="D25" s="19"/>
      <c r="E25" s="19"/>
      <c r="F25" s="1066"/>
      <c r="G25" s="144">
        <f t="shared" si="0"/>
        <v>0</v>
      </c>
      <c r="H25" s="108">
        <f t="shared" si="1"/>
        <v>0</v>
      </c>
      <c r="I25" s="1066"/>
      <c r="J25" s="1066"/>
      <c r="K25" s="115"/>
    </row>
    <row r="26" spans="2:11" ht="14.25" customHeight="1">
      <c r="B26" s="119"/>
      <c r="C26" s="126" t="s">
        <v>630</v>
      </c>
      <c r="D26" s="19"/>
      <c r="E26" s="19"/>
      <c r="F26" s="1066"/>
      <c r="G26" s="144">
        <f t="shared" si="0"/>
        <v>0</v>
      </c>
      <c r="H26" s="108">
        <f t="shared" si="1"/>
        <v>0</v>
      </c>
      <c r="I26" s="1066"/>
      <c r="J26" s="1066"/>
      <c r="K26" s="115"/>
    </row>
    <row r="27" spans="2:11" ht="14.25" customHeight="1">
      <c r="B27" s="119"/>
      <c r="C27" s="128" t="s">
        <v>631</v>
      </c>
      <c r="D27" s="19"/>
      <c r="E27" s="19"/>
      <c r="F27" s="1066"/>
      <c r="G27" s="144">
        <f t="shared" si="0"/>
        <v>0</v>
      </c>
      <c r="H27" s="108">
        <f t="shared" si="1"/>
        <v>0</v>
      </c>
      <c r="I27" s="1066"/>
      <c r="J27" s="1066"/>
      <c r="K27" s="115"/>
    </row>
    <row r="28" spans="2:11" ht="14.25" customHeight="1">
      <c r="B28" s="119"/>
      <c r="C28" s="129" t="s">
        <v>396</v>
      </c>
      <c r="D28" s="1085">
        <f>SUM(D30:D34)</f>
        <v>0</v>
      </c>
      <c r="E28" s="1085">
        <f>SUM(E30:E34)</f>
        <v>0</v>
      </c>
      <c r="F28" s="121">
        <f>SUM(F30:F34)</f>
        <v>0</v>
      </c>
      <c r="G28" s="1085">
        <f t="shared" si="0"/>
        <v>0</v>
      </c>
      <c r="H28" s="121">
        <f t="shared" si="1"/>
        <v>0</v>
      </c>
      <c r="I28" s="121">
        <f>SUM(I30:I34)</f>
        <v>0</v>
      </c>
      <c r="J28" s="121">
        <f>SUM(J30:J34)</f>
        <v>0</v>
      </c>
      <c r="K28" s="115"/>
    </row>
    <row r="29" spans="2:11" ht="14.25" customHeight="1">
      <c r="B29" s="119"/>
      <c r="C29" s="130" t="s">
        <v>620</v>
      </c>
      <c r="D29" s="148"/>
      <c r="E29" s="148"/>
      <c r="F29" s="1065"/>
      <c r="G29" s="149">
        <f t="shared" si="0"/>
        <v>0</v>
      </c>
      <c r="H29" s="150">
        <f t="shared" si="1"/>
        <v>0</v>
      </c>
      <c r="I29" s="1065"/>
      <c r="J29" s="1065"/>
      <c r="K29" s="115"/>
    </row>
    <row r="30" spans="2:11" ht="14.25" customHeight="1">
      <c r="B30" s="119"/>
      <c r="C30" s="124" t="s">
        <v>632</v>
      </c>
      <c r="D30" s="19"/>
      <c r="E30" s="19"/>
      <c r="F30" s="1066"/>
      <c r="G30" s="144">
        <f t="shared" si="0"/>
        <v>0</v>
      </c>
      <c r="H30" s="108">
        <f t="shared" si="1"/>
        <v>0</v>
      </c>
      <c r="I30" s="1066"/>
      <c r="J30" s="1066"/>
      <c r="K30" s="115"/>
    </row>
    <row r="31" spans="2:11" ht="14.25" customHeight="1">
      <c r="B31" s="119"/>
      <c r="C31" s="126" t="s">
        <v>633</v>
      </c>
      <c r="D31" s="19"/>
      <c r="E31" s="19"/>
      <c r="F31" s="1066"/>
      <c r="G31" s="144">
        <f t="shared" si="0"/>
        <v>0</v>
      </c>
      <c r="H31" s="108">
        <f t="shared" si="1"/>
        <v>0</v>
      </c>
      <c r="I31" s="1066"/>
      <c r="J31" s="1066"/>
      <c r="K31" s="115"/>
    </row>
    <row r="32" spans="2:11" ht="14.25" customHeight="1">
      <c r="B32" s="119"/>
      <c r="C32" s="127" t="s">
        <v>634</v>
      </c>
      <c r="D32" s="19"/>
      <c r="E32" s="19"/>
      <c r="F32" s="1066"/>
      <c r="G32" s="144">
        <f t="shared" si="0"/>
        <v>0</v>
      </c>
      <c r="H32" s="108">
        <f t="shared" si="1"/>
        <v>0</v>
      </c>
      <c r="I32" s="1066"/>
      <c r="J32" s="1066"/>
      <c r="K32" s="115"/>
    </row>
    <row r="33" spans="2:11" ht="27.75" customHeight="1">
      <c r="B33" s="119"/>
      <c r="C33" s="126" t="s">
        <v>635</v>
      </c>
      <c r="D33" s="19"/>
      <c r="E33" s="19"/>
      <c r="F33" s="1066"/>
      <c r="G33" s="144">
        <f t="shared" si="0"/>
        <v>0</v>
      </c>
      <c r="H33" s="108">
        <f t="shared" si="1"/>
        <v>0</v>
      </c>
      <c r="I33" s="1066"/>
      <c r="J33" s="1066"/>
      <c r="K33" s="115"/>
    </row>
    <row r="34" spans="2:11" ht="14.25" customHeight="1">
      <c r="B34" s="119"/>
      <c r="C34" s="128" t="s">
        <v>636</v>
      </c>
      <c r="D34" s="19"/>
      <c r="E34" s="19"/>
      <c r="F34" s="1066"/>
      <c r="G34" s="144">
        <f t="shared" si="0"/>
        <v>0</v>
      </c>
      <c r="H34" s="108">
        <f t="shared" si="1"/>
        <v>0</v>
      </c>
      <c r="I34" s="1066"/>
      <c r="J34" s="1066"/>
      <c r="K34" s="115"/>
    </row>
    <row r="35" spans="2:11" ht="14.25" customHeight="1">
      <c r="B35" s="119"/>
      <c r="C35" s="120" t="s">
        <v>397</v>
      </c>
      <c r="D35" s="1086">
        <f>SUM(D37:D39)</f>
        <v>0</v>
      </c>
      <c r="E35" s="1086">
        <f>SUM(E37:E39)</f>
        <v>0</v>
      </c>
      <c r="F35" s="132">
        <f>SUM(F37:F39)</f>
        <v>0</v>
      </c>
      <c r="G35" s="1086">
        <f t="shared" si="0"/>
        <v>0</v>
      </c>
      <c r="H35" s="132">
        <f t="shared" si="1"/>
        <v>0</v>
      </c>
      <c r="I35" s="132">
        <f>SUM(I37:I39)</f>
        <v>0</v>
      </c>
      <c r="J35" s="132">
        <f>SUM(J37:J39)</f>
        <v>0</v>
      </c>
      <c r="K35" s="115"/>
    </row>
    <row r="36" spans="2:11" ht="14.25" customHeight="1">
      <c r="B36" s="119"/>
      <c r="C36" s="123" t="s">
        <v>620</v>
      </c>
      <c r="D36" s="148"/>
      <c r="E36" s="148"/>
      <c r="F36" s="1065"/>
      <c r="G36" s="149">
        <f t="shared" si="0"/>
        <v>0</v>
      </c>
      <c r="H36" s="150">
        <f t="shared" si="1"/>
        <v>0</v>
      </c>
      <c r="I36" s="1065"/>
      <c r="J36" s="1065"/>
      <c r="K36" s="115"/>
    </row>
    <row r="37" spans="2:11" ht="14.25" customHeight="1">
      <c r="B37" s="119"/>
      <c r="C37" s="124" t="s">
        <v>637</v>
      </c>
      <c r="D37" s="19"/>
      <c r="E37" s="19"/>
      <c r="F37" s="1066"/>
      <c r="G37" s="144">
        <f t="shared" si="0"/>
        <v>0</v>
      </c>
      <c r="H37" s="108">
        <f t="shared" si="1"/>
        <v>0</v>
      </c>
      <c r="I37" s="1066"/>
      <c r="J37" s="1066"/>
      <c r="K37" s="115"/>
    </row>
    <row r="38" spans="2:11" ht="14.25" customHeight="1">
      <c r="B38" s="119"/>
      <c r="C38" s="125" t="s">
        <v>638</v>
      </c>
      <c r="D38" s="19"/>
      <c r="E38" s="19"/>
      <c r="F38" s="1066"/>
      <c r="G38" s="144">
        <f t="shared" si="0"/>
        <v>0</v>
      </c>
      <c r="H38" s="108">
        <f t="shared" si="1"/>
        <v>0</v>
      </c>
      <c r="I38" s="1066"/>
      <c r="J38" s="1066"/>
      <c r="K38" s="115"/>
    </row>
    <row r="39" spans="2:11" ht="14.25" customHeight="1">
      <c r="B39" s="119"/>
      <c r="C39" s="133" t="s">
        <v>639</v>
      </c>
      <c r="D39" s="19"/>
      <c r="E39" s="19"/>
      <c r="F39" s="1066"/>
      <c r="G39" s="144">
        <f t="shared" si="0"/>
        <v>0</v>
      </c>
      <c r="H39" s="108">
        <f t="shared" si="1"/>
        <v>0</v>
      </c>
      <c r="I39" s="1066"/>
      <c r="J39" s="1066"/>
      <c r="K39" s="115"/>
    </row>
    <row r="40" spans="2:11" ht="14.25" customHeight="1">
      <c r="B40" s="119"/>
      <c r="C40" s="129" t="s">
        <v>693</v>
      </c>
      <c r="D40" s="1085">
        <f>SUM(D42:D73)-D48-D50</f>
        <v>0</v>
      </c>
      <c r="E40" s="1085">
        <f>SUM(E42:E73)-E48-E50</f>
        <v>0</v>
      </c>
      <c r="F40" s="121">
        <f>SUM(F42:F73)-F48-F50</f>
        <v>0</v>
      </c>
      <c r="G40" s="1085">
        <f t="shared" si="0"/>
        <v>0</v>
      </c>
      <c r="H40" s="121">
        <f t="shared" si="1"/>
        <v>0</v>
      </c>
      <c r="I40" s="121">
        <f>SUM(I42:I73)-I48-I50</f>
        <v>0</v>
      </c>
      <c r="J40" s="121">
        <f>SUM(J42:J73)-J48-J50</f>
        <v>0</v>
      </c>
      <c r="K40" s="115"/>
    </row>
    <row r="41" spans="2:11" ht="14.25" customHeight="1">
      <c r="B41" s="119"/>
      <c r="C41" s="130" t="s">
        <v>620</v>
      </c>
      <c r="D41" s="148"/>
      <c r="E41" s="148"/>
      <c r="F41" s="1065"/>
      <c r="G41" s="149">
        <f t="shared" si="0"/>
        <v>0</v>
      </c>
      <c r="H41" s="150">
        <f t="shared" si="1"/>
        <v>0</v>
      </c>
      <c r="I41" s="1065"/>
      <c r="J41" s="1065"/>
      <c r="K41" s="115"/>
    </row>
    <row r="42" spans="2:11" ht="14.25" customHeight="1">
      <c r="B42" s="119"/>
      <c r="C42" s="134" t="s">
        <v>640</v>
      </c>
      <c r="D42" s="19"/>
      <c r="E42" s="19"/>
      <c r="F42" s="1066"/>
      <c r="G42" s="144">
        <f t="shared" si="0"/>
        <v>0</v>
      </c>
      <c r="H42" s="108">
        <f t="shared" si="1"/>
        <v>0</v>
      </c>
      <c r="I42" s="1066"/>
      <c r="J42" s="1066"/>
      <c r="K42" s="115"/>
    </row>
    <row r="43" spans="2:11" ht="14.25" customHeight="1">
      <c r="B43" s="119"/>
      <c r="C43" s="126" t="s">
        <v>641</v>
      </c>
      <c r="D43" s="19"/>
      <c r="E43" s="19"/>
      <c r="F43" s="1066"/>
      <c r="G43" s="144">
        <f t="shared" si="0"/>
        <v>0</v>
      </c>
      <c r="H43" s="108">
        <f t="shared" si="1"/>
        <v>0</v>
      </c>
      <c r="I43" s="1066"/>
      <c r="J43" s="1066"/>
      <c r="K43" s="115"/>
    </row>
    <row r="44" spans="2:11" ht="14.25" customHeight="1">
      <c r="B44" s="119"/>
      <c r="C44" s="126" t="s">
        <v>642</v>
      </c>
      <c r="D44" s="19"/>
      <c r="E44" s="19"/>
      <c r="F44" s="1066"/>
      <c r="G44" s="144">
        <f t="shared" si="0"/>
        <v>0</v>
      </c>
      <c r="H44" s="108">
        <f t="shared" si="1"/>
        <v>0</v>
      </c>
      <c r="I44" s="1066"/>
      <c r="J44" s="1066"/>
      <c r="K44" s="115"/>
    </row>
    <row r="45" spans="2:11" ht="14.25" customHeight="1">
      <c r="B45" s="119"/>
      <c r="C45" s="126" t="s">
        <v>643</v>
      </c>
      <c r="D45" s="19"/>
      <c r="E45" s="19"/>
      <c r="F45" s="1066"/>
      <c r="G45" s="144">
        <f t="shared" si="0"/>
        <v>0</v>
      </c>
      <c r="H45" s="108">
        <f t="shared" si="1"/>
        <v>0</v>
      </c>
      <c r="I45" s="1066"/>
      <c r="J45" s="1066"/>
      <c r="K45" s="115"/>
    </row>
    <row r="46" spans="2:11" ht="14.25" customHeight="1">
      <c r="B46" s="119"/>
      <c r="C46" s="126" t="s">
        <v>644</v>
      </c>
      <c r="D46" s="19"/>
      <c r="E46" s="19"/>
      <c r="F46" s="1066"/>
      <c r="G46" s="144">
        <f t="shared" si="0"/>
        <v>0</v>
      </c>
      <c r="H46" s="108">
        <f t="shared" si="1"/>
        <v>0</v>
      </c>
      <c r="I46" s="1066"/>
      <c r="J46" s="1066"/>
      <c r="K46" s="115"/>
    </row>
    <row r="47" spans="2:11" ht="14.25" customHeight="1">
      <c r="B47" s="119"/>
      <c r="C47" s="126" t="s">
        <v>645</v>
      </c>
      <c r="D47" s="19"/>
      <c r="E47" s="19"/>
      <c r="F47" s="1066"/>
      <c r="G47" s="144">
        <f t="shared" si="0"/>
        <v>0</v>
      </c>
      <c r="H47" s="108">
        <f t="shared" si="1"/>
        <v>0</v>
      </c>
      <c r="I47" s="1066"/>
      <c r="J47" s="1066"/>
      <c r="K47" s="115"/>
    </row>
    <row r="48" spans="2:11" s="135" customFormat="1" ht="14.25" customHeight="1">
      <c r="B48" s="136"/>
      <c r="C48" s="137" t="s">
        <v>646</v>
      </c>
      <c r="D48" s="19"/>
      <c r="E48" s="19"/>
      <c r="F48" s="1066"/>
      <c r="G48" s="144">
        <f t="shared" si="0"/>
        <v>0</v>
      </c>
      <c r="H48" s="108">
        <f t="shared" si="1"/>
        <v>0</v>
      </c>
      <c r="I48" s="1066"/>
      <c r="J48" s="1066"/>
      <c r="K48" s="138"/>
    </row>
    <row r="49" spans="2:11" ht="14.25" customHeight="1">
      <c r="B49" s="119"/>
      <c r="C49" s="126" t="s">
        <v>647</v>
      </c>
      <c r="D49" s="19"/>
      <c r="E49" s="19"/>
      <c r="F49" s="1066"/>
      <c r="G49" s="144">
        <f t="shared" si="0"/>
        <v>0</v>
      </c>
      <c r="H49" s="108">
        <f t="shared" si="1"/>
        <v>0</v>
      </c>
      <c r="I49" s="1066"/>
      <c r="J49" s="1066"/>
      <c r="K49" s="115"/>
    </row>
    <row r="50" spans="2:11" s="135" customFormat="1" ht="14.25" customHeight="1">
      <c r="B50" s="136"/>
      <c r="C50" s="137" t="s">
        <v>646</v>
      </c>
      <c r="D50" s="19"/>
      <c r="E50" s="19"/>
      <c r="F50" s="1066"/>
      <c r="G50" s="144">
        <f t="shared" si="0"/>
        <v>0</v>
      </c>
      <c r="H50" s="108">
        <f t="shared" si="1"/>
        <v>0</v>
      </c>
      <c r="I50" s="1066"/>
      <c r="J50" s="1066"/>
      <c r="K50" s="138"/>
    </row>
    <row r="51" spans="2:11" ht="14.25" customHeight="1">
      <c r="B51" s="119"/>
      <c r="C51" s="126" t="s">
        <v>648</v>
      </c>
      <c r="D51" s="19"/>
      <c r="E51" s="19"/>
      <c r="F51" s="1066"/>
      <c r="G51" s="144">
        <f t="shared" si="0"/>
        <v>0</v>
      </c>
      <c r="H51" s="108">
        <f t="shared" si="1"/>
        <v>0</v>
      </c>
      <c r="I51" s="1066"/>
      <c r="J51" s="1066"/>
      <c r="K51" s="115"/>
    </row>
    <row r="52" spans="2:11" ht="14.25" customHeight="1">
      <c r="B52" s="119"/>
      <c r="C52" s="126" t="s">
        <v>649</v>
      </c>
      <c r="D52" s="19"/>
      <c r="E52" s="19"/>
      <c r="F52" s="1066"/>
      <c r="G52" s="144">
        <f t="shared" si="0"/>
        <v>0</v>
      </c>
      <c r="H52" s="108">
        <f t="shared" si="1"/>
        <v>0</v>
      </c>
      <c r="I52" s="1066"/>
      <c r="J52" s="1066"/>
      <c r="K52" s="115"/>
    </row>
    <row r="53" spans="2:11" ht="14.25" customHeight="1">
      <c r="B53" s="119"/>
      <c r="C53" s="126" t="s">
        <v>650</v>
      </c>
      <c r="D53" s="19"/>
      <c r="E53" s="19"/>
      <c r="F53" s="1066"/>
      <c r="G53" s="144">
        <f t="shared" si="0"/>
        <v>0</v>
      </c>
      <c r="H53" s="108">
        <f t="shared" si="1"/>
        <v>0</v>
      </c>
      <c r="I53" s="1066"/>
      <c r="J53" s="1066"/>
      <c r="K53" s="115"/>
    </row>
    <row r="54" spans="2:11" ht="14.25" customHeight="1">
      <c r="B54" s="119"/>
      <c r="C54" s="126" t="s">
        <v>651</v>
      </c>
      <c r="D54" s="19"/>
      <c r="E54" s="19"/>
      <c r="F54" s="1066"/>
      <c r="G54" s="144">
        <f t="shared" si="0"/>
        <v>0</v>
      </c>
      <c r="H54" s="108">
        <f t="shared" si="1"/>
        <v>0</v>
      </c>
      <c r="I54" s="1066"/>
      <c r="J54" s="1066"/>
      <c r="K54" s="115"/>
    </row>
    <row r="55" spans="2:11" ht="14.25" customHeight="1">
      <c r="B55" s="119"/>
      <c r="C55" s="126" t="s">
        <v>652</v>
      </c>
      <c r="D55" s="19"/>
      <c r="E55" s="19"/>
      <c r="F55" s="1066"/>
      <c r="G55" s="144">
        <f t="shared" si="0"/>
        <v>0</v>
      </c>
      <c r="H55" s="108">
        <f t="shared" si="1"/>
        <v>0</v>
      </c>
      <c r="I55" s="1066"/>
      <c r="J55" s="1066"/>
      <c r="K55" s="115"/>
    </row>
    <row r="56" spans="2:11" ht="14.25" customHeight="1">
      <c r="B56" s="119"/>
      <c r="C56" s="126" t="s">
        <v>653</v>
      </c>
      <c r="D56" s="19"/>
      <c r="E56" s="19"/>
      <c r="F56" s="1066"/>
      <c r="G56" s="144">
        <f t="shared" si="0"/>
        <v>0</v>
      </c>
      <c r="H56" s="108">
        <f t="shared" si="1"/>
        <v>0</v>
      </c>
      <c r="I56" s="1066"/>
      <c r="J56" s="1066"/>
      <c r="K56" s="115"/>
    </row>
    <row r="57" spans="2:11" ht="14.25" customHeight="1">
      <c r="B57" s="119"/>
      <c r="C57" s="126" t="s">
        <v>654</v>
      </c>
      <c r="D57" s="19"/>
      <c r="E57" s="19"/>
      <c r="F57" s="1066"/>
      <c r="G57" s="144">
        <f t="shared" si="0"/>
        <v>0</v>
      </c>
      <c r="H57" s="108">
        <f t="shared" si="1"/>
        <v>0</v>
      </c>
      <c r="I57" s="1066"/>
      <c r="J57" s="1066"/>
      <c r="K57" s="115"/>
    </row>
    <row r="58" spans="2:11" ht="14.25" customHeight="1">
      <c r="B58" s="119"/>
      <c r="C58" s="126" t="s">
        <v>655</v>
      </c>
      <c r="D58" s="19"/>
      <c r="E58" s="19"/>
      <c r="F58" s="1066"/>
      <c r="G58" s="144">
        <f t="shared" si="0"/>
        <v>0</v>
      </c>
      <c r="H58" s="108">
        <f t="shared" si="1"/>
        <v>0</v>
      </c>
      <c r="I58" s="1066"/>
      <c r="J58" s="1066"/>
      <c r="K58" s="115"/>
    </row>
    <row r="59" spans="2:11" ht="14.25" customHeight="1">
      <c r="B59" s="119"/>
      <c r="C59" s="126" t="s">
        <v>656</v>
      </c>
      <c r="D59" s="19"/>
      <c r="E59" s="19"/>
      <c r="F59" s="1066"/>
      <c r="G59" s="144">
        <f t="shared" si="0"/>
        <v>0</v>
      </c>
      <c r="H59" s="108">
        <f t="shared" si="1"/>
        <v>0</v>
      </c>
      <c r="I59" s="1066"/>
      <c r="J59" s="1066"/>
      <c r="K59" s="115"/>
    </row>
    <row r="60" spans="2:11" ht="14.25" customHeight="1">
      <c r="B60" s="119"/>
      <c r="C60" s="126" t="s">
        <v>657</v>
      </c>
      <c r="D60" s="19"/>
      <c r="E60" s="19"/>
      <c r="F60" s="1066"/>
      <c r="G60" s="144">
        <f t="shared" si="0"/>
        <v>0</v>
      </c>
      <c r="H60" s="108">
        <f t="shared" si="1"/>
        <v>0</v>
      </c>
      <c r="I60" s="1066"/>
      <c r="J60" s="1066"/>
      <c r="K60" s="115"/>
    </row>
    <row r="61" spans="2:11" ht="14.25" customHeight="1">
      <c r="B61" s="119"/>
      <c r="C61" s="126" t="s">
        <v>658</v>
      </c>
      <c r="D61" s="19"/>
      <c r="E61" s="19"/>
      <c r="F61" s="1066"/>
      <c r="G61" s="144">
        <f t="shared" si="0"/>
        <v>0</v>
      </c>
      <c r="H61" s="108">
        <f t="shared" si="1"/>
        <v>0</v>
      </c>
      <c r="I61" s="1066"/>
      <c r="J61" s="1066"/>
      <c r="K61" s="115"/>
    </row>
    <row r="62" spans="2:11" ht="14.25" customHeight="1">
      <c r="B62" s="119"/>
      <c r="C62" s="126" t="s">
        <v>659</v>
      </c>
      <c r="D62" s="19"/>
      <c r="E62" s="19"/>
      <c r="F62" s="1066"/>
      <c r="G62" s="144">
        <f t="shared" si="0"/>
        <v>0</v>
      </c>
      <c r="H62" s="108">
        <f t="shared" si="1"/>
        <v>0</v>
      </c>
      <c r="I62" s="1066"/>
      <c r="J62" s="1066"/>
      <c r="K62" s="115"/>
    </row>
    <row r="63" spans="2:11" ht="14.25" customHeight="1">
      <c r="B63" s="119"/>
      <c r="C63" s="126" t="s">
        <v>660</v>
      </c>
      <c r="D63" s="19"/>
      <c r="E63" s="19"/>
      <c r="F63" s="1066"/>
      <c r="G63" s="144">
        <f t="shared" si="0"/>
        <v>0</v>
      </c>
      <c r="H63" s="108">
        <f t="shared" si="1"/>
        <v>0</v>
      </c>
      <c r="I63" s="1066"/>
      <c r="J63" s="1066"/>
      <c r="K63" s="115"/>
    </row>
    <row r="64" spans="2:11" ht="14.25" customHeight="1">
      <c r="B64" s="119"/>
      <c r="C64" s="126" t="s">
        <v>661</v>
      </c>
      <c r="D64" s="19"/>
      <c r="E64" s="19"/>
      <c r="F64" s="1066"/>
      <c r="G64" s="144">
        <f t="shared" si="0"/>
        <v>0</v>
      </c>
      <c r="H64" s="108">
        <f t="shared" si="1"/>
        <v>0</v>
      </c>
      <c r="I64" s="1066"/>
      <c r="J64" s="1066"/>
      <c r="K64" s="115"/>
    </row>
    <row r="65" spans="2:11" ht="14.25" customHeight="1">
      <c r="B65" s="119"/>
      <c r="C65" s="126" t="s">
        <v>662</v>
      </c>
      <c r="D65" s="19"/>
      <c r="E65" s="19"/>
      <c r="F65" s="1066"/>
      <c r="G65" s="144">
        <f t="shared" si="0"/>
        <v>0</v>
      </c>
      <c r="H65" s="108">
        <f t="shared" si="1"/>
        <v>0</v>
      </c>
      <c r="I65" s="1066"/>
      <c r="J65" s="1066"/>
      <c r="K65" s="115"/>
    </row>
    <row r="66" spans="2:11" ht="14.25" customHeight="1">
      <c r="B66" s="119"/>
      <c r="C66" s="126" t="s">
        <v>663</v>
      </c>
      <c r="D66" s="19"/>
      <c r="E66" s="19"/>
      <c r="F66" s="1066"/>
      <c r="G66" s="144">
        <f t="shared" si="0"/>
        <v>0</v>
      </c>
      <c r="H66" s="108">
        <f t="shared" si="1"/>
        <v>0</v>
      </c>
      <c r="I66" s="1066"/>
      <c r="J66" s="1066"/>
      <c r="K66" s="115"/>
    </row>
    <row r="67" spans="2:11" ht="14.25" customHeight="1">
      <c r="B67" s="119"/>
      <c r="C67" s="126" t="s">
        <v>664</v>
      </c>
      <c r="D67" s="19"/>
      <c r="E67" s="19"/>
      <c r="F67" s="1066"/>
      <c r="G67" s="144">
        <f t="shared" si="0"/>
        <v>0</v>
      </c>
      <c r="H67" s="108">
        <f t="shared" si="1"/>
        <v>0</v>
      </c>
      <c r="I67" s="1066"/>
      <c r="J67" s="1066"/>
      <c r="K67" s="115"/>
    </row>
    <row r="68" spans="2:11" ht="14.25" customHeight="1">
      <c r="B68" s="119"/>
      <c r="C68" s="126" t="s">
        <v>665</v>
      </c>
      <c r="D68" s="19"/>
      <c r="E68" s="19"/>
      <c r="F68" s="1066"/>
      <c r="G68" s="144">
        <f t="shared" si="0"/>
        <v>0</v>
      </c>
      <c r="H68" s="108">
        <f t="shared" si="1"/>
        <v>0</v>
      </c>
      <c r="I68" s="1066"/>
      <c r="J68" s="1066"/>
      <c r="K68" s="115"/>
    </row>
    <row r="69" spans="2:11" ht="14.25" customHeight="1">
      <c r="B69" s="119"/>
      <c r="C69" s="126" t="s">
        <v>666</v>
      </c>
      <c r="D69" s="19"/>
      <c r="E69" s="19"/>
      <c r="F69" s="1066"/>
      <c r="G69" s="144">
        <f t="shared" si="0"/>
        <v>0</v>
      </c>
      <c r="H69" s="108">
        <f t="shared" si="1"/>
        <v>0</v>
      </c>
      <c r="I69" s="1066"/>
      <c r="J69" s="1066"/>
      <c r="K69" s="115"/>
    </row>
    <row r="70" spans="2:11" ht="14.25" customHeight="1">
      <c r="B70" s="119"/>
      <c r="C70" s="126" t="s">
        <v>696</v>
      </c>
      <c r="D70" s="19"/>
      <c r="E70" s="19"/>
      <c r="F70" s="1066"/>
      <c r="G70" s="144">
        <f t="shared" si="0"/>
        <v>0</v>
      </c>
      <c r="H70" s="108">
        <f t="shared" si="1"/>
        <v>0</v>
      </c>
      <c r="I70" s="1066"/>
      <c r="J70" s="1066"/>
      <c r="K70" s="115"/>
    </row>
    <row r="71" spans="2:11" ht="14.25" customHeight="1">
      <c r="B71" s="119"/>
      <c r="C71" s="126" t="s">
        <v>667</v>
      </c>
      <c r="D71" s="19"/>
      <c r="E71" s="19"/>
      <c r="F71" s="1066"/>
      <c r="G71" s="144">
        <f t="shared" si="0"/>
        <v>0</v>
      </c>
      <c r="H71" s="108">
        <f t="shared" si="1"/>
        <v>0</v>
      </c>
      <c r="I71" s="1066"/>
      <c r="J71" s="1066"/>
      <c r="K71" s="115"/>
    </row>
    <row r="72" spans="2:11" ht="14.25" customHeight="1">
      <c r="B72" s="119"/>
      <c r="C72" s="127" t="s">
        <v>668</v>
      </c>
      <c r="D72" s="19"/>
      <c r="E72" s="19"/>
      <c r="F72" s="1066"/>
      <c r="G72" s="144">
        <f>D72+E72</f>
        <v>0</v>
      </c>
      <c r="H72" s="108">
        <f>D72+F72</f>
        <v>0</v>
      </c>
      <c r="I72" s="1066"/>
      <c r="J72" s="1066"/>
      <c r="K72" s="115"/>
    </row>
    <row r="73" spans="2:11" ht="14.25" customHeight="1">
      <c r="B73" s="119"/>
      <c r="C73" s="133" t="s">
        <v>965</v>
      </c>
      <c r="D73" s="19"/>
      <c r="E73" s="19"/>
      <c r="F73" s="1066"/>
      <c r="G73" s="144">
        <f t="shared" ref="G73:G104" si="2">D73+E73</f>
        <v>0</v>
      </c>
      <c r="H73" s="108">
        <f t="shared" ref="H73:H104" si="3">D73+F73</f>
        <v>0</v>
      </c>
      <c r="I73" s="1066"/>
      <c r="J73" s="1066"/>
      <c r="K73" s="115"/>
    </row>
    <row r="74" spans="2:11" ht="14.25" customHeight="1">
      <c r="B74" s="119"/>
      <c r="C74" s="120" t="s">
        <v>399</v>
      </c>
      <c r="D74" s="1085">
        <f>SUM(D77:D92)</f>
        <v>0</v>
      </c>
      <c r="E74" s="1085">
        <f>SUM(E77:E92)</f>
        <v>0</v>
      </c>
      <c r="F74" s="121">
        <f>SUM(F77:F92)</f>
        <v>0</v>
      </c>
      <c r="G74" s="1085">
        <f t="shared" si="2"/>
        <v>0</v>
      </c>
      <c r="H74" s="121">
        <f t="shared" si="3"/>
        <v>0</v>
      </c>
      <c r="I74" s="121">
        <f>SUM(I77:I92)</f>
        <v>0</v>
      </c>
      <c r="J74" s="121">
        <f>SUM(J77:J92)</f>
        <v>0</v>
      </c>
      <c r="K74" s="115"/>
    </row>
    <row r="75" spans="2:11" ht="14.25" customHeight="1">
      <c r="B75" s="119"/>
      <c r="C75" s="139" t="s">
        <v>620</v>
      </c>
      <c r="D75" s="148"/>
      <c r="E75" s="148"/>
      <c r="F75" s="1065"/>
      <c r="G75" s="149">
        <f t="shared" si="2"/>
        <v>0</v>
      </c>
      <c r="H75" s="150">
        <f t="shared" si="3"/>
        <v>0</v>
      </c>
      <c r="I75" s="1065"/>
      <c r="J75" s="1065"/>
      <c r="K75" s="115"/>
    </row>
    <row r="76" spans="2:11" ht="14.25" customHeight="1">
      <c r="B76" s="119"/>
      <c r="C76" s="130" t="s">
        <v>646</v>
      </c>
      <c r="D76" s="148"/>
      <c r="E76" s="148"/>
      <c r="F76" s="1065"/>
      <c r="G76" s="149">
        <f t="shared" si="2"/>
        <v>0</v>
      </c>
      <c r="H76" s="150">
        <f t="shared" si="3"/>
        <v>0</v>
      </c>
      <c r="I76" s="1065"/>
      <c r="J76" s="1065"/>
      <c r="K76" s="115"/>
    </row>
    <row r="77" spans="2:11" ht="14.25" customHeight="1">
      <c r="B77" s="119"/>
      <c r="C77" s="131" t="s">
        <v>669</v>
      </c>
      <c r="D77" s="19"/>
      <c r="E77" s="19"/>
      <c r="F77" s="1066"/>
      <c r="G77" s="144">
        <f t="shared" si="2"/>
        <v>0</v>
      </c>
      <c r="H77" s="108">
        <f t="shared" si="3"/>
        <v>0</v>
      </c>
      <c r="I77" s="1066"/>
      <c r="J77" s="1066"/>
      <c r="K77" s="115"/>
    </row>
    <row r="78" spans="2:11" ht="14.25" customHeight="1">
      <c r="B78" s="119"/>
      <c r="C78" s="126" t="s">
        <v>670</v>
      </c>
      <c r="D78" s="19"/>
      <c r="E78" s="19"/>
      <c r="F78" s="1066"/>
      <c r="G78" s="144">
        <f t="shared" si="2"/>
        <v>0</v>
      </c>
      <c r="H78" s="108">
        <f t="shared" si="3"/>
        <v>0</v>
      </c>
      <c r="I78" s="1066"/>
      <c r="J78" s="1066"/>
      <c r="K78" s="115"/>
    </row>
    <row r="79" spans="2:11" ht="14.25" customHeight="1">
      <c r="B79" s="119"/>
      <c r="C79" s="126" t="s">
        <v>671</v>
      </c>
      <c r="D79" s="19"/>
      <c r="E79" s="19"/>
      <c r="F79" s="1066"/>
      <c r="G79" s="144">
        <f t="shared" si="2"/>
        <v>0</v>
      </c>
      <c r="H79" s="108">
        <f t="shared" si="3"/>
        <v>0</v>
      </c>
      <c r="I79" s="1066"/>
      <c r="J79" s="1066"/>
      <c r="K79" s="115"/>
    </row>
    <row r="80" spans="2:11" ht="14.25" customHeight="1">
      <c r="B80" s="119"/>
      <c r="C80" s="126" t="s">
        <v>672</v>
      </c>
      <c r="D80" s="19"/>
      <c r="E80" s="19"/>
      <c r="F80" s="1066"/>
      <c r="G80" s="144">
        <f t="shared" si="2"/>
        <v>0</v>
      </c>
      <c r="H80" s="108">
        <f t="shared" si="3"/>
        <v>0</v>
      </c>
      <c r="I80" s="1066"/>
      <c r="J80" s="1066"/>
      <c r="K80" s="115"/>
    </row>
    <row r="81" spans="2:11" ht="14.25" customHeight="1">
      <c r="B81" s="119"/>
      <c r="C81" s="126" t="s">
        <v>673</v>
      </c>
      <c r="D81" s="19"/>
      <c r="E81" s="19"/>
      <c r="F81" s="1066"/>
      <c r="G81" s="144">
        <f t="shared" si="2"/>
        <v>0</v>
      </c>
      <c r="H81" s="108">
        <f t="shared" si="3"/>
        <v>0</v>
      </c>
      <c r="I81" s="1066"/>
      <c r="J81" s="1066"/>
      <c r="K81" s="115"/>
    </row>
    <row r="82" spans="2:11" ht="14.25" customHeight="1">
      <c r="B82" s="119"/>
      <c r="C82" s="134" t="s">
        <v>674</v>
      </c>
      <c r="D82" s="19"/>
      <c r="E82" s="19"/>
      <c r="F82" s="1066"/>
      <c r="G82" s="144">
        <f t="shared" si="2"/>
        <v>0</v>
      </c>
      <c r="H82" s="108">
        <f t="shared" si="3"/>
        <v>0</v>
      </c>
      <c r="I82" s="1066"/>
      <c r="J82" s="1066"/>
      <c r="K82" s="115"/>
    </row>
    <row r="83" spans="2:11" ht="14.25" customHeight="1">
      <c r="B83" s="119"/>
      <c r="C83" s="126" t="s">
        <v>675</v>
      </c>
      <c r="D83" s="19"/>
      <c r="E83" s="19"/>
      <c r="F83" s="1066"/>
      <c r="G83" s="144">
        <f t="shared" si="2"/>
        <v>0</v>
      </c>
      <c r="H83" s="108">
        <f t="shared" si="3"/>
        <v>0</v>
      </c>
      <c r="I83" s="1066"/>
      <c r="J83" s="1066"/>
      <c r="K83" s="115"/>
    </row>
    <row r="84" spans="2:11" ht="14.25" customHeight="1">
      <c r="B84" s="119"/>
      <c r="C84" s="126" t="s">
        <v>676</v>
      </c>
      <c r="D84" s="19"/>
      <c r="E84" s="19"/>
      <c r="F84" s="1066"/>
      <c r="G84" s="144">
        <f t="shared" si="2"/>
        <v>0</v>
      </c>
      <c r="H84" s="108">
        <f t="shared" si="3"/>
        <v>0</v>
      </c>
      <c r="I84" s="1066"/>
      <c r="J84" s="1066"/>
      <c r="K84" s="115"/>
    </row>
    <row r="85" spans="2:11" ht="14.25" customHeight="1">
      <c r="B85" s="119"/>
      <c r="C85" s="126" t="s">
        <v>677</v>
      </c>
      <c r="D85" s="19"/>
      <c r="E85" s="19"/>
      <c r="F85" s="1066"/>
      <c r="G85" s="144">
        <f t="shared" si="2"/>
        <v>0</v>
      </c>
      <c r="H85" s="108">
        <f t="shared" si="3"/>
        <v>0</v>
      </c>
      <c r="I85" s="1066"/>
      <c r="J85" s="1066"/>
      <c r="K85" s="115"/>
    </row>
    <row r="86" spans="2:11" ht="14.25" customHeight="1">
      <c r="B86" s="119"/>
      <c r="C86" s="126" t="s">
        <v>678</v>
      </c>
      <c r="D86" s="19"/>
      <c r="E86" s="19"/>
      <c r="F86" s="1066"/>
      <c r="G86" s="144">
        <f t="shared" si="2"/>
        <v>0</v>
      </c>
      <c r="H86" s="108">
        <f t="shared" si="3"/>
        <v>0</v>
      </c>
      <c r="I86" s="1066"/>
      <c r="J86" s="1066"/>
      <c r="K86" s="115"/>
    </row>
    <row r="87" spans="2:11" ht="14.25" customHeight="1">
      <c r="B87" s="119"/>
      <c r="C87" s="126" t="s">
        <v>679</v>
      </c>
      <c r="D87" s="19"/>
      <c r="E87" s="19"/>
      <c r="F87" s="1066"/>
      <c r="G87" s="144">
        <f t="shared" si="2"/>
        <v>0</v>
      </c>
      <c r="H87" s="108">
        <f t="shared" si="3"/>
        <v>0</v>
      </c>
      <c r="I87" s="1066"/>
      <c r="J87" s="1066"/>
      <c r="K87" s="115"/>
    </row>
    <row r="88" spans="2:11" ht="14.25" customHeight="1">
      <c r="B88" s="119"/>
      <c r="C88" s="126" t="s">
        <v>680</v>
      </c>
      <c r="D88" s="19"/>
      <c r="E88" s="19"/>
      <c r="F88" s="1066"/>
      <c r="G88" s="144">
        <f t="shared" si="2"/>
        <v>0</v>
      </c>
      <c r="H88" s="108">
        <f t="shared" si="3"/>
        <v>0</v>
      </c>
      <c r="I88" s="1066"/>
      <c r="J88" s="1066"/>
      <c r="K88" s="115"/>
    </row>
    <row r="89" spans="2:11" ht="14.25" customHeight="1">
      <c r="B89" s="119"/>
      <c r="C89" s="126" t="s">
        <v>681</v>
      </c>
      <c r="D89" s="19"/>
      <c r="E89" s="19"/>
      <c r="F89" s="1066"/>
      <c r="G89" s="144">
        <f t="shared" si="2"/>
        <v>0</v>
      </c>
      <c r="H89" s="108">
        <f t="shared" si="3"/>
        <v>0</v>
      </c>
      <c r="I89" s="1066"/>
      <c r="J89" s="1066"/>
      <c r="K89" s="115"/>
    </row>
    <row r="90" spans="2:11" ht="14.25" customHeight="1">
      <c r="B90" s="119"/>
      <c r="C90" s="126" t="s">
        <v>682</v>
      </c>
      <c r="D90" s="19"/>
      <c r="E90" s="19"/>
      <c r="F90" s="1066"/>
      <c r="G90" s="144">
        <f t="shared" si="2"/>
        <v>0</v>
      </c>
      <c r="H90" s="108">
        <f t="shared" si="3"/>
        <v>0</v>
      </c>
      <c r="I90" s="1066"/>
      <c r="J90" s="1066"/>
      <c r="K90" s="115"/>
    </row>
    <row r="91" spans="2:11" ht="14.25" customHeight="1">
      <c r="B91" s="119"/>
      <c r="C91" s="126" t="s">
        <v>683</v>
      </c>
      <c r="D91" s="19"/>
      <c r="E91" s="19"/>
      <c r="F91" s="1066"/>
      <c r="G91" s="144">
        <f t="shared" si="2"/>
        <v>0</v>
      </c>
      <c r="H91" s="108">
        <f t="shared" si="3"/>
        <v>0</v>
      </c>
      <c r="I91" s="1066"/>
      <c r="J91" s="1066"/>
      <c r="K91" s="115"/>
    </row>
    <row r="92" spans="2:11" ht="14.25" customHeight="1">
      <c r="B92" s="119"/>
      <c r="C92" s="128" t="s">
        <v>684</v>
      </c>
      <c r="D92" s="19"/>
      <c r="E92" s="19"/>
      <c r="F92" s="1066"/>
      <c r="G92" s="144">
        <f t="shared" si="2"/>
        <v>0</v>
      </c>
      <c r="H92" s="108">
        <f t="shared" si="3"/>
        <v>0</v>
      </c>
      <c r="I92" s="1066"/>
      <c r="J92" s="1066"/>
      <c r="K92" s="115"/>
    </row>
    <row r="93" spans="2:11" ht="14.25" customHeight="1">
      <c r="B93" s="119"/>
      <c r="C93" s="120" t="s">
        <v>398</v>
      </c>
      <c r="D93" s="1085">
        <f>SUM(D95:D102)</f>
        <v>0</v>
      </c>
      <c r="E93" s="1085">
        <f>SUM(E95:E102)</f>
        <v>0</v>
      </c>
      <c r="F93" s="121">
        <f>SUM(F95:F102)</f>
        <v>0</v>
      </c>
      <c r="G93" s="1085">
        <f t="shared" si="2"/>
        <v>0</v>
      </c>
      <c r="H93" s="121">
        <f t="shared" si="3"/>
        <v>0</v>
      </c>
      <c r="I93" s="121">
        <f>SUM(I95:I102)</f>
        <v>0</v>
      </c>
      <c r="J93" s="121">
        <f>SUM(J95:J102)</f>
        <v>0</v>
      </c>
      <c r="K93" s="115"/>
    </row>
    <row r="94" spans="2:11" ht="14.25" customHeight="1">
      <c r="B94" s="119"/>
      <c r="C94" s="123" t="s">
        <v>620</v>
      </c>
      <c r="D94" s="148"/>
      <c r="E94" s="148"/>
      <c r="F94" s="1065"/>
      <c r="G94" s="149">
        <f t="shared" si="2"/>
        <v>0</v>
      </c>
      <c r="H94" s="150">
        <f t="shared" si="3"/>
        <v>0</v>
      </c>
      <c r="I94" s="1065"/>
      <c r="J94" s="1065"/>
      <c r="K94" s="115"/>
    </row>
    <row r="95" spans="2:11" ht="14.25" customHeight="1">
      <c r="B95" s="119"/>
      <c r="C95" s="131" t="s">
        <v>685</v>
      </c>
      <c r="D95" s="19"/>
      <c r="E95" s="19"/>
      <c r="F95" s="1066"/>
      <c r="G95" s="144">
        <f t="shared" si="2"/>
        <v>0</v>
      </c>
      <c r="H95" s="108">
        <f t="shared" si="3"/>
        <v>0</v>
      </c>
      <c r="I95" s="1066"/>
      <c r="J95" s="1066"/>
      <c r="K95" s="115"/>
    </row>
    <row r="96" spans="2:11" ht="14.25" customHeight="1">
      <c r="B96" s="119"/>
      <c r="C96" s="126" t="s">
        <v>686</v>
      </c>
      <c r="D96" s="19"/>
      <c r="E96" s="19"/>
      <c r="F96" s="1066"/>
      <c r="G96" s="144">
        <f t="shared" si="2"/>
        <v>0</v>
      </c>
      <c r="H96" s="108">
        <f t="shared" si="3"/>
        <v>0</v>
      </c>
      <c r="I96" s="1066"/>
      <c r="J96" s="1066"/>
      <c r="K96" s="115"/>
    </row>
    <row r="97" spans="2:11" ht="14.25" customHeight="1">
      <c r="B97" s="119"/>
      <c r="C97" s="126" t="s">
        <v>687</v>
      </c>
      <c r="D97" s="19"/>
      <c r="E97" s="19"/>
      <c r="F97" s="1066"/>
      <c r="G97" s="144">
        <f t="shared" si="2"/>
        <v>0</v>
      </c>
      <c r="H97" s="108">
        <f t="shared" si="3"/>
        <v>0</v>
      </c>
      <c r="I97" s="1066"/>
      <c r="J97" s="1066"/>
      <c r="K97" s="115"/>
    </row>
    <row r="98" spans="2:11" ht="14.25" customHeight="1">
      <c r="B98" s="119"/>
      <c r="C98" s="126" t="s">
        <v>688</v>
      </c>
      <c r="D98" s="19"/>
      <c r="E98" s="19"/>
      <c r="F98" s="1066"/>
      <c r="G98" s="144">
        <f t="shared" si="2"/>
        <v>0</v>
      </c>
      <c r="H98" s="108">
        <f t="shared" si="3"/>
        <v>0</v>
      </c>
      <c r="I98" s="1066"/>
      <c r="J98" s="1066"/>
      <c r="K98" s="115"/>
    </row>
    <row r="99" spans="2:11" ht="14.25" customHeight="1">
      <c r="B99" s="119"/>
      <c r="C99" s="126" t="s">
        <v>689</v>
      </c>
      <c r="D99" s="19"/>
      <c r="E99" s="19"/>
      <c r="F99" s="1066"/>
      <c r="G99" s="144">
        <f t="shared" si="2"/>
        <v>0</v>
      </c>
      <c r="H99" s="108">
        <f t="shared" si="3"/>
        <v>0</v>
      </c>
      <c r="I99" s="1066"/>
      <c r="J99" s="1066"/>
      <c r="K99" s="115"/>
    </row>
    <row r="100" spans="2:11" ht="14.25" customHeight="1">
      <c r="B100" s="140"/>
      <c r="C100" s="141" t="s">
        <v>690</v>
      </c>
      <c r="D100" s="19"/>
      <c r="E100" s="19"/>
      <c r="F100" s="1066"/>
      <c r="G100" s="144">
        <f t="shared" si="2"/>
        <v>0</v>
      </c>
      <c r="H100" s="108">
        <f t="shared" si="3"/>
        <v>0</v>
      </c>
      <c r="I100" s="1066"/>
      <c r="J100" s="1066"/>
      <c r="K100" s="115"/>
    </row>
    <row r="101" spans="2:11" ht="14.25" customHeight="1">
      <c r="B101" s="119"/>
      <c r="C101" s="126" t="s">
        <v>697</v>
      </c>
      <c r="D101" s="19"/>
      <c r="E101" s="19"/>
      <c r="F101" s="1066"/>
      <c r="G101" s="144">
        <f t="shared" si="2"/>
        <v>0</v>
      </c>
      <c r="H101" s="108">
        <f t="shared" si="3"/>
        <v>0</v>
      </c>
      <c r="I101" s="1066"/>
      <c r="J101" s="1066"/>
      <c r="K101" s="115"/>
    </row>
    <row r="102" spans="2:11" ht="14.25" customHeight="1">
      <c r="B102" s="119"/>
      <c r="C102" s="128" t="s">
        <v>61</v>
      </c>
      <c r="D102" s="19"/>
      <c r="E102" s="19"/>
      <c r="F102" s="1066"/>
      <c r="G102" s="144">
        <f t="shared" si="2"/>
        <v>0</v>
      </c>
      <c r="H102" s="108">
        <f t="shared" si="3"/>
        <v>0</v>
      </c>
      <c r="I102" s="1066"/>
      <c r="J102" s="1066"/>
      <c r="K102" s="115"/>
    </row>
    <row r="103" spans="2:11" ht="14.25" customHeight="1">
      <c r="B103" s="119"/>
      <c r="C103" s="120" t="s">
        <v>691</v>
      </c>
      <c r="D103" s="145"/>
      <c r="E103" s="145"/>
      <c r="F103" s="1067"/>
      <c r="G103" s="146">
        <f t="shared" si="2"/>
        <v>0</v>
      </c>
      <c r="H103" s="147">
        <f t="shared" si="3"/>
        <v>0</v>
      </c>
      <c r="I103" s="1067"/>
      <c r="J103" s="1067"/>
      <c r="K103" s="115"/>
    </row>
    <row r="104" spans="2:11" ht="14.25" customHeight="1">
      <c r="B104" s="119"/>
      <c r="C104" s="123" t="s">
        <v>620</v>
      </c>
      <c r="D104" s="148"/>
      <c r="E104" s="148"/>
      <c r="F104" s="1065"/>
      <c r="G104" s="149">
        <f t="shared" si="2"/>
        <v>0</v>
      </c>
      <c r="H104" s="150">
        <f t="shared" si="3"/>
        <v>0</v>
      </c>
      <c r="I104" s="1065"/>
      <c r="J104" s="1065"/>
      <c r="K104" s="115"/>
    </row>
    <row r="105" spans="2:11" ht="14.25" customHeight="1">
      <c r="B105" s="119"/>
      <c r="C105" s="142" t="s">
        <v>69</v>
      </c>
      <c r="D105" s="1087">
        <f t="shared" ref="D105:J105" si="4">D8+D23+D28+D35+D40+D74+D93+D103</f>
        <v>0</v>
      </c>
      <c r="E105" s="1087">
        <f t="shared" si="4"/>
        <v>0</v>
      </c>
      <c r="F105" s="143">
        <f t="shared" si="4"/>
        <v>0</v>
      </c>
      <c r="G105" s="1087">
        <f t="shared" si="4"/>
        <v>0</v>
      </c>
      <c r="H105" s="143">
        <f t="shared" si="4"/>
        <v>0</v>
      </c>
      <c r="I105" s="143">
        <f t="shared" si="4"/>
        <v>0</v>
      </c>
      <c r="J105" s="143">
        <f t="shared" si="4"/>
        <v>0</v>
      </c>
      <c r="K105" s="115"/>
    </row>
    <row r="106" spans="2:11" ht="14.25" customHeight="1">
      <c r="B106" s="119"/>
      <c r="C106" s="1058"/>
      <c r="D106" s="1059"/>
      <c r="E106" s="1059"/>
      <c r="F106" s="1060"/>
      <c r="G106" s="1088"/>
      <c r="H106" s="1060"/>
      <c r="I106" s="1060"/>
      <c r="J106" s="1060"/>
      <c r="K106" s="115"/>
    </row>
    <row r="107" spans="2:11" ht="14.25" customHeight="1">
      <c r="B107" s="119"/>
      <c r="C107" s="1061"/>
      <c r="D107" s="1062"/>
      <c r="E107" s="1062"/>
      <c r="F107" s="1063"/>
      <c r="G107" s="1062"/>
      <c r="H107" s="1063"/>
      <c r="I107" s="1063"/>
      <c r="J107" s="1063"/>
      <c r="K107" s="115"/>
    </row>
    <row r="108" spans="2:11" ht="23.45" customHeight="1">
      <c r="B108" s="119"/>
      <c r="C108" s="890"/>
      <c r="D108" s="1234" t="s">
        <v>967</v>
      </c>
      <c r="E108" s="1235"/>
      <c r="F108" s="1236"/>
      <c r="G108" s="1068"/>
      <c r="H108" s="1069"/>
      <c r="I108" s="1070"/>
      <c r="J108" s="1070"/>
      <c r="K108" s="115"/>
    </row>
    <row r="109" spans="2:11" ht="13.15" customHeight="1">
      <c r="B109" s="140"/>
      <c r="C109" s="1237" t="s">
        <v>430</v>
      </c>
      <c r="D109" s="1232" t="str">
        <f>"Budget exécutoire "&amp;'TELEBUDGET Enfance et adultes'!G45-1</f>
        <v>Budget exécutoire 2023</v>
      </c>
      <c r="E109" s="1232" t="str">
        <f>"Budget proposé "&amp;'TELEBUDGET Enfance et adultes'!G45</f>
        <v>Budget proposé 2024</v>
      </c>
      <c r="F109" s="1232" t="str">
        <f>"Budget retenu "&amp;'TELEBUDGET Enfance et adultes'!G45</f>
        <v>Budget retenu 2024</v>
      </c>
      <c r="G109" s="1071"/>
      <c r="H109" s="1072"/>
      <c r="I109" s="1072"/>
      <c r="J109" s="1072"/>
      <c r="K109" s="115"/>
    </row>
    <row r="110" spans="2:11" ht="26.45" customHeight="1">
      <c r="B110" s="119"/>
      <c r="C110" s="1238"/>
      <c r="D110" s="1233"/>
      <c r="E110" s="1233"/>
      <c r="F110" s="1233"/>
      <c r="G110" s="1072"/>
      <c r="H110" s="1072"/>
      <c r="I110" s="1072"/>
      <c r="J110" s="1072"/>
      <c r="K110" s="115"/>
    </row>
    <row r="111" spans="2:11">
      <c r="B111" s="119"/>
      <c r="C111" s="1072"/>
      <c r="D111" s="1073"/>
      <c r="E111" s="1073"/>
      <c r="F111" s="1074"/>
      <c r="G111" s="1072"/>
      <c r="H111" s="1072"/>
      <c r="I111" s="1072"/>
      <c r="J111" s="1072"/>
      <c r="K111" s="115"/>
    </row>
    <row r="112" spans="2:11">
      <c r="B112" s="119"/>
      <c r="C112" s="120" t="s">
        <v>692</v>
      </c>
      <c r="D112" s="121">
        <f>SUM(D114:D126)</f>
        <v>0</v>
      </c>
      <c r="E112" s="121">
        <f>SUM(E114:E126)</f>
        <v>0</v>
      </c>
      <c r="F112" s="121">
        <f>SUM(F114:F126)</f>
        <v>0</v>
      </c>
      <c r="G112" s="1072"/>
      <c r="H112" s="1072"/>
      <c r="I112" s="1072"/>
      <c r="J112" s="1072"/>
      <c r="K112" s="115"/>
    </row>
    <row r="113" spans="2:11">
      <c r="B113" s="119"/>
      <c r="C113" s="123" t="s">
        <v>620</v>
      </c>
      <c r="D113" s="1065"/>
      <c r="E113" s="1065"/>
      <c r="F113" s="1102"/>
      <c r="G113" s="1072"/>
      <c r="H113" s="1072"/>
      <c r="I113" s="1072"/>
      <c r="J113" s="1072"/>
      <c r="K113" s="115"/>
    </row>
    <row r="114" spans="2:11">
      <c r="B114" s="119"/>
      <c r="C114" s="124" t="s">
        <v>615</v>
      </c>
      <c r="D114" s="1066"/>
      <c r="E114" s="1066"/>
      <c r="F114" s="1103"/>
      <c r="G114" s="1072"/>
      <c r="H114" s="1072"/>
      <c r="I114" s="1072"/>
      <c r="J114" s="1072"/>
      <c r="K114" s="115"/>
    </row>
    <row r="115" spans="2:11">
      <c r="B115" s="119"/>
      <c r="C115" s="125" t="s">
        <v>616</v>
      </c>
      <c r="D115" s="1066"/>
      <c r="E115" s="1066"/>
      <c r="F115" s="1103"/>
      <c r="G115" s="1072"/>
      <c r="H115" s="1072"/>
      <c r="I115" s="1072"/>
      <c r="J115" s="1072"/>
      <c r="K115" s="115"/>
    </row>
    <row r="116" spans="2:11">
      <c r="B116" s="119"/>
      <c r="C116" s="126" t="s">
        <v>617</v>
      </c>
      <c r="D116" s="1066"/>
      <c r="E116" s="1066"/>
      <c r="F116" s="1103"/>
      <c r="G116" s="1072"/>
      <c r="H116" s="1072"/>
      <c r="I116" s="1072"/>
      <c r="J116" s="1072"/>
      <c r="K116" s="115"/>
    </row>
    <row r="117" spans="2:11">
      <c r="B117" s="119"/>
      <c r="C117" s="126" t="s">
        <v>618</v>
      </c>
      <c r="D117" s="1066"/>
      <c r="E117" s="1066"/>
      <c r="F117" s="1103"/>
      <c r="G117" s="1072"/>
      <c r="H117" s="1072"/>
      <c r="I117" s="1072"/>
      <c r="J117" s="1072"/>
      <c r="K117" s="115"/>
    </row>
    <row r="118" spans="2:11">
      <c r="B118" s="119"/>
      <c r="C118" s="127" t="s">
        <v>619</v>
      </c>
      <c r="D118" s="1066"/>
      <c r="E118" s="1066"/>
      <c r="F118" s="1103"/>
      <c r="G118" s="1072"/>
      <c r="H118" s="1072"/>
      <c r="I118" s="1072"/>
      <c r="J118" s="1072"/>
      <c r="K118" s="115"/>
    </row>
    <row r="119" spans="2:11">
      <c r="B119" s="119"/>
      <c r="C119" s="126" t="s">
        <v>621</v>
      </c>
      <c r="D119" s="1066"/>
      <c r="E119" s="1066"/>
      <c r="F119" s="1103"/>
      <c r="G119" s="1072"/>
      <c r="H119" s="1072"/>
      <c r="I119" s="1072"/>
      <c r="J119" s="1072"/>
      <c r="K119" s="115"/>
    </row>
    <row r="120" spans="2:11">
      <c r="B120" s="119"/>
      <c r="C120" s="127" t="s">
        <v>622</v>
      </c>
      <c r="D120" s="1066"/>
      <c r="E120" s="1066"/>
      <c r="F120" s="1103"/>
      <c r="G120" s="1072"/>
      <c r="H120" s="1072"/>
      <c r="I120" s="1072"/>
      <c r="J120" s="1072"/>
      <c r="K120" s="115"/>
    </row>
    <row r="121" spans="2:11">
      <c r="B121" s="119"/>
      <c r="C121" s="126" t="s">
        <v>623</v>
      </c>
      <c r="D121" s="1066"/>
      <c r="E121" s="1066"/>
      <c r="F121" s="1103"/>
      <c r="G121" s="1072"/>
      <c r="H121" s="1072"/>
      <c r="I121" s="1072"/>
      <c r="J121" s="1072"/>
      <c r="K121" s="115"/>
    </row>
    <row r="122" spans="2:11" ht="13.9" customHeight="1">
      <c r="B122" s="119"/>
      <c r="C122" s="127" t="s">
        <v>624</v>
      </c>
      <c r="D122" s="1066"/>
      <c r="E122" s="1066"/>
      <c r="F122" s="1103"/>
      <c r="G122" s="1072"/>
      <c r="H122" s="1072"/>
      <c r="I122" s="1072"/>
      <c r="J122" s="1072"/>
      <c r="K122" s="115"/>
    </row>
    <row r="123" spans="2:11">
      <c r="B123" s="119"/>
      <c r="C123" s="126" t="s">
        <v>625</v>
      </c>
      <c r="D123" s="1066"/>
      <c r="E123" s="1066"/>
      <c r="F123" s="1103"/>
      <c r="G123" s="1072"/>
      <c r="H123" s="1072"/>
      <c r="I123" s="1072"/>
      <c r="J123" s="1072"/>
      <c r="K123" s="115"/>
    </row>
    <row r="124" spans="2:11">
      <c r="B124" s="119"/>
      <c r="C124" s="126" t="s">
        <v>626</v>
      </c>
      <c r="D124" s="1066"/>
      <c r="E124" s="1066"/>
      <c r="F124" s="1103"/>
      <c r="G124" s="1072"/>
      <c r="H124" s="1072"/>
      <c r="I124" s="1072"/>
      <c r="J124" s="1072"/>
      <c r="K124" s="115"/>
    </row>
    <row r="125" spans="2:11">
      <c r="B125" s="119"/>
      <c r="C125" s="126" t="s">
        <v>627</v>
      </c>
      <c r="D125" s="1066"/>
      <c r="E125" s="1066"/>
      <c r="F125" s="1103"/>
      <c r="G125" s="1072"/>
      <c r="H125" s="1072"/>
      <c r="I125" s="1072"/>
      <c r="J125" s="1072"/>
      <c r="K125" s="115"/>
    </row>
    <row r="126" spans="2:11">
      <c r="B126" s="119"/>
      <c r="C126" s="128" t="s">
        <v>628</v>
      </c>
      <c r="D126" s="1066"/>
      <c r="E126" s="1066"/>
      <c r="F126" s="1103"/>
      <c r="G126" s="1072"/>
      <c r="H126" s="1072"/>
      <c r="I126" s="1072"/>
      <c r="J126" s="1072"/>
      <c r="K126" s="115"/>
    </row>
    <row r="127" spans="2:11">
      <c r="B127" s="119"/>
      <c r="C127" s="129" t="s">
        <v>395</v>
      </c>
      <c r="D127" s="121">
        <f>SUM(D129:D131)</f>
        <v>0</v>
      </c>
      <c r="E127" s="121">
        <f>SUM(E129:E131)</f>
        <v>0</v>
      </c>
      <c r="F127" s="121">
        <f>SUM(F129:F131)</f>
        <v>0</v>
      </c>
      <c r="G127" s="1072"/>
      <c r="H127" s="1072"/>
      <c r="I127" s="1072"/>
      <c r="J127" s="1072"/>
      <c r="K127" s="115"/>
    </row>
    <row r="128" spans="2:11">
      <c r="B128" s="119"/>
      <c r="C128" s="130" t="s">
        <v>620</v>
      </c>
      <c r="D128" s="1065"/>
      <c r="E128" s="1065"/>
      <c r="F128" s="1102"/>
      <c r="G128" s="1072"/>
      <c r="H128" s="1072"/>
      <c r="I128" s="1072"/>
      <c r="J128" s="1072"/>
      <c r="K128" s="115"/>
    </row>
    <row r="129" spans="2:11">
      <c r="B129" s="119"/>
      <c r="C129" s="131" t="s">
        <v>629</v>
      </c>
      <c r="D129" s="1066"/>
      <c r="E129" s="1066"/>
      <c r="F129" s="1103"/>
      <c r="G129" s="1072"/>
      <c r="H129" s="1072"/>
      <c r="I129" s="1072"/>
      <c r="J129" s="1072"/>
      <c r="K129" s="115"/>
    </row>
    <row r="130" spans="2:11">
      <c r="B130" s="119"/>
      <c r="C130" s="126" t="s">
        <v>630</v>
      </c>
      <c r="D130" s="1066"/>
      <c r="E130" s="1066"/>
      <c r="F130" s="1103"/>
      <c r="G130" s="1072"/>
      <c r="H130" s="1072"/>
      <c r="I130" s="1072"/>
      <c r="J130" s="1072"/>
      <c r="K130" s="115"/>
    </row>
    <row r="131" spans="2:11">
      <c r="B131" s="119"/>
      <c r="C131" s="128" t="s">
        <v>631</v>
      </c>
      <c r="D131" s="1066"/>
      <c r="E131" s="1066"/>
      <c r="F131" s="1103"/>
      <c r="G131" s="1072"/>
      <c r="H131" s="1072"/>
      <c r="I131" s="1072"/>
      <c r="J131" s="1072"/>
      <c r="K131" s="115"/>
    </row>
    <row r="132" spans="2:11">
      <c r="B132" s="119"/>
      <c r="C132" s="129" t="s">
        <v>396</v>
      </c>
      <c r="D132" s="121">
        <f>SUM(D134:D138)</f>
        <v>0</v>
      </c>
      <c r="E132" s="121">
        <f>SUM(E134:E138)</f>
        <v>0</v>
      </c>
      <c r="F132" s="121">
        <f>SUM(F134:F138)</f>
        <v>0</v>
      </c>
      <c r="G132" s="1072"/>
      <c r="H132" s="1072"/>
      <c r="I132" s="1072"/>
      <c r="J132" s="1072"/>
      <c r="K132" s="115"/>
    </row>
    <row r="133" spans="2:11">
      <c r="B133" s="119"/>
      <c r="C133" s="130" t="s">
        <v>620</v>
      </c>
      <c r="D133" s="1065"/>
      <c r="E133" s="1065"/>
      <c r="F133" s="1102"/>
      <c r="G133" s="1072"/>
      <c r="H133" s="1072"/>
      <c r="I133" s="1072"/>
      <c r="J133" s="1072"/>
      <c r="K133" s="115"/>
    </row>
    <row r="134" spans="2:11">
      <c r="B134" s="119"/>
      <c r="C134" s="124" t="s">
        <v>632</v>
      </c>
      <c r="D134" s="1066"/>
      <c r="E134" s="1066"/>
      <c r="F134" s="1103"/>
      <c r="G134" s="1072"/>
      <c r="H134" s="1072"/>
      <c r="I134" s="1072"/>
      <c r="J134" s="1072"/>
      <c r="K134" s="115"/>
    </row>
    <row r="135" spans="2:11">
      <c r="B135" s="119"/>
      <c r="C135" s="126" t="s">
        <v>633</v>
      </c>
      <c r="D135" s="1066"/>
      <c r="E135" s="1066"/>
      <c r="F135" s="1103"/>
      <c r="G135" s="1072"/>
      <c r="H135" s="1072"/>
      <c r="I135" s="1072"/>
      <c r="J135" s="1072"/>
      <c r="K135" s="115"/>
    </row>
    <row r="136" spans="2:11">
      <c r="B136" s="119"/>
      <c r="C136" s="127" t="s">
        <v>634</v>
      </c>
      <c r="D136" s="1066"/>
      <c r="E136" s="1066"/>
      <c r="F136" s="1103"/>
      <c r="G136" s="1072"/>
      <c r="H136" s="1072"/>
      <c r="I136" s="1072"/>
      <c r="J136" s="1072"/>
      <c r="K136" s="115"/>
    </row>
    <row r="137" spans="2:11" ht="25.5">
      <c r="B137" s="119"/>
      <c r="C137" s="126" t="s">
        <v>635</v>
      </c>
      <c r="D137" s="1066"/>
      <c r="E137" s="1066"/>
      <c r="F137" s="1103"/>
      <c r="G137" s="1072"/>
      <c r="H137" s="1072"/>
      <c r="I137" s="1072"/>
      <c r="J137" s="1072"/>
      <c r="K137" s="115"/>
    </row>
    <row r="138" spans="2:11">
      <c r="B138" s="119"/>
      <c r="C138" s="128" t="s">
        <v>636</v>
      </c>
      <c r="D138" s="1066"/>
      <c r="E138" s="1066"/>
      <c r="F138" s="1103"/>
      <c r="G138" s="1072"/>
      <c r="H138" s="1072"/>
      <c r="I138" s="1072"/>
      <c r="J138" s="1072"/>
      <c r="K138" s="115"/>
    </row>
    <row r="139" spans="2:11">
      <c r="B139" s="119"/>
      <c r="C139" s="120" t="s">
        <v>397</v>
      </c>
      <c r="D139" s="132">
        <f>SUM(D141:D143)</f>
        <v>0</v>
      </c>
      <c r="E139" s="132">
        <f>SUM(E141:E143)</f>
        <v>0</v>
      </c>
      <c r="F139" s="132">
        <f>SUM(F141:F143)</f>
        <v>0</v>
      </c>
      <c r="G139" s="1072"/>
      <c r="H139" s="1072"/>
      <c r="I139" s="1072"/>
      <c r="J139" s="1072"/>
      <c r="K139" s="115"/>
    </row>
    <row r="140" spans="2:11">
      <c r="B140" s="119"/>
      <c r="C140" s="123" t="s">
        <v>620</v>
      </c>
      <c r="D140" s="1065"/>
      <c r="E140" s="1065"/>
      <c r="F140" s="1102"/>
      <c r="G140" s="1072"/>
      <c r="H140" s="1072"/>
      <c r="I140" s="1072"/>
      <c r="J140" s="1072"/>
      <c r="K140" s="115"/>
    </row>
    <row r="141" spans="2:11">
      <c r="B141" s="119"/>
      <c r="C141" s="124" t="s">
        <v>637</v>
      </c>
      <c r="D141" s="1066"/>
      <c r="E141" s="1066"/>
      <c r="F141" s="1103"/>
      <c r="G141" s="1072"/>
      <c r="H141" s="1072"/>
      <c r="I141" s="1072"/>
      <c r="J141" s="1072"/>
      <c r="K141" s="115"/>
    </row>
    <row r="142" spans="2:11">
      <c r="B142" s="119"/>
      <c r="C142" s="125" t="s">
        <v>638</v>
      </c>
      <c r="D142" s="1066"/>
      <c r="E142" s="1066"/>
      <c r="F142" s="1103"/>
      <c r="G142" s="1072"/>
      <c r="H142" s="1072"/>
      <c r="I142" s="1072"/>
      <c r="J142" s="1072"/>
      <c r="K142" s="115"/>
    </row>
    <row r="143" spans="2:11">
      <c r="B143" s="119"/>
      <c r="C143" s="133" t="s">
        <v>639</v>
      </c>
      <c r="D143" s="1066"/>
      <c r="E143" s="1066"/>
      <c r="F143" s="1103"/>
      <c r="G143" s="1072"/>
      <c r="H143" s="1072"/>
      <c r="I143" s="1072"/>
      <c r="J143" s="1072"/>
      <c r="K143" s="115"/>
    </row>
    <row r="144" spans="2:11">
      <c r="B144" s="119"/>
      <c r="C144" s="129" t="s">
        <v>693</v>
      </c>
      <c r="D144" s="121">
        <f>SUM(D146:D177)-D152-D154</f>
        <v>0</v>
      </c>
      <c r="E144" s="121">
        <f>SUM(E146:E177)-E152-E154</f>
        <v>0</v>
      </c>
      <c r="F144" s="121">
        <f>SUM(F146:F177)-F152-F154</f>
        <v>0</v>
      </c>
      <c r="G144" s="1072"/>
      <c r="H144" s="1072"/>
      <c r="I144" s="1072"/>
      <c r="J144" s="1072"/>
      <c r="K144" s="115"/>
    </row>
    <row r="145" spans="2:11">
      <c r="B145" s="119"/>
      <c r="C145" s="130" t="s">
        <v>620</v>
      </c>
      <c r="D145" s="1065"/>
      <c r="E145" s="1065"/>
      <c r="F145" s="1102"/>
      <c r="G145" s="1072"/>
      <c r="H145" s="1072"/>
      <c r="I145" s="1072"/>
      <c r="J145" s="1072"/>
      <c r="K145" s="115"/>
    </row>
    <row r="146" spans="2:11">
      <c r="B146" s="119"/>
      <c r="C146" s="134" t="s">
        <v>640</v>
      </c>
      <c r="D146" s="1066"/>
      <c r="E146" s="1066"/>
      <c r="F146" s="1103"/>
      <c r="G146" s="1072"/>
      <c r="H146" s="1072"/>
      <c r="I146" s="1072"/>
      <c r="J146" s="1072"/>
      <c r="K146" s="115"/>
    </row>
    <row r="147" spans="2:11">
      <c r="B147" s="119"/>
      <c r="C147" s="126" t="s">
        <v>641</v>
      </c>
      <c r="D147" s="1066"/>
      <c r="E147" s="1066"/>
      <c r="F147" s="1103"/>
      <c r="G147" s="1072"/>
      <c r="H147" s="1072"/>
      <c r="I147" s="1072"/>
      <c r="J147" s="1072"/>
      <c r="K147" s="115"/>
    </row>
    <row r="148" spans="2:11">
      <c r="B148" s="119"/>
      <c r="C148" s="126" t="s">
        <v>642</v>
      </c>
      <c r="D148" s="1066"/>
      <c r="E148" s="1066"/>
      <c r="F148" s="1103"/>
      <c r="G148" s="1072"/>
      <c r="H148" s="1072"/>
      <c r="I148" s="1072"/>
      <c r="J148" s="1072"/>
      <c r="K148" s="115"/>
    </row>
    <row r="149" spans="2:11">
      <c r="B149" s="119"/>
      <c r="C149" s="126" t="s">
        <v>643</v>
      </c>
      <c r="D149" s="1066"/>
      <c r="E149" s="1066"/>
      <c r="F149" s="1103"/>
      <c r="G149" s="1072"/>
      <c r="H149" s="1072"/>
      <c r="I149" s="1072"/>
      <c r="J149" s="1072"/>
      <c r="K149" s="115"/>
    </row>
    <row r="150" spans="2:11">
      <c r="B150" s="119"/>
      <c r="C150" s="126" t="s">
        <v>644</v>
      </c>
      <c r="D150" s="1066"/>
      <c r="E150" s="1066"/>
      <c r="F150" s="1103"/>
      <c r="G150" s="1072"/>
      <c r="H150" s="1072"/>
      <c r="I150" s="1072"/>
      <c r="J150" s="1072"/>
      <c r="K150" s="115"/>
    </row>
    <row r="151" spans="2:11">
      <c r="B151" s="119"/>
      <c r="C151" s="126" t="s">
        <v>645</v>
      </c>
      <c r="D151" s="1066"/>
      <c r="E151" s="1066"/>
      <c r="F151" s="1103"/>
      <c r="G151" s="1072"/>
      <c r="H151" s="1072"/>
      <c r="I151" s="1072"/>
      <c r="J151" s="1072"/>
      <c r="K151" s="115"/>
    </row>
    <row r="152" spans="2:11">
      <c r="B152" s="119"/>
      <c r="C152" s="137" t="s">
        <v>646</v>
      </c>
      <c r="D152" s="1066"/>
      <c r="E152" s="1066"/>
      <c r="F152" s="1103"/>
      <c r="G152" s="1072"/>
      <c r="H152" s="1072"/>
      <c r="I152" s="1072"/>
      <c r="J152" s="1072"/>
      <c r="K152" s="115"/>
    </row>
    <row r="153" spans="2:11">
      <c r="B153" s="119"/>
      <c r="C153" s="126" t="s">
        <v>647</v>
      </c>
      <c r="D153" s="1066"/>
      <c r="E153" s="1066"/>
      <c r="F153" s="1103"/>
      <c r="G153" s="1072"/>
      <c r="H153" s="1072"/>
      <c r="I153" s="1072"/>
      <c r="J153" s="1072"/>
      <c r="K153" s="115"/>
    </row>
    <row r="154" spans="2:11">
      <c r="B154" s="119"/>
      <c r="C154" s="137" t="s">
        <v>646</v>
      </c>
      <c r="D154" s="1066"/>
      <c r="E154" s="1066"/>
      <c r="F154" s="1103"/>
      <c r="G154" s="1072"/>
      <c r="H154" s="1072"/>
      <c r="I154" s="1072"/>
      <c r="J154" s="1072"/>
      <c r="K154" s="115"/>
    </row>
    <row r="155" spans="2:11">
      <c r="B155" s="119"/>
      <c r="C155" s="126" t="s">
        <v>648</v>
      </c>
      <c r="D155" s="1066"/>
      <c r="E155" s="1066"/>
      <c r="F155" s="1103"/>
      <c r="G155" s="1072"/>
      <c r="H155" s="1072"/>
      <c r="I155" s="1072"/>
      <c r="J155" s="1072"/>
      <c r="K155" s="115"/>
    </row>
    <row r="156" spans="2:11">
      <c r="B156" s="119"/>
      <c r="C156" s="126" t="s">
        <v>649</v>
      </c>
      <c r="D156" s="1066"/>
      <c r="E156" s="1066"/>
      <c r="F156" s="1103"/>
      <c r="G156" s="1072"/>
      <c r="H156" s="1072"/>
      <c r="I156" s="1072"/>
      <c r="J156" s="1072"/>
      <c r="K156" s="115"/>
    </row>
    <row r="157" spans="2:11">
      <c r="B157" s="119"/>
      <c r="C157" s="126" t="s">
        <v>650</v>
      </c>
      <c r="D157" s="1066"/>
      <c r="E157" s="1066"/>
      <c r="F157" s="1103"/>
      <c r="G157" s="1072"/>
      <c r="H157" s="1072"/>
      <c r="I157" s="1072"/>
      <c r="J157" s="1072"/>
      <c r="K157" s="115"/>
    </row>
    <row r="158" spans="2:11">
      <c r="B158" s="119"/>
      <c r="C158" s="126" t="s">
        <v>651</v>
      </c>
      <c r="D158" s="1066"/>
      <c r="E158" s="1066"/>
      <c r="F158" s="1103"/>
      <c r="G158" s="1072"/>
      <c r="H158" s="1072"/>
      <c r="I158" s="1072"/>
      <c r="J158" s="1072"/>
      <c r="K158" s="115"/>
    </row>
    <row r="159" spans="2:11">
      <c r="B159" s="119"/>
      <c r="C159" s="126" t="s">
        <v>652</v>
      </c>
      <c r="D159" s="1066"/>
      <c r="E159" s="1066"/>
      <c r="F159" s="1103"/>
      <c r="G159" s="1072"/>
      <c r="H159" s="1072"/>
      <c r="I159" s="1072"/>
      <c r="J159" s="1072"/>
      <c r="K159" s="115"/>
    </row>
    <row r="160" spans="2:11">
      <c r="B160" s="119"/>
      <c r="C160" s="126" t="s">
        <v>653</v>
      </c>
      <c r="D160" s="1066"/>
      <c r="E160" s="1066"/>
      <c r="F160" s="1103"/>
      <c r="G160" s="1072"/>
      <c r="H160" s="1072"/>
      <c r="I160" s="1072"/>
      <c r="J160" s="1072"/>
      <c r="K160" s="115"/>
    </row>
    <row r="161" spans="2:11">
      <c r="B161" s="119"/>
      <c r="C161" s="126" t="s">
        <v>654</v>
      </c>
      <c r="D161" s="1066"/>
      <c r="E161" s="1066"/>
      <c r="F161" s="1103"/>
      <c r="G161" s="1072"/>
      <c r="H161" s="1072"/>
      <c r="I161" s="1072"/>
      <c r="J161" s="1072"/>
      <c r="K161" s="115"/>
    </row>
    <row r="162" spans="2:11">
      <c r="B162" s="119"/>
      <c r="C162" s="126" t="s">
        <v>655</v>
      </c>
      <c r="D162" s="1066"/>
      <c r="E162" s="1066"/>
      <c r="F162" s="1103"/>
      <c r="G162" s="1072"/>
      <c r="H162" s="1072"/>
      <c r="I162" s="1072"/>
      <c r="J162" s="1072"/>
      <c r="K162" s="115"/>
    </row>
    <row r="163" spans="2:11">
      <c r="B163" s="119"/>
      <c r="C163" s="126" t="s">
        <v>656</v>
      </c>
      <c r="D163" s="1066"/>
      <c r="E163" s="1066"/>
      <c r="F163" s="1103"/>
      <c r="G163" s="1072"/>
      <c r="H163" s="1072"/>
      <c r="I163" s="1072"/>
      <c r="J163" s="1072"/>
      <c r="K163" s="115"/>
    </row>
    <row r="164" spans="2:11">
      <c r="B164" s="119"/>
      <c r="C164" s="126" t="s">
        <v>657</v>
      </c>
      <c r="D164" s="1066"/>
      <c r="E164" s="1066"/>
      <c r="F164" s="1103"/>
      <c r="G164" s="1072"/>
      <c r="H164" s="1072"/>
      <c r="I164" s="1072"/>
      <c r="J164" s="1072"/>
      <c r="K164" s="115"/>
    </row>
    <row r="165" spans="2:11">
      <c r="B165" s="119"/>
      <c r="C165" s="126" t="s">
        <v>658</v>
      </c>
      <c r="D165" s="1066"/>
      <c r="E165" s="1066"/>
      <c r="F165" s="1103"/>
      <c r="G165" s="1072"/>
      <c r="H165" s="1072"/>
      <c r="I165" s="1072"/>
      <c r="J165" s="1072"/>
      <c r="K165" s="115"/>
    </row>
    <row r="166" spans="2:11">
      <c r="B166" s="119"/>
      <c r="C166" s="126" t="s">
        <v>659</v>
      </c>
      <c r="D166" s="1066"/>
      <c r="E166" s="1066"/>
      <c r="F166" s="1103"/>
      <c r="G166" s="1072"/>
      <c r="H166" s="1072"/>
      <c r="I166" s="1072"/>
      <c r="J166" s="1072"/>
      <c r="K166" s="115"/>
    </row>
    <row r="167" spans="2:11">
      <c r="B167" s="119"/>
      <c r="C167" s="126" t="s">
        <v>660</v>
      </c>
      <c r="D167" s="1066"/>
      <c r="E167" s="1066"/>
      <c r="F167" s="1103"/>
      <c r="G167" s="1072"/>
      <c r="H167" s="1072"/>
      <c r="I167" s="1072"/>
      <c r="J167" s="1072"/>
      <c r="K167" s="115"/>
    </row>
    <row r="168" spans="2:11">
      <c r="B168" s="119"/>
      <c r="C168" s="126" t="s">
        <v>661</v>
      </c>
      <c r="D168" s="1066"/>
      <c r="E168" s="1066"/>
      <c r="F168" s="1103"/>
      <c r="G168" s="1072"/>
      <c r="H168" s="1072"/>
      <c r="I168" s="1072"/>
      <c r="J168" s="1072"/>
      <c r="K168" s="115"/>
    </row>
    <row r="169" spans="2:11">
      <c r="B169" s="119"/>
      <c r="C169" s="126" t="s">
        <v>662</v>
      </c>
      <c r="D169" s="1066"/>
      <c r="E169" s="1066"/>
      <c r="F169" s="1103"/>
      <c r="G169" s="1072"/>
      <c r="H169" s="1072"/>
      <c r="I169" s="1072"/>
      <c r="J169" s="1072"/>
      <c r="K169" s="115"/>
    </row>
    <row r="170" spans="2:11">
      <c r="B170" s="119"/>
      <c r="C170" s="126" t="s">
        <v>663</v>
      </c>
      <c r="D170" s="1066"/>
      <c r="E170" s="1066"/>
      <c r="F170" s="1103"/>
      <c r="G170" s="1072"/>
      <c r="H170" s="1072"/>
      <c r="I170" s="1072"/>
      <c r="J170" s="1072"/>
      <c r="K170" s="115"/>
    </row>
    <row r="171" spans="2:11">
      <c r="B171" s="119"/>
      <c r="C171" s="126" t="s">
        <v>664</v>
      </c>
      <c r="D171" s="1066"/>
      <c r="E171" s="1066"/>
      <c r="F171" s="1103"/>
      <c r="G171" s="1072"/>
      <c r="H171" s="1072"/>
      <c r="I171" s="1072"/>
      <c r="J171" s="1072"/>
      <c r="K171" s="115"/>
    </row>
    <row r="172" spans="2:11">
      <c r="B172" s="119"/>
      <c r="C172" s="126" t="s">
        <v>665</v>
      </c>
      <c r="D172" s="1066"/>
      <c r="E172" s="1066"/>
      <c r="F172" s="1103"/>
      <c r="G172" s="1072"/>
      <c r="H172" s="1072"/>
      <c r="I172" s="1072"/>
      <c r="J172" s="1072"/>
      <c r="K172" s="115"/>
    </row>
    <row r="173" spans="2:11">
      <c r="B173" s="119"/>
      <c r="C173" s="126" t="s">
        <v>666</v>
      </c>
      <c r="D173" s="1066"/>
      <c r="E173" s="1066"/>
      <c r="F173" s="1103"/>
      <c r="G173" s="1072"/>
      <c r="H173" s="1072"/>
      <c r="I173" s="1072"/>
      <c r="J173" s="1072"/>
      <c r="K173" s="115"/>
    </row>
    <row r="174" spans="2:11" ht="13.9" customHeight="1">
      <c r="B174" s="119"/>
      <c r="C174" s="126" t="s">
        <v>696</v>
      </c>
      <c r="D174" s="1066"/>
      <c r="E174" s="1066"/>
      <c r="F174" s="1103"/>
      <c r="G174" s="1072"/>
      <c r="H174" s="1072"/>
      <c r="I174" s="1072"/>
      <c r="J174" s="1072"/>
      <c r="K174" s="115"/>
    </row>
    <row r="175" spans="2:11">
      <c r="B175" s="119"/>
      <c r="C175" s="126" t="s">
        <v>667</v>
      </c>
      <c r="D175" s="1066"/>
      <c r="E175" s="1066"/>
      <c r="F175" s="1103"/>
      <c r="G175" s="1072"/>
      <c r="H175" s="1072"/>
      <c r="I175" s="1072"/>
      <c r="J175" s="1072"/>
      <c r="K175" s="115"/>
    </row>
    <row r="176" spans="2:11">
      <c r="B176" s="119"/>
      <c r="C176" s="127" t="s">
        <v>668</v>
      </c>
      <c r="D176" s="1066"/>
      <c r="E176" s="1066"/>
      <c r="F176" s="1103"/>
      <c r="G176" s="1072"/>
      <c r="H176" s="1072"/>
      <c r="I176" s="1072"/>
      <c r="J176" s="1072"/>
      <c r="K176" s="115"/>
    </row>
    <row r="177" spans="2:11">
      <c r="B177" s="119"/>
      <c r="C177" s="133" t="s">
        <v>965</v>
      </c>
      <c r="D177" s="1066"/>
      <c r="E177" s="1066"/>
      <c r="F177" s="1103"/>
      <c r="G177" s="1072"/>
      <c r="H177" s="1072"/>
      <c r="I177" s="1072"/>
      <c r="J177" s="1072"/>
      <c r="K177" s="115"/>
    </row>
    <row r="178" spans="2:11">
      <c r="B178" s="119"/>
      <c r="C178" s="120" t="s">
        <v>399</v>
      </c>
      <c r="D178" s="121">
        <f>SUM(D181:D196)</f>
        <v>0</v>
      </c>
      <c r="E178" s="121">
        <f>SUM(E181:E196)</f>
        <v>0</v>
      </c>
      <c r="F178" s="121">
        <f>SUM(F181:F196)</f>
        <v>0</v>
      </c>
      <c r="G178" s="1072"/>
      <c r="H178" s="1072"/>
      <c r="I178" s="1072"/>
      <c r="J178" s="1072"/>
      <c r="K178" s="115"/>
    </row>
    <row r="179" spans="2:11">
      <c r="B179" s="119"/>
      <c r="C179" s="139" t="s">
        <v>620</v>
      </c>
      <c r="D179" s="1065"/>
      <c r="E179" s="1065"/>
      <c r="F179" s="1102"/>
      <c r="G179" s="1072"/>
      <c r="H179" s="1072"/>
      <c r="I179" s="1072"/>
      <c r="J179" s="1072"/>
      <c r="K179" s="115"/>
    </row>
    <row r="180" spans="2:11">
      <c r="B180" s="119"/>
      <c r="C180" s="130" t="s">
        <v>646</v>
      </c>
      <c r="D180" s="1065"/>
      <c r="E180" s="1065"/>
      <c r="F180" s="1102"/>
      <c r="G180" s="1072"/>
      <c r="H180" s="1072"/>
      <c r="I180" s="1072"/>
      <c r="J180" s="1072"/>
      <c r="K180" s="115"/>
    </row>
    <row r="181" spans="2:11">
      <c r="B181" s="119"/>
      <c r="C181" s="131" t="s">
        <v>669</v>
      </c>
      <c r="D181" s="1066"/>
      <c r="E181" s="1066"/>
      <c r="F181" s="1103"/>
      <c r="G181" s="1072"/>
      <c r="H181" s="1072"/>
      <c r="I181" s="1072"/>
      <c r="J181" s="1072"/>
      <c r="K181" s="115"/>
    </row>
    <row r="182" spans="2:11">
      <c r="B182" s="119"/>
      <c r="C182" s="126" t="s">
        <v>670</v>
      </c>
      <c r="D182" s="1066"/>
      <c r="E182" s="1066"/>
      <c r="F182" s="1103"/>
      <c r="G182" s="1072"/>
      <c r="H182" s="1072"/>
      <c r="I182" s="1072"/>
      <c r="J182" s="1072"/>
      <c r="K182" s="115"/>
    </row>
    <row r="183" spans="2:11">
      <c r="B183" s="119"/>
      <c r="C183" s="126" t="s">
        <v>671</v>
      </c>
      <c r="D183" s="1066"/>
      <c r="E183" s="1066"/>
      <c r="F183" s="1103"/>
      <c r="G183" s="1072"/>
      <c r="H183" s="1072"/>
      <c r="I183" s="1072"/>
      <c r="J183" s="1072"/>
      <c r="K183" s="115"/>
    </row>
    <row r="184" spans="2:11">
      <c r="B184" s="119"/>
      <c r="C184" s="126" t="s">
        <v>672</v>
      </c>
      <c r="D184" s="1066"/>
      <c r="E184" s="1066"/>
      <c r="F184" s="1103"/>
      <c r="G184" s="1072"/>
      <c r="H184" s="1072"/>
      <c r="I184" s="1072"/>
      <c r="J184" s="1072"/>
      <c r="K184" s="115"/>
    </row>
    <row r="185" spans="2:11">
      <c r="B185" s="119"/>
      <c r="C185" s="126" t="s">
        <v>673</v>
      </c>
      <c r="D185" s="1066"/>
      <c r="E185" s="1066"/>
      <c r="F185" s="1103"/>
      <c r="G185" s="1072"/>
      <c r="H185" s="1072"/>
      <c r="I185" s="1072"/>
      <c r="J185" s="1072"/>
      <c r="K185" s="115"/>
    </row>
    <row r="186" spans="2:11">
      <c r="B186" s="119"/>
      <c r="C186" s="134" t="s">
        <v>674</v>
      </c>
      <c r="D186" s="1066"/>
      <c r="E186" s="1066"/>
      <c r="F186" s="1103"/>
      <c r="G186" s="1072"/>
      <c r="H186" s="1072"/>
      <c r="I186" s="1072"/>
      <c r="J186" s="1072"/>
      <c r="K186" s="115"/>
    </row>
    <row r="187" spans="2:11">
      <c r="B187" s="119"/>
      <c r="C187" s="126" t="s">
        <v>675</v>
      </c>
      <c r="D187" s="1066"/>
      <c r="E187" s="1066"/>
      <c r="F187" s="1103"/>
      <c r="G187" s="1072"/>
      <c r="H187" s="1072"/>
      <c r="I187" s="1072"/>
      <c r="J187" s="1072"/>
      <c r="K187" s="115"/>
    </row>
    <row r="188" spans="2:11">
      <c r="B188" s="119"/>
      <c r="C188" s="126" t="s">
        <v>676</v>
      </c>
      <c r="D188" s="1066"/>
      <c r="E188" s="1066"/>
      <c r="F188" s="1103"/>
      <c r="G188" s="1072"/>
      <c r="H188" s="1072"/>
      <c r="I188" s="1072"/>
      <c r="J188" s="1072"/>
      <c r="K188" s="115"/>
    </row>
    <row r="189" spans="2:11">
      <c r="B189" s="119"/>
      <c r="C189" s="126" t="s">
        <v>677</v>
      </c>
      <c r="D189" s="1066"/>
      <c r="E189" s="1066"/>
      <c r="F189" s="1103"/>
      <c r="G189" s="1072"/>
      <c r="H189" s="1072"/>
      <c r="I189" s="1072"/>
      <c r="J189" s="1072"/>
      <c r="K189" s="115"/>
    </row>
    <row r="190" spans="2:11">
      <c r="B190" s="119"/>
      <c r="C190" s="126" t="s">
        <v>678</v>
      </c>
      <c r="D190" s="1066"/>
      <c r="E190" s="1066"/>
      <c r="F190" s="1103"/>
      <c r="G190" s="1072"/>
      <c r="H190" s="1072"/>
      <c r="I190" s="1072"/>
      <c r="J190" s="1072"/>
      <c r="K190" s="115"/>
    </row>
    <row r="191" spans="2:11">
      <c r="B191" s="119"/>
      <c r="C191" s="126" t="s">
        <v>679</v>
      </c>
      <c r="D191" s="1066"/>
      <c r="E191" s="1066"/>
      <c r="F191" s="1103"/>
      <c r="G191" s="1072"/>
      <c r="H191" s="1072"/>
      <c r="I191" s="1072"/>
      <c r="J191" s="1072"/>
      <c r="K191" s="115"/>
    </row>
    <row r="192" spans="2:11">
      <c r="B192" s="119"/>
      <c r="C192" s="126" t="s">
        <v>680</v>
      </c>
      <c r="D192" s="1066"/>
      <c r="E192" s="1066"/>
      <c r="F192" s="1103"/>
      <c r="G192" s="1072"/>
      <c r="H192" s="1072"/>
      <c r="I192" s="1072"/>
      <c r="J192" s="1072"/>
      <c r="K192" s="115"/>
    </row>
    <row r="193" spans="2:11">
      <c r="B193" s="119"/>
      <c r="C193" s="126" t="s">
        <v>681</v>
      </c>
      <c r="D193" s="1066"/>
      <c r="E193" s="1066"/>
      <c r="F193" s="1103"/>
      <c r="G193" s="1072"/>
      <c r="H193" s="1072"/>
      <c r="I193" s="1072"/>
      <c r="J193" s="1072"/>
      <c r="K193" s="115"/>
    </row>
    <row r="194" spans="2:11">
      <c r="B194" s="119"/>
      <c r="C194" s="126" t="s">
        <v>682</v>
      </c>
      <c r="D194" s="1066"/>
      <c r="E194" s="1066"/>
      <c r="F194" s="1103"/>
      <c r="G194" s="1072"/>
      <c r="H194" s="1072"/>
      <c r="I194" s="1072"/>
      <c r="J194" s="1072"/>
      <c r="K194" s="115"/>
    </row>
    <row r="195" spans="2:11">
      <c r="B195" s="119"/>
      <c r="C195" s="126" t="s">
        <v>683</v>
      </c>
      <c r="D195" s="1066"/>
      <c r="E195" s="1066"/>
      <c r="F195" s="1103"/>
      <c r="G195" s="1072"/>
      <c r="H195" s="1072"/>
      <c r="I195" s="1072"/>
      <c r="J195" s="1072"/>
      <c r="K195" s="115"/>
    </row>
    <row r="196" spans="2:11">
      <c r="B196" s="119"/>
      <c r="C196" s="128" t="s">
        <v>684</v>
      </c>
      <c r="D196" s="1066"/>
      <c r="E196" s="1066"/>
      <c r="F196" s="1103"/>
      <c r="G196" s="1072"/>
      <c r="H196" s="1072"/>
      <c r="I196" s="1072"/>
      <c r="J196" s="1072"/>
      <c r="K196" s="115"/>
    </row>
    <row r="197" spans="2:11">
      <c r="B197" s="119"/>
      <c r="C197" s="120" t="s">
        <v>398</v>
      </c>
      <c r="D197" s="121">
        <f>SUM(D199:D206)</f>
        <v>0</v>
      </c>
      <c r="E197" s="121">
        <f>SUM(E199:E206)</f>
        <v>0</v>
      </c>
      <c r="F197" s="121">
        <f>SUM(F199:F206)</f>
        <v>0</v>
      </c>
      <c r="G197" s="1072"/>
      <c r="H197" s="1072"/>
      <c r="I197" s="1072"/>
      <c r="J197" s="1072"/>
      <c r="K197" s="115"/>
    </row>
    <row r="198" spans="2:11">
      <c r="B198" s="119"/>
      <c r="C198" s="123" t="s">
        <v>620</v>
      </c>
      <c r="D198" s="1065"/>
      <c r="E198" s="1065"/>
      <c r="F198" s="1102"/>
      <c r="G198" s="1072"/>
      <c r="H198" s="1072"/>
      <c r="I198" s="1072"/>
      <c r="J198" s="1072"/>
      <c r="K198" s="115"/>
    </row>
    <row r="199" spans="2:11">
      <c r="B199" s="119"/>
      <c r="C199" s="131" t="s">
        <v>685</v>
      </c>
      <c r="D199" s="1066"/>
      <c r="E199" s="1066"/>
      <c r="F199" s="1103"/>
      <c r="G199" s="1072"/>
      <c r="H199" s="1072"/>
      <c r="I199" s="1072"/>
      <c r="J199" s="1072"/>
      <c r="K199" s="115"/>
    </row>
    <row r="200" spans="2:11">
      <c r="B200" s="119"/>
      <c r="C200" s="126" t="s">
        <v>686</v>
      </c>
      <c r="D200" s="1066"/>
      <c r="E200" s="1066"/>
      <c r="F200" s="1103"/>
      <c r="G200" s="1072"/>
      <c r="H200" s="1072"/>
      <c r="I200" s="1072"/>
      <c r="J200" s="1072"/>
      <c r="K200" s="115"/>
    </row>
    <row r="201" spans="2:11">
      <c r="B201" s="119"/>
      <c r="C201" s="126" t="s">
        <v>687</v>
      </c>
      <c r="D201" s="1066"/>
      <c r="E201" s="1066"/>
      <c r="F201" s="1103"/>
      <c r="G201" s="1072"/>
      <c r="H201" s="1072"/>
      <c r="I201" s="1072"/>
      <c r="J201" s="1072"/>
      <c r="K201" s="115"/>
    </row>
    <row r="202" spans="2:11">
      <c r="B202" s="119"/>
      <c r="C202" s="126" t="s">
        <v>688</v>
      </c>
      <c r="D202" s="1066"/>
      <c r="E202" s="1066"/>
      <c r="F202" s="1103"/>
      <c r="G202" s="1072"/>
      <c r="H202" s="1072"/>
      <c r="I202" s="1072"/>
      <c r="J202" s="1072"/>
      <c r="K202" s="115"/>
    </row>
    <row r="203" spans="2:11">
      <c r="B203" s="119"/>
      <c r="C203" s="126" t="s">
        <v>689</v>
      </c>
      <c r="D203" s="1066"/>
      <c r="E203" s="1066"/>
      <c r="F203" s="1103"/>
      <c r="G203" s="1072"/>
      <c r="H203" s="1072"/>
      <c r="I203" s="1072"/>
      <c r="J203" s="1072"/>
      <c r="K203" s="115"/>
    </row>
    <row r="204" spans="2:11">
      <c r="B204" s="119"/>
      <c r="C204" s="126" t="s">
        <v>690</v>
      </c>
      <c r="D204" s="1066"/>
      <c r="E204" s="1066"/>
      <c r="F204" s="1103"/>
      <c r="G204" s="1072"/>
      <c r="H204" s="1072"/>
      <c r="I204" s="1072"/>
      <c r="J204" s="1072"/>
      <c r="K204" s="115"/>
    </row>
    <row r="205" spans="2:11">
      <c r="B205" s="119"/>
      <c r="C205" s="126" t="s">
        <v>697</v>
      </c>
      <c r="D205" s="1066"/>
      <c r="E205" s="1066"/>
      <c r="F205" s="1103"/>
      <c r="G205" s="1072"/>
      <c r="H205" s="1072"/>
      <c r="I205" s="1072"/>
      <c r="J205" s="1072"/>
      <c r="K205" s="115"/>
    </row>
    <row r="206" spans="2:11">
      <c r="B206" s="119"/>
      <c r="C206" s="128" t="s">
        <v>61</v>
      </c>
      <c r="D206" s="1066"/>
      <c r="E206" s="1066"/>
      <c r="F206" s="1103"/>
      <c r="G206" s="1072"/>
      <c r="H206" s="1072"/>
      <c r="I206" s="1072"/>
      <c r="J206" s="1072"/>
      <c r="K206" s="115"/>
    </row>
    <row r="207" spans="2:11">
      <c r="B207" s="119"/>
      <c r="C207" s="120" t="s">
        <v>691</v>
      </c>
      <c r="D207" s="1067"/>
      <c r="E207" s="1067"/>
      <c r="F207" s="1104"/>
      <c r="G207" s="1072"/>
      <c r="H207" s="1072"/>
      <c r="I207" s="1072"/>
      <c r="J207" s="1072"/>
      <c r="K207" s="115"/>
    </row>
    <row r="208" spans="2:11">
      <c r="B208" s="119"/>
      <c r="C208" s="123" t="s">
        <v>620</v>
      </c>
      <c r="D208" s="1065"/>
      <c r="E208" s="1065"/>
      <c r="F208" s="1102"/>
      <c r="G208" s="1072"/>
      <c r="H208" s="1072"/>
      <c r="I208" s="1072"/>
      <c r="J208" s="1072"/>
      <c r="K208" s="115"/>
    </row>
    <row r="209" spans="2:11">
      <c r="B209" s="119"/>
      <c r="C209" s="142" t="s">
        <v>69</v>
      </c>
      <c r="D209" s="143">
        <f>D112+D127+D132+D139+D144+D178+D197+D207</f>
        <v>0</v>
      </c>
      <c r="E209" s="143">
        <f>E112+E127+E132+E139+E144+E178+E197+E207</f>
        <v>0</v>
      </c>
      <c r="F209" s="143">
        <f>F112+F127+F132+F139+F144+F178+F197+F207</f>
        <v>0</v>
      </c>
      <c r="G209" s="1072"/>
      <c r="H209" s="1072"/>
      <c r="I209" s="1072"/>
      <c r="J209" s="1072"/>
      <c r="K209" s="115"/>
    </row>
    <row r="210" spans="2:11">
      <c r="B210" s="119"/>
      <c r="C210" s="1079" t="s">
        <v>968</v>
      </c>
      <c r="D210" s="1062"/>
      <c r="E210" s="1062"/>
      <c r="F210" s="1063"/>
      <c r="G210" s="1062"/>
      <c r="H210" s="1063"/>
      <c r="I210" s="1063"/>
      <c r="J210" s="1063"/>
      <c r="K210" s="115"/>
    </row>
    <row r="211" spans="2:11">
      <c r="B211" s="119"/>
      <c r="C211" s="1061"/>
      <c r="D211" s="1062"/>
      <c r="E211" s="1062"/>
      <c r="F211" s="1063"/>
      <c r="G211" s="1080" t="s">
        <v>969</v>
      </c>
      <c r="H211" s="1081">
        <f>'Charges d_exploitation'!J53-'Charges d_exploitation'!J40-'Charges d_exploitation'!J41</f>
        <v>0</v>
      </c>
      <c r="I211" s="1080" t="s">
        <v>970</v>
      </c>
      <c r="J211" s="1081">
        <f>F209-H211</f>
        <v>0</v>
      </c>
      <c r="K211" s="115"/>
    </row>
    <row r="212" spans="2:11" ht="13.5" thickBot="1">
      <c r="B212" s="1075"/>
      <c r="C212" s="1076"/>
      <c r="D212" s="1076"/>
      <c r="E212" s="1076"/>
      <c r="F212" s="1076"/>
      <c r="G212" s="1076"/>
      <c r="H212" s="1077"/>
      <c r="I212" s="1076"/>
      <c r="J212" s="1077"/>
      <c r="K212" s="1078"/>
    </row>
    <row r="213" spans="2:11" ht="13.5" thickTop="1"/>
  </sheetData>
  <sheetProtection password="B34F" sheet="1" objects="1" scenarios="1" formatCells="0" formatColumns="0" formatRows="0" selectLockedCells="1"/>
  <mergeCells count="13">
    <mergeCell ref="G5:H5"/>
    <mergeCell ref="I5:I6"/>
    <mergeCell ref="J5:J6"/>
    <mergeCell ref="C5:C6"/>
    <mergeCell ref="B2:K2"/>
    <mergeCell ref="D4:H4"/>
    <mergeCell ref="D5:D6"/>
    <mergeCell ref="E5:F5"/>
    <mergeCell ref="F109:F110"/>
    <mergeCell ref="D108:F108"/>
    <mergeCell ref="C109:C110"/>
    <mergeCell ref="D109:D110"/>
    <mergeCell ref="E109:E110"/>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91841" r:id="rId4" name="Button 1">
              <controlPr defaultSize="0" print="0" autoFill="0" autoPict="0" macro="[0]!MasquerLignesVides">
                <anchor moveWithCells="1" sizeWithCells="1">
                  <from>
                    <xdr:col>2</xdr:col>
                    <xdr:colOff>1714500</xdr:colOff>
                    <xdr:row>213</xdr:row>
                    <xdr:rowOff>2076450</xdr:rowOff>
                  </from>
                  <to>
                    <xdr:col>4</xdr:col>
                    <xdr:colOff>0</xdr:colOff>
                    <xdr:row>215</xdr:row>
                    <xdr:rowOff>2724150</xdr:rowOff>
                  </to>
                </anchor>
              </controlPr>
            </control>
          </mc:Choice>
        </mc:AlternateContent>
        <mc:AlternateContent xmlns:mc="http://schemas.openxmlformats.org/markup-compatibility/2006">
          <mc:Choice Requires="x14">
            <control shapeId="291842" r:id="rId5" name="Button 2">
              <controlPr defaultSize="0" print="0" autoFill="0" autoPict="0" macro="[0]!DeMasquerLignesVides">
                <anchor moveWithCells="1" sizeWithCells="1">
                  <from>
                    <xdr:col>4</xdr:col>
                    <xdr:colOff>1381125</xdr:colOff>
                    <xdr:row>213</xdr:row>
                    <xdr:rowOff>1800225</xdr:rowOff>
                  </from>
                  <to>
                    <xdr:col>6</xdr:col>
                    <xdr:colOff>4772025</xdr:colOff>
                    <xdr:row>215</xdr:row>
                    <xdr:rowOff>2724150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7"/>
  <dimension ref="B1:K213"/>
  <sheetViews>
    <sheetView zoomScaleNormal="100" workbookViewId="0">
      <selection activeCell="D10" sqref="D10"/>
    </sheetView>
  </sheetViews>
  <sheetFormatPr baseColWidth="10" defaultRowHeight="12.75"/>
  <cols>
    <col min="1" max="1" width="2.140625" style="110" customWidth="1"/>
    <col min="2" max="2" width="1.5703125" style="110" customWidth="1"/>
    <col min="3" max="3" width="73.140625" style="110" customWidth="1"/>
    <col min="4" max="6" width="17.28515625" style="110" customWidth="1"/>
    <col min="7" max="7" width="6.28515625" style="110" customWidth="1"/>
    <col min="8" max="8" width="17.28515625" style="111" customWidth="1"/>
    <col min="9" max="9" width="17.28515625" style="110" customWidth="1"/>
    <col min="10" max="10" width="17.28515625" style="111" customWidth="1"/>
    <col min="11" max="11" width="1.7109375" style="110" customWidth="1"/>
    <col min="12" max="16384" width="11.42578125" style="110"/>
  </cols>
  <sheetData>
    <row r="1" spans="2:11" ht="13.5" thickBot="1"/>
    <row r="2" spans="2:11" ht="40.15" customHeight="1" thickBot="1">
      <c r="B2" s="1210" t="s">
        <v>972</v>
      </c>
      <c r="C2" s="1211"/>
      <c r="D2" s="1211"/>
      <c r="E2" s="1211"/>
      <c r="F2" s="1211"/>
      <c r="G2" s="1211"/>
      <c r="H2" s="859"/>
      <c r="I2" s="860"/>
      <c r="J2" s="860"/>
      <c r="K2" s="860"/>
    </row>
    <row r="3" spans="2:11">
      <c r="B3" s="112"/>
      <c r="G3" s="113"/>
      <c r="K3" s="1072"/>
    </row>
    <row r="4" spans="2:11" ht="34.9" customHeight="1">
      <c r="B4" s="114"/>
      <c r="C4" s="890"/>
      <c r="D4" s="1234" t="s">
        <v>974</v>
      </c>
      <c r="E4" s="1235"/>
      <c r="F4" s="1236"/>
      <c r="G4" s="115"/>
      <c r="H4" s="110"/>
      <c r="J4" s="110"/>
    </row>
    <row r="5" spans="2:11" ht="19.899999999999999" customHeight="1">
      <c r="B5" s="116"/>
      <c r="C5" s="1237" t="s">
        <v>430</v>
      </c>
      <c r="D5" s="1232" t="str">
        <f>"Budget exécutoire "&amp;'TELEBUDGET Enfance et adultes'!G45-1</f>
        <v>Budget exécutoire 2023</v>
      </c>
      <c r="E5" s="1232" t="str">
        <f>"Budget proposé "&amp;'TELEBUDGET Enfance et adultes'!G45</f>
        <v>Budget proposé 2024</v>
      </c>
      <c r="F5" s="1232" t="str">
        <f>"Budget retenu "&amp;'TELEBUDGET Enfance et adultes'!G45</f>
        <v>Budget retenu 2024</v>
      </c>
      <c r="G5" s="115"/>
      <c r="H5" s="110"/>
      <c r="J5" s="110"/>
    </row>
    <row r="6" spans="2:11" ht="58.5" customHeight="1">
      <c r="B6" s="116"/>
      <c r="C6" s="1238"/>
      <c r="D6" s="1233"/>
      <c r="E6" s="1233"/>
      <c r="F6" s="1233"/>
      <c r="G6" s="115"/>
      <c r="H6" s="110"/>
      <c r="J6" s="110"/>
    </row>
    <row r="7" spans="2:11" ht="22.15" customHeight="1">
      <c r="B7" s="114"/>
      <c r="D7" s="117"/>
      <c r="E7" s="117"/>
      <c r="F7" s="118"/>
      <c r="G7" s="115"/>
      <c r="H7" s="110"/>
      <c r="J7" s="110"/>
    </row>
    <row r="8" spans="2:11" ht="14.25" customHeight="1">
      <c r="B8" s="119"/>
      <c r="C8" s="120" t="s">
        <v>692</v>
      </c>
      <c r="D8" s="121">
        <f>SUM(D10:D22)</f>
        <v>0</v>
      </c>
      <c r="E8" s="121">
        <f>SUM(E10:E22)</f>
        <v>0</v>
      </c>
      <c r="F8" s="121">
        <f>SUM(F10:F22)</f>
        <v>0</v>
      </c>
      <c r="G8" s="115"/>
      <c r="H8" s="122"/>
      <c r="J8" s="110"/>
    </row>
    <row r="9" spans="2:11" ht="14.25" customHeight="1">
      <c r="B9" s="119"/>
      <c r="C9" s="123" t="s">
        <v>620</v>
      </c>
      <c r="D9" s="1065"/>
      <c r="E9" s="1065"/>
      <c r="F9" s="1102"/>
      <c r="G9" s="115"/>
      <c r="H9" s="110"/>
      <c r="J9" s="110"/>
    </row>
    <row r="10" spans="2:11" ht="14.25" customHeight="1">
      <c r="B10" s="119"/>
      <c r="C10" s="124" t="s">
        <v>615</v>
      </c>
      <c r="D10" s="1066"/>
      <c r="E10" s="1066"/>
      <c r="F10" s="1103"/>
      <c r="G10" s="115"/>
      <c r="H10" s="110"/>
      <c r="J10" s="110"/>
    </row>
    <row r="11" spans="2:11" ht="14.25" customHeight="1">
      <c r="B11" s="119"/>
      <c r="C11" s="125" t="s">
        <v>616</v>
      </c>
      <c r="D11" s="1066"/>
      <c r="E11" s="1066"/>
      <c r="F11" s="1103"/>
      <c r="G11" s="115"/>
      <c r="H11" s="110"/>
      <c r="J11" s="110"/>
    </row>
    <row r="12" spans="2:11" ht="14.25" customHeight="1">
      <c r="B12" s="119"/>
      <c r="C12" s="126" t="s">
        <v>617</v>
      </c>
      <c r="D12" s="1066"/>
      <c r="E12" s="1066"/>
      <c r="F12" s="1103"/>
      <c r="G12" s="115"/>
      <c r="H12" s="110"/>
      <c r="J12" s="110"/>
    </row>
    <row r="13" spans="2:11" ht="14.25" customHeight="1">
      <c r="B13" s="119"/>
      <c r="C13" s="126" t="s">
        <v>618</v>
      </c>
      <c r="D13" s="1066"/>
      <c r="E13" s="1066"/>
      <c r="F13" s="1103"/>
      <c r="G13" s="115"/>
      <c r="H13" s="110"/>
      <c r="J13" s="110"/>
    </row>
    <row r="14" spans="2:11" ht="14.25" customHeight="1">
      <c r="B14" s="119"/>
      <c r="C14" s="127" t="s">
        <v>619</v>
      </c>
      <c r="D14" s="1066"/>
      <c r="E14" s="1066"/>
      <c r="F14" s="1103"/>
      <c r="G14" s="115"/>
      <c r="H14" s="110"/>
      <c r="J14" s="110"/>
    </row>
    <row r="15" spans="2:11" ht="14.25" customHeight="1">
      <c r="B15" s="119"/>
      <c r="C15" s="126" t="s">
        <v>621</v>
      </c>
      <c r="D15" s="1066"/>
      <c r="E15" s="1066"/>
      <c r="F15" s="1103"/>
      <c r="G15" s="115"/>
      <c r="H15" s="110"/>
      <c r="J15" s="110"/>
    </row>
    <row r="16" spans="2:11" ht="14.25" customHeight="1">
      <c r="B16" s="119"/>
      <c r="C16" s="127" t="s">
        <v>622</v>
      </c>
      <c r="D16" s="1066"/>
      <c r="E16" s="1066"/>
      <c r="F16" s="1103"/>
      <c r="G16" s="115"/>
      <c r="H16" s="110"/>
      <c r="J16" s="110"/>
    </row>
    <row r="17" spans="2:10" ht="14.25" customHeight="1">
      <c r="B17" s="119"/>
      <c r="C17" s="126" t="s">
        <v>623</v>
      </c>
      <c r="D17" s="1066"/>
      <c r="E17" s="1066"/>
      <c r="F17" s="1103"/>
      <c r="G17" s="115"/>
      <c r="H17" s="110"/>
      <c r="J17" s="110"/>
    </row>
    <row r="18" spans="2:10" ht="14.25" customHeight="1">
      <c r="B18" s="119"/>
      <c r="C18" s="127" t="s">
        <v>624</v>
      </c>
      <c r="D18" s="1066"/>
      <c r="E18" s="1066"/>
      <c r="F18" s="1103"/>
      <c r="G18" s="115"/>
      <c r="H18" s="110"/>
      <c r="J18" s="110"/>
    </row>
    <row r="19" spans="2:10" ht="14.25" customHeight="1">
      <c r="B19" s="119"/>
      <c r="C19" s="126" t="s">
        <v>625</v>
      </c>
      <c r="D19" s="1066"/>
      <c r="E19" s="1066"/>
      <c r="F19" s="1103"/>
      <c r="G19" s="115"/>
      <c r="H19" s="110"/>
      <c r="J19" s="110"/>
    </row>
    <row r="20" spans="2:10" ht="14.25" customHeight="1">
      <c r="B20" s="119"/>
      <c r="C20" s="126" t="s">
        <v>626</v>
      </c>
      <c r="D20" s="1066"/>
      <c r="E20" s="1066"/>
      <c r="F20" s="1103"/>
      <c r="G20" s="115"/>
      <c r="H20" s="110"/>
      <c r="J20" s="110"/>
    </row>
    <row r="21" spans="2:10" ht="14.25" customHeight="1">
      <c r="B21" s="119"/>
      <c r="C21" s="126" t="s">
        <v>627</v>
      </c>
      <c r="D21" s="1066"/>
      <c r="E21" s="1066"/>
      <c r="F21" s="1103"/>
      <c r="G21" s="115"/>
      <c r="H21" s="110"/>
      <c r="J21" s="110"/>
    </row>
    <row r="22" spans="2:10" ht="14.25" customHeight="1">
      <c r="B22" s="119"/>
      <c r="C22" s="128" t="s">
        <v>628</v>
      </c>
      <c r="D22" s="1066"/>
      <c r="E22" s="1066"/>
      <c r="F22" s="1103"/>
      <c r="G22" s="115"/>
      <c r="H22" s="110"/>
      <c r="J22" s="110"/>
    </row>
    <row r="23" spans="2:10" ht="14.25" customHeight="1">
      <c r="B23" s="119"/>
      <c r="C23" s="129" t="s">
        <v>395</v>
      </c>
      <c r="D23" s="121">
        <f>SUM(D25:D27)</f>
        <v>0</v>
      </c>
      <c r="E23" s="121">
        <f>SUM(E25:E27)</f>
        <v>0</v>
      </c>
      <c r="F23" s="1099">
        <f>SUM(F25:F27)</f>
        <v>0</v>
      </c>
      <c r="G23" s="115"/>
      <c r="H23" s="110"/>
      <c r="J23" s="110"/>
    </row>
    <row r="24" spans="2:10" ht="14.25" customHeight="1">
      <c r="B24" s="119"/>
      <c r="C24" s="130" t="s">
        <v>620</v>
      </c>
      <c r="D24" s="1065"/>
      <c r="E24" s="1065"/>
      <c r="F24" s="1102"/>
      <c r="G24" s="115"/>
      <c r="H24" s="110"/>
      <c r="J24" s="110"/>
    </row>
    <row r="25" spans="2:10" ht="14.25" customHeight="1">
      <c r="B25" s="119"/>
      <c r="C25" s="131" t="s">
        <v>629</v>
      </c>
      <c r="D25" s="1066"/>
      <c r="E25" s="1066"/>
      <c r="F25" s="1103"/>
      <c r="G25" s="115"/>
      <c r="H25" s="110"/>
      <c r="J25" s="110"/>
    </row>
    <row r="26" spans="2:10" ht="14.25" customHeight="1">
      <c r="B26" s="119"/>
      <c r="C26" s="126" t="s">
        <v>630</v>
      </c>
      <c r="D26" s="1066"/>
      <c r="E26" s="1066"/>
      <c r="F26" s="1103"/>
      <c r="G26" s="115"/>
      <c r="H26" s="110"/>
      <c r="J26" s="110"/>
    </row>
    <row r="27" spans="2:10" ht="14.25" customHeight="1">
      <c r="B27" s="119"/>
      <c r="C27" s="128" t="s">
        <v>631</v>
      </c>
      <c r="D27" s="1066"/>
      <c r="E27" s="1066"/>
      <c r="F27" s="1103"/>
      <c r="G27" s="115"/>
      <c r="H27" s="110"/>
      <c r="J27" s="110"/>
    </row>
    <row r="28" spans="2:10" ht="14.25" customHeight="1">
      <c r="B28" s="119"/>
      <c r="C28" s="129" t="s">
        <v>396</v>
      </c>
      <c r="D28" s="121">
        <f>SUM(D30:D34)</f>
        <v>0</v>
      </c>
      <c r="E28" s="121">
        <f>SUM(E30:E34)</f>
        <v>0</v>
      </c>
      <c r="F28" s="1099">
        <f>SUM(F30:F34)</f>
        <v>0</v>
      </c>
      <c r="G28" s="115"/>
      <c r="H28" s="110"/>
      <c r="J28" s="110"/>
    </row>
    <row r="29" spans="2:10" ht="14.25" customHeight="1">
      <c r="B29" s="119"/>
      <c r="C29" s="130" t="s">
        <v>620</v>
      </c>
      <c r="D29" s="1065"/>
      <c r="E29" s="1065"/>
      <c r="F29" s="1102"/>
      <c r="G29" s="115"/>
      <c r="H29" s="110"/>
      <c r="J29" s="110"/>
    </row>
    <row r="30" spans="2:10" ht="14.25" customHeight="1">
      <c r="B30" s="119"/>
      <c r="C30" s="124" t="s">
        <v>632</v>
      </c>
      <c r="D30" s="1066"/>
      <c r="E30" s="1066"/>
      <c r="F30" s="1103"/>
      <c r="G30" s="115"/>
      <c r="H30" s="110"/>
      <c r="J30" s="110"/>
    </row>
    <row r="31" spans="2:10" ht="14.25" customHeight="1">
      <c r="B31" s="119"/>
      <c r="C31" s="126" t="s">
        <v>633</v>
      </c>
      <c r="D31" s="1066"/>
      <c r="E31" s="1066"/>
      <c r="F31" s="1103"/>
      <c r="G31" s="115"/>
      <c r="H31" s="110"/>
      <c r="J31" s="110"/>
    </row>
    <row r="32" spans="2:10" ht="14.25" customHeight="1">
      <c r="B32" s="119"/>
      <c r="C32" s="127" t="s">
        <v>634</v>
      </c>
      <c r="D32" s="1066"/>
      <c r="E32" s="1066"/>
      <c r="F32" s="1103"/>
      <c r="G32" s="115"/>
      <c r="H32" s="110"/>
      <c r="J32" s="110"/>
    </row>
    <row r="33" spans="2:10" ht="27.75" customHeight="1">
      <c r="B33" s="119"/>
      <c r="C33" s="126" t="s">
        <v>635</v>
      </c>
      <c r="D33" s="1066"/>
      <c r="E33" s="1066"/>
      <c r="F33" s="1103"/>
      <c r="G33" s="115"/>
      <c r="H33" s="110"/>
      <c r="J33" s="110"/>
    </row>
    <row r="34" spans="2:10" ht="14.25" customHeight="1">
      <c r="B34" s="119"/>
      <c r="C34" s="128" t="s">
        <v>636</v>
      </c>
      <c r="D34" s="1066"/>
      <c r="E34" s="1066"/>
      <c r="F34" s="1103"/>
      <c r="G34" s="115"/>
      <c r="H34" s="110"/>
      <c r="J34" s="110"/>
    </row>
    <row r="35" spans="2:10" ht="14.25" customHeight="1">
      <c r="B35" s="119"/>
      <c r="C35" s="120" t="s">
        <v>397</v>
      </c>
      <c r="D35" s="132">
        <f>SUM(D37:D39)</f>
        <v>0</v>
      </c>
      <c r="E35" s="132">
        <f>SUM(E37:E39)</f>
        <v>0</v>
      </c>
      <c r="F35" s="1100">
        <f>SUM(F37:F39)</f>
        <v>0</v>
      </c>
      <c r="G35" s="115"/>
      <c r="H35" s="110"/>
      <c r="J35" s="110"/>
    </row>
    <row r="36" spans="2:10" ht="14.25" customHeight="1">
      <c r="B36" s="119"/>
      <c r="C36" s="123" t="s">
        <v>620</v>
      </c>
      <c r="D36" s="1065"/>
      <c r="E36" s="1065"/>
      <c r="F36" s="1102"/>
      <c r="G36" s="115"/>
      <c r="H36" s="110"/>
      <c r="J36" s="110"/>
    </row>
    <row r="37" spans="2:10" ht="14.25" customHeight="1">
      <c r="B37" s="119"/>
      <c r="C37" s="124" t="s">
        <v>637</v>
      </c>
      <c r="D37" s="1066"/>
      <c r="E37" s="1066"/>
      <c r="F37" s="1103"/>
      <c r="G37" s="115"/>
      <c r="H37" s="110"/>
      <c r="J37" s="110"/>
    </row>
    <row r="38" spans="2:10" ht="14.25" customHeight="1">
      <c r="B38" s="119"/>
      <c r="C38" s="125" t="s">
        <v>638</v>
      </c>
      <c r="D38" s="1066"/>
      <c r="E38" s="1066"/>
      <c r="F38" s="1103"/>
      <c r="G38" s="115"/>
      <c r="H38" s="110"/>
      <c r="J38" s="110"/>
    </row>
    <row r="39" spans="2:10" ht="14.25" customHeight="1">
      <c r="B39" s="119"/>
      <c r="C39" s="133" t="s">
        <v>639</v>
      </c>
      <c r="D39" s="1066"/>
      <c r="E39" s="1066"/>
      <c r="F39" s="1103"/>
      <c r="G39" s="115"/>
      <c r="H39" s="110"/>
      <c r="J39" s="110"/>
    </row>
    <row r="40" spans="2:10" ht="14.25" customHeight="1">
      <c r="B40" s="119"/>
      <c r="C40" s="129" t="s">
        <v>693</v>
      </c>
      <c r="D40" s="121">
        <f>SUM(D42:D73)-D48-D50</f>
        <v>0</v>
      </c>
      <c r="E40" s="121">
        <f>SUM(E42:E73)-E48-E50</f>
        <v>0</v>
      </c>
      <c r="F40" s="1099">
        <f>SUM(F42:F73)-F48-F50</f>
        <v>0</v>
      </c>
      <c r="G40" s="115"/>
      <c r="H40" s="110"/>
      <c r="J40" s="110"/>
    </row>
    <row r="41" spans="2:10" ht="14.25" customHeight="1">
      <c r="B41" s="119"/>
      <c r="C41" s="130" t="s">
        <v>620</v>
      </c>
      <c r="D41" s="1065"/>
      <c r="E41" s="1065"/>
      <c r="F41" s="1102"/>
      <c r="G41" s="115"/>
      <c r="H41" s="110"/>
      <c r="J41" s="110"/>
    </row>
    <row r="42" spans="2:10" ht="14.25" customHeight="1">
      <c r="B42" s="119"/>
      <c r="C42" s="134" t="s">
        <v>640</v>
      </c>
      <c r="D42" s="1066"/>
      <c r="E42" s="1066"/>
      <c r="F42" s="1103"/>
      <c r="G42" s="115"/>
      <c r="H42" s="110"/>
      <c r="J42" s="110"/>
    </row>
    <row r="43" spans="2:10" ht="14.25" customHeight="1">
      <c r="B43" s="119"/>
      <c r="C43" s="126" t="s">
        <v>641</v>
      </c>
      <c r="D43" s="1066"/>
      <c r="E43" s="1066"/>
      <c r="F43" s="1103"/>
      <c r="G43" s="115"/>
      <c r="H43" s="110"/>
      <c r="J43" s="110"/>
    </row>
    <row r="44" spans="2:10" ht="14.25" customHeight="1">
      <c r="B44" s="119"/>
      <c r="C44" s="126" t="s">
        <v>642</v>
      </c>
      <c r="D44" s="1066"/>
      <c r="E44" s="1066"/>
      <c r="F44" s="1103"/>
      <c r="G44" s="115"/>
      <c r="H44" s="110"/>
      <c r="J44" s="110"/>
    </row>
    <row r="45" spans="2:10" ht="14.25" customHeight="1">
      <c r="B45" s="119"/>
      <c r="C45" s="126" t="s">
        <v>643</v>
      </c>
      <c r="D45" s="1066"/>
      <c r="E45" s="1066"/>
      <c r="F45" s="1103"/>
      <c r="G45" s="115"/>
      <c r="H45" s="110"/>
      <c r="J45" s="110"/>
    </row>
    <row r="46" spans="2:10" ht="14.25" customHeight="1">
      <c r="B46" s="119"/>
      <c r="C46" s="126" t="s">
        <v>644</v>
      </c>
      <c r="D46" s="1066"/>
      <c r="E46" s="1066"/>
      <c r="F46" s="1103"/>
      <c r="G46" s="115"/>
      <c r="H46" s="110"/>
      <c r="J46" s="110"/>
    </row>
    <row r="47" spans="2:10" ht="14.25" customHeight="1">
      <c r="B47" s="119"/>
      <c r="C47" s="126" t="s">
        <v>645</v>
      </c>
      <c r="D47" s="1066"/>
      <c r="E47" s="1066"/>
      <c r="F47" s="1103"/>
      <c r="G47" s="115"/>
      <c r="H47" s="110"/>
      <c r="J47" s="110"/>
    </row>
    <row r="48" spans="2:10" s="135" customFormat="1" ht="14.25" customHeight="1">
      <c r="B48" s="136"/>
      <c r="C48" s="137" t="s">
        <v>646</v>
      </c>
      <c r="D48" s="1066"/>
      <c r="E48" s="1066"/>
      <c r="F48" s="1103"/>
      <c r="G48" s="138"/>
    </row>
    <row r="49" spans="2:10" ht="14.25" customHeight="1">
      <c r="B49" s="119"/>
      <c r="C49" s="126" t="s">
        <v>647</v>
      </c>
      <c r="D49" s="1066"/>
      <c r="E49" s="1066"/>
      <c r="F49" s="1103"/>
      <c r="G49" s="115"/>
      <c r="H49" s="110"/>
      <c r="J49" s="110"/>
    </row>
    <row r="50" spans="2:10" s="135" customFormat="1" ht="14.25" customHeight="1">
      <c r="B50" s="136"/>
      <c r="C50" s="137" t="s">
        <v>646</v>
      </c>
      <c r="D50" s="1066"/>
      <c r="E50" s="1066"/>
      <c r="F50" s="1103"/>
      <c r="G50" s="138"/>
    </row>
    <row r="51" spans="2:10" ht="14.25" customHeight="1">
      <c r="B51" s="119"/>
      <c r="C51" s="126" t="s">
        <v>648</v>
      </c>
      <c r="D51" s="1066"/>
      <c r="E51" s="1066"/>
      <c r="F51" s="1103"/>
      <c r="G51" s="115"/>
      <c r="H51" s="110"/>
      <c r="J51" s="110"/>
    </row>
    <row r="52" spans="2:10" ht="14.25" customHeight="1">
      <c r="B52" s="119"/>
      <c r="C52" s="126" t="s">
        <v>649</v>
      </c>
      <c r="D52" s="1066"/>
      <c r="E52" s="1066"/>
      <c r="F52" s="1103"/>
      <c r="G52" s="115"/>
      <c r="H52" s="110"/>
      <c r="J52" s="110"/>
    </row>
    <row r="53" spans="2:10" ht="14.25" customHeight="1">
      <c r="B53" s="119"/>
      <c r="C53" s="126" t="s">
        <v>650</v>
      </c>
      <c r="D53" s="1066"/>
      <c r="E53" s="1066"/>
      <c r="F53" s="1103"/>
      <c r="G53" s="115"/>
      <c r="H53" s="110"/>
      <c r="J53" s="110"/>
    </row>
    <row r="54" spans="2:10" ht="14.25" customHeight="1">
      <c r="B54" s="119"/>
      <c r="C54" s="126" t="s">
        <v>651</v>
      </c>
      <c r="D54" s="1066"/>
      <c r="E54" s="1066"/>
      <c r="F54" s="1103"/>
      <c r="G54" s="115"/>
      <c r="H54" s="110"/>
      <c r="J54" s="110"/>
    </row>
    <row r="55" spans="2:10" ht="14.25" customHeight="1">
      <c r="B55" s="119"/>
      <c r="C55" s="126" t="s">
        <v>652</v>
      </c>
      <c r="D55" s="1066"/>
      <c r="E55" s="1066"/>
      <c r="F55" s="1103"/>
      <c r="G55" s="115"/>
      <c r="H55" s="110"/>
      <c r="J55" s="110"/>
    </row>
    <row r="56" spans="2:10" ht="14.25" customHeight="1">
      <c r="B56" s="119"/>
      <c r="C56" s="126" t="s">
        <v>653</v>
      </c>
      <c r="D56" s="1066"/>
      <c r="E56" s="1066"/>
      <c r="F56" s="1103"/>
      <c r="G56" s="115"/>
      <c r="H56" s="110"/>
      <c r="J56" s="110"/>
    </row>
    <row r="57" spans="2:10" ht="14.25" customHeight="1">
      <c r="B57" s="119"/>
      <c r="C57" s="126" t="s">
        <v>654</v>
      </c>
      <c r="D57" s="1066"/>
      <c r="E57" s="1066"/>
      <c r="F57" s="1103"/>
      <c r="G57" s="115"/>
      <c r="H57" s="110"/>
      <c r="J57" s="110"/>
    </row>
    <row r="58" spans="2:10" ht="14.25" customHeight="1">
      <c r="B58" s="119"/>
      <c r="C58" s="126" t="s">
        <v>655</v>
      </c>
      <c r="D58" s="1066"/>
      <c r="E58" s="1066"/>
      <c r="F58" s="1103"/>
      <c r="G58" s="115"/>
      <c r="H58" s="110"/>
      <c r="J58" s="110"/>
    </row>
    <row r="59" spans="2:10" ht="14.25" customHeight="1">
      <c r="B59" s="119"/>
      <c r="C59" s="126" t="s">
        <v>656</v>
      </c>
      <c r="D59" s="1066"/>
      <c r="E59" s="1066"/>
      <c r="F59" s="1103"/>
      <c r="G59" s="115"/>
      <c r="H59" s="110"/>
      <c r="J59" s="110"/>
    </row>
    <row r="60" spans="2:10" ht="14.25" customHeight="1">
      <c r="B60" s="119"/>
      <c r="C60" s="126" t="s">
        <v>657</v>
      </c>
      <c r="D60" s="1066"/>
      <c r="E60" s="1066"/>
      <c r="F60" s="1103"/>
      <c r="G60" s="115"/>
      <c r="H60" s="110"/>
      <c r="J60" s="110"/>
    </row>
    <row r="61" spans="2:10" ht="14.25" customHeight="1">
      <c r="B61" s="119"/>
      <c r="C61" s="126" t="s">
        <v>658</v>
      </c>
      <c r="D61" s="1066"/>
      <c r="E61" s="1066"/>
      <c r="F61" s="1103"/>
      <c r="G61" s="115"/>
      <c r="H61" s="110"/>
      <c r="J61" s="110"/>
    </row>
    <row r="62" spans="2:10" ht="14.25" customHeight="1">
      <c r="B62" s="119"/>
      <c r="C62" s="126" t="s">
        <v>659</v>
      </c>
      <c r="D62" s="1066"/>
      <c r="E62" s="1066"/>
      <c r="F62" s="1103"/>
      <c r="G62" s="115"/>
      <c r="H62" s="110"/>
      <c r="J62" s="110"/>
    </row>
    <row r="63" spans="2:10" ht="14.25" customHeight="1">
      <c r="B63" s="119"/>
      <c r="C63" s="126" t="s">
        <v>660</v>
      </c>
      <c r="D63" s="1066"/>
      <c r="E63" s="1066"/>
      <c r="F63" s="1103"/>
      <c r="G63" s="115"/>
      <c r="H63" s="110"/>
      <c r="J63" s="110"/>
    </row>
    <row r="64" spans="2:10" ht="14.25" customHeight="1">
      <c r="B64" s="119"/>
      <c r="C64" s="126" t="s">
        <v>661</v>
      </c>
      <c r="D64" s="1066"/>
      <c r="E64" s="1066"/>
      <c r="F64" s="1103"/>
      <c r="G64" s="115"/>
      <c r="H64" s="110"/>
      <c r="J64" s="110"/>
    </row>
    <row r="65" spans="2:10" ht="14.25" customHeight="1">
      <c r="B65" s="119"/>
      <c r="C65" s="126" t="s">
        <v>662</v>
      </c>
      <c r="D65" s="1066"/>
      <c r="E65" s="1066"/>
      <c r="F65" s="1103"/>
      <c r="G65" s="115"/>
      <c r="H65" s="110"/>
      <c r="J65" s="110"/>
    </row>
    <row r="66" spans="2:10" ht="14.25" customHeight="1">
      <c r="B66" s="119"/>
      <c r="C66" s="126" t="s">
        <v>663</v>
      </c>
      <c r="D66" s="1066"/>
      <c r="E66" s="1066"/>
      <c r="F66" s="1103"/>
      <c r="G66" s="115"/>
      <c r="H66" s="110"/>
      <c r="J66" s="110"/>
    </row>
    <row r="67" spans="2:10" ht="14.25" customHeight="1">
      <c r="B67" s="119"/>
      <c r="C67" s="126" t="s">
        <v>664</v>
      </c>
      <c r="D67" s="1066"/>
      <c r="E67" s="1066"/>
      <c r="F67" s="1103"/>
      <c r="G67" s="115"/>
      <c r="H67" s="110"/>
      <c r="J67" s="110"/>
    </row>
    <row r="68" spans="2:10" ht="14.25" customHeight="1">
      <c r="B68" s="119"/>
      <c r="C68" s="126" t="s">
        <v>665</v>
      </c>
      <c r="D68" s="1066"/>
      <c r="E68" s="1066"/>
      <c r="F68" s="1103"/>
      <c r="G68" s="115"/>
      <c r="H68" s="110"/>
      <c r="J68" s="110"/>
    </row>
    <row r="69" spans="2:10" ht="14.25" customHeight="1">
      <c r="B69" s="119"/>
      <c r="C69" s="126" t="s">
        <v>666</v>
      </c>
      <c r="D69" s="1066"/>
      <c r="E69" s="1066"/>
      <c r="F69" s="1103"/>
      <c r="G69" s="115"/>
      <c r="H69" s="110"/>
      <c r="J69" s="110"/>
    </row>
    <row r="70" spans="2:10" ht="14.25" customHeight="1">
      <c r="B70" s="119"/>
      <c r="C70" s="126" t="s">
        <v>696</v>
      </c>
      <c r="D70" s="1066"/>
      <c r="E70" s="1066"/>
      <c r="F70" s="1103"/>
      <c r="G70" s="115"/>
      <c r="H70" s="110"/>
      <c r="J70" s="110"/>
    </row>
    <row r="71" spans="2:10" ht="14.25" customHeight="1">
      <c r="B71" s="119"/>
      <c r="C71" s="126" t="s">
        <v>667</v>
      </c>
      <c r="D71" s="1066"/>
      <c r="E71" s="1066"/>
      <c r="F71" s="1103"/>
      <c r="G71" s="115"/>
      <c r="H71" s="110"/>
      <c r="J71" s="110"/>
    </row>
    <row r="72" spans="2:10" ht="14.25" customHeight="1">
      <c r="B72" s="119"/>
      <c r="C72" s="127" t="s">
        <v>668</v>
      </c>
      <c r="D72" s="1066"/>
      <c r="E72" s="1066"/>
      <c r="F72" s="1103"/>
      <c r="G72" s="115"/>
      <c r="H72" s="110"/>
      <c r="J72" s="110"/>
    </row>
    <row r="73" spans="2:10" ht="14.25" customHeight="1">
      <c r="B73" s="119"/>
      <c r="C73" s="133" t="s">
        <v>965</v>
      </c>
      <c r="D73" s="1066"/>
      <c r="E73" s="1066"/>
      <c r="F73" s="1103"/>
      <c r="G73" s="115"/>
      <c r="H73" s="110"/>
      <c r="J73" s="110"/>
    </row>
    <row r="74" spans="2:10" ht="14.25" customHeight="1">
      <c r="B74" s="119"/>
      <c r="C74" s="120" t="s">
        <v>399</v>
      </c>
      <c r="D74" s="121">
        <f>SUM(D77:D92)</f>
        <v>0</v>
      </c>
      <c r="E74" s="121">
        <f>SUM(E77:E92)</f>
        <v>0</v>
      </c>
      <c r="F74" s="1099">
        <f>SUM(F77:F92)</f>
        <v>0</v>
      </c>
      <c r="G74" s="115"/>
      <c r="H74" s="110"/>
      <c r="J74" s="110"/>
    </row>
    <row r="75" spans="2:10" ht="14.25" customHeight="1">
      <c r="B75" s="119"/>
      <c r="C75" s="139" t="s">
        <v>620</v>
      </c>
      <c r="D75" s="1065"/>
      <c r="E75" s="1065"/>
      <c r="F75" s="1102"/>
      <c r="G75" s="115"/>
      <c r="H75" s="110"/>
      <c r="J75" s="110"/>
    </row>
    <row r="76" spans="2:10" ht="14.25" customHeight="1">
      <c r="B76" s="119"/>
      <c r="C76" s="130" t="s">
        <v>646</v>
      </c>
      <c r="D76" s="1065"/>
      <c r="E76" s="1065"/>
      <c r="F76" s="1102"/>
      <c r="G76" s="115"/>
      <c r="H76" s="110"/>
      <c r="J76" s="110"/>
    </row>
    <row r="77" spans="2:10" ht="14.25" customHeight="1">
      <c r="B77" s="119"/>
      <c r="C77" s="131" t="s">
        <v>669</v>
      </c>
      <c r="D77" s="1066"/>
      <c r="E77" s="1066"/>
      <c r="F77" s="1103"/>
      <c r="G77" s="115"/>
      <c r="H77" s="110"/>
      <c r="J77" s="110"/>
    </row>
    <row r="78" spans="2:10" ht="14.25" customHeight="1">
      <c r="B78" s="119"/>
      <c r="C78" s="126" t="s">
        <v>670</v>
      </c>
      <c r="D78" s="1066"/>
      <c r="E78" s="1066"/>
      <c r="F78" s="1103"/>
      <c r="G78" s="115"/>
      <c r="H78" s="110"/>
      <c r="J78" s="110"/>
    </row>
    <row r="79" spans="2:10" ht="14.25" customHeight="1">
      <c r="B79" s="119"/>
      <c r="C79" s="126" t="s">
        <v>671</v>
      </c>
      <c r="D79" s="1066"/>
      <c r="E79" s="1066"/>
      <c r="F79" s="1103"/>
      <c r="G79" s="115"/>
      <c r="H79" s="110"/>
      <c r="J79" s="110"/>
    </row>
    <row r="80" spans="2:10" ht="14.25" customHeight="1">
      <c r="B80" s="119"/>
      <c r="C80" s="126" t="s">
        <v>672</v>
      </c>
      <c r="D80" s="1066"/>
      <c r="E80" s="1066"/>
      <c r="F80" s="1103"/>
      <c r="G80" s="115"/>
      <c r="H80" s="110"/>
      <c r="J80" s="110"/>
    </row>
    <row r="81" spans="2:10" ht="14.25" customHeight="1">
      <c r="B81" s="119"/>
      <c r="C81" s="126" t="s">
        <v>673</v>
      </c>
      <c r="D81" s="1066"/>
      <c r="E81" s="1066"/>
      <c r="F81" s="1103"/>
      <c r="G81" s="115"/>
      <c r="H81" s="110"/>
      <c r="J81" s="110"/>
    </row>
    <row r="82" spans="2:10" ht="14.25" customHeight="1">
      <c r="B82" s="119"/>
      <c r="C82" s="134" t="s">
        <v>674</v>
      </c>
      <c r="D82" s="1066"/>
      <c r="E82" s="1066"/>
      <c r="F82" s="1103"/>
      <c r="G82" s="115"/>
      <c r="H82" s="110"/>
      <c r="J82" s="110"/>
    </row>
    <row r="83" spans="2:10" ht="14.25" customHeight="1">
      <c r="B83" s="119"/>
      <c r="C83" s="126" t="s">
        <v>675</v>
      </c>
      <c r="D83" s="1066"/>
      <c r="E83" s="1066"/>
      <c r="F83" s="1103"/>
      <c r="G83" s="115"/>
      <c r="H83" s="110"/>
      <c r="J83" s="110"/>
    </row>
    <row r="84" spans="2:10" ht="14.25" customHeight="1">
      <c r="B84" s="119"/>
      <c r="C84" s="126" t="s">
        <v>676</v>
      </c>
      <c r="D84" s="1066"/>
      <c r="E84" s="1066"/>
      <c r="F84" s="1103"/>
      <c r="G84" s="115"/>
      <c r="H84" s="110"/>
      <c r="J84" s="110"/>
    </row>
    <row r="85" spans="2:10" ht="14.25" customHeight="1">
      <c r="B85" s="119"/>
      <c r="C85" s="126" t="s">
        <v>677</v>
      </c>
      <c r="D85" s="1066"/>
      <c r="E85" s="1066"/>
      <c r="F85" s="1103"/>
      <c r="G85" s="115"/>
      <c r="H85" s="110"/>
      <c r="J85" s="110"/>
    </row>
    <row r="86" spans="2:10" ht="14.25" customHeight="1">
      <c r="B86" s="119"/>
      <c r="C86" s="126" t="s">
        <v>678</v>
      </c>
      <c r="D86" s="1066"/>
      <c r="E86" s="1066"/>
      <c r="F86" s="1103"/>
      <c r="G86" s="115"/>
      <c r="H86" s="110"/>
      <c r="J86" s="110"/>
    </row>
    <row r="87" spans="2:10" ht="14.25" customHeight="1">
      <c r="B87" s="119"/>
      <c r="C87" s="126" t="s">
        <v>679</v>
      </c>
      <c r="D87" s="1066"/>
      <c r="E87" s="1066"/>
      <c r="F87" s="1103"/>
      <c r="G87" s="115"/>
      <c r="H87" s="110"/>
      <c r="J87" s="110"/>
    </row>
    <row r="88" spans="2:10" ht="14.25" customHeight="1">
      <c r="B88" s="119"/>
      <c r="C88" s="126" t="s">
        <v>680</v>
      </c>
      <c r="D88" s="1066"/>
      <c r="E88" s="1066"/>
      <c r="F88" s="1103"/>
      <c r="G88" s="115"/>
      <c r="H88" s="110"/>
      <c r="J88" s="110"/>
    </row>
    <row r="89" spans="2:10" ht="14.25" customHeight="1">
      <c r="B89" s="119"/>
      <c r="C89" s="126" t="s">
        <v>681</v>
      </c>
      <c r="D89" s="1066"/>
      <c r="E89" s="1066"/>
      <c r="F89" s="1103"/>
      <c r="G89" s="115"/>
      <c r="H89" s="110"/>
      <c r="J89" s="110"/>
    </row>
    <row r="90" spans="2:10" ht="14.25" customHeight="1">
      <c r="B90" s="119"/>
      <c r="C90" s="126" t="s">
        <v>682</v>
      </c>
      <c r="D90" s="1066"/>
      <c r="E90" s="1066"/>
      <c r="F90" s="1103"/>
      <c r="G90" s="115"/>
      <c r="H90" s="110"/>
      <c r="J90" s="110"/>
    </row>
    <row r="91" spans="2:10" ht="14.25" customHeight="1">
      <c r="B91" s="119"/>
      <c r="C91" s="126" t="s">
        <v>683</v>
      </c>
      <c r="D91" s="1066"/>
      <c r="E91" s="1066"/>
      <c r="F91" s="1103"/>
      <c r="G91" s="115"/>
      <c r="H91" s="110"/>
      <c r="J91" s="110"/>
    </row>
    <row r="92" spans="2:10" ht="14.25" customHeight="1">
      <c r="B92" s="119"/>
      <c r="C92" s="128" t="s">
        <v>684</v>
      </c>
      <c r="D92" s="1066"/>
      <c r="E92" s="1066"/>
      <c r="F92" s="1103"/>
      <c r="G92" s="115"/>
      <c r="H92" s="110"/>
      <c r="J92" s="110"/>
    </row>
    <row r="93" spans="2:10" ht="14.25" customHeight="1">
      <c r="B93" s="119"/>
      <c r="C93" s="120" t="s">
        <v>398</v>
      </c>
      <c r="D93" s="121">
        <f>SUM(D95:D102)</f>
        <v>0</v>
      </c>
      <c r="E93" s="121">
        <f>SUM(E95:E102)</f>
        <v>0</v>
      </c>
      <c r="F93" s="1099">
        <f>SUM(F95:F102)</f>
        <v>0</v>
      </c>
      <c r="G93" s="115"/>
      <c r="H93" s="110"/>
      <c r="J93" s="110"/>
    </row>
    <row r="94" spans="2:10" ht="14.25" customHeight="1">
      <c r="B94" s="119"/>
      <c r="C94" s="123" t="s">
        <v>620</v>
      </c>
      <c r="D94" s="1065"/>
      <c r="E94" s="1065"/>
      <c r="F94" s="1102"/>
      <c r="G94" s="115"/>
      <c r="H94" s="110"/>
      <c r="J94" s="110"/>
    </row>
    <row r="95" spans="2:10" ht="14.25" customHeight="1">
      <c r="B95" s="119"/>
      <c r="C95" s="131" t="s">
        <v>685</v>
      </c>
      <c r="D95" s="1066"/>
      <c r="E95" s="1066"/>
      <c r="F95" s="1103"/>
      <c r="G95" s="115"/>
      <c r="H95" s="110"/>
      <c r="J95" s="110"/>
    </row>
    <row r="96" spans="2:10" ht="14.25" customHeight="1">
      <c r="B96" s="119"/>
      <c r="C96" s="126" t="s">
        <v>686</v>
      </c>
      <c r="D96" s="1066"/>
      <c r="E96" s="1066"/>
      <c r="F96" s="1103"/>
      <c r="G96" s="115"/>
      <c r="H96" s="110"/>
      <c r="J96" s="110"/>
    </row>
    <row r="97" spans="2:11" ht="14.25" customHeight="1">
      <c r="B97" s="119"/>
      <c r="C97" s="126" t="s">
        <v>687</v>
      </c>
      <c r="D97" s="1066"/>
      <c r="E97" s="1066"/>
      <c r="F97" s="1103"/>
      <c r="G97" s="115"/>
      <c r="H97" s="110"/>
      <c r="J97" s="110"/>
    </row>
    <row r="98" spans="2:11" ht="14.25" customHeight="1">
      <c r="B98" s="119"/>
      <c r="C98" s="126" t="s">
        <v>688</v>
      </c>
      <c r="D98" s="1066"/>
      <c r="E98" s="1066"/>
      <c r="F98" s="1103"/>
      <c r="G98" s="115"/>
      <c r="H98" s="110"/>
      <c r="J98" s="110"/>
    </row>
    <row r="99" spans="2:11" ht="14.25" customHeight="1">
      <c r="B99" s="119"/>
      <c r="C99" s="126" t="s">
        <v>689</v>
      </c>
      <c r="D99" s="1066"/>
      <c r="E99" s="1066"/>
      <c r="F99" s="1103"/>
      <c r="G99" s="115"/>
      <c r="H99" s="110"/>
      <c r="J99" s="110"/>
    </row>
    <row r="100" spans="2:11" ht="14.25" customHeight="1">
      <c r="B100" s="140"/>
      <c r="C100" s="141" t="s">
        <v>690</v>
      </c>
      <c r="D100" s="1066"/>
      <c r="E100" s="1066"/>
      <c r="F100" s="1103"/>
      <c r="G100" s="115"/>
      <c r="H100" s="110"/>
      <c r="J100" s="110"/>
    </row>
    <row r="101" spans="2:11" ht="14.25" customHeight="1">
      <c r="B101" s="119"/>
      <c r="C101" s="126" t="s">
        <v>697</v>
      </c>
      <c r="D101" s="1066"/>
      <c r="E101" s="1066"/>
      <c r="F101" s="1103"/>
      <c r="G101" s="115"/>
      <c r="H101" s="110"/>
      <c r="J101" s="110"/>
    </row>
    <row r="102" spans="2:11" ht="14.25" customHeight="1">
      <c r="B102" s="119"/>
      <c r="C102" s="128" t="s">
        <v>61</v>
      </c>
      <c r="D102" s="1066"/>
      <c r="E102" s="1066"/>
      <c r="F102" s="1103"/>
      <c r="G102" s="115"/>
      <c r="H102" s="110"/>
      <c r="J102" s="110"/>
    </row>
    <row r="103" spans="2:11" ht="14.25" customHeight="1">
      <c r="B103" s="119"/>
      <c r="C103" s="120" t="s">
        <v>691</v>
      </c>
      <c r="D103" s="1067"/>
      <c r="E103" s="1067"/>
      <c r="F103" s="1104"/>
      <c r="G103" s="115"/>
      <c r="H103" s="110"/>
      <c r="J103" s="110"/>
    </row>
    <row r="104" spans="2:11" ht="14.25" customHeight="1">
      <c r="B104" s="119"/>
      <c r="C104" s="123" t="s">
        <v>620</v>
      </c>
      <c r="D104" s="1065"/>
      <c r="E104" s="1065"/>
      <c r="F104" s="1102"/>
      <c r="G104" s="115"/>
      <c r="H104" s="110"/>
      <c r="J104" s="110"/>
    </row>
    <row r="105" spans="2:11" ht="14.25" customHeight="1">
      <c r="B105" s="119"/>
      <c r="C105" s="142" t="s">
        <v>69</v>
      </c>
      <c r="D105" s="143">
        <f>D8+D23+D28+D35+D40+D74+D93+D103</f>
        <v>0</v>
      </c>
      <c r="E105" s="143">
        <f>E8+E23+E28+E35+E40+E74+E93+E103</f>
        <v>0</v>
      </c>
      <c r="F105" s="1101">
        <f>F8+F23+F28+F35+F40+F74+F93+F103</f>
        <v>0</v>
      </c>
      <c r="G105" s="1064"/>
      <c r="H105" s="110"/>
      <c r="J105" s="110"/>
    </row>
    <row r="106" spans="2:11" ht="14.25" customHeight="1">
      <c r="B106" s="119"/>
      <c r="C106" s="1058"/>
      <c r="D106" s="1059"/>
      <c r="E106" s="1059"/>
      <c r="F106" s="1060"/>
      <c r="G106" s="1083"/>
      <c r="H106" s="1063"/>
      <c r="I106" s="1063"/>
      <c r="J106" s="1063"/>
      <c r="K106" s="1072"/>
    </row>
    <row r="107" spans="2:11" ht="14.25" customHeight="1">
      <c r="B107" s="119"/>
      <c r="C107" s="1061"/>
      <c r="D107" s="1062"/>
      <c r="E107" s="1062"/>
      <c r="F107" s="1063"/>
      <c r="G107" s="1083"/>
      <c r="H107" s="1063"/>
      <c r="I107" s="1063"/>
      <c r="J107" s="1063"/>
      <c r="K107" s="1072"/>
    </row>
    <row r="108" spans="2:11" ht="23.45" customHeight="1">
      <c r="B108" s="119"/>
      <c r="C108" s="890"/>
      <c r="D108" s="1234" t="s">
        <v>973</v>
      </c>
      <c r="E108" s="1235"/>
      <c r="F108" s="1236"/>
      <c r="G108" s="1084"/>
      <c r="H108" s="1069"/>
      <c r="I108" s="1070"/>
      <c r="J108" s="1070"/>
      <c r="K108" s="1072"/>
    </row>
    <row r="109" spans="2:11" ht="13.15" customHeight="1">
      <c r="B109" s="140"/>
      <c r="C109" s="1237" t="s">
        <v>430</v>
      </c>
      <c r="D109" s="1232" t="str">
        <f>"Budget exécutoire "&amp;'TELEBUDGET Enfance et adultes'!G45-1</f>
        <v>Budget exécutoire 2023</v>
      </c>
      <c r="E109" s="1232" t="str">
        <f>"Budget proposé "&amp;'TELEBUDGET Enfance et adultes'!G45</f>
        <v>Budget proposé 2024</v>
      </c>
      <c r="F109" s="1232" t="str">
        <f>"Budget retenu "&amp;'TELEBUDGET Enfance et adultes'!G45</f>
        <v>Budget retenu 2024</v>
      </c>
      <c r="G109" s="1064"/>
      <c r="H109" s="1072"/>
      <c r="I109" s="1072"/>
      <c r="J109" s="1072"/>
      <c r="K109" s="1072"/>
    </row>
    <row r="110" spans="2:11" ht="26.45" customHeight="1">
      <c r="B110" s="119"/>
      <c r="C110" s="1238"/>
      <c r="D110" s="1233"/>
      <c r="E110" s="1233"/>
      <c r="F110" s="1233"/>
      <c r="G110" s="115"/>
      <c r="H110" s="1072"/>
      <c r="I110" s="1072"/>
      <c r="J110" s="1072"/>
      <c r="K110" s="1072"/>
    </row>
    <row r="111" spans="2:11">
      <c r="B111" s="119"/>
      <c r="C111" s="1072"/>
      <c r="D111" s="1073"/>
      <c r="E111" s="1073"/>
      <c r="F111" s="1074"/>
      <c r="G111" s="115"/>
      <c r="H111" s="1072"/>
      <c r="I111" s="1072"/>
      <c r="J111" s="1072"/>
      <c r="K111" s="1072"/>
    </row>
    <row r="112" spans="2:11">
      <c r="B112" s="119"/>
      <c r="C112" s="120" t="s">
        <v>692</v>
      </c>
      <c r="D112" s="121">
        <f>SUM(D114:D126)</f>
        <v>0</v>
      </c>
      <c r="E112" s="121">
        <f>SUM(E114:E126)</f>
        <v>0</v>
      </c>
      <c r="F112" s="121">
        <f>SUM(F114:F126)</f>
        <v>0</v>
      </c>
      <c r="G112" s="115"/>
      <c r="H112" s="1072"/>
      <c r="I112" s="1072"/>
      <c r="J112" s="1072"/>
      <c r="K112" s="1072"/>
    </row>
    <row r="113" spans="2:11">
      <c r="B113" s="119"/>
      <c r="C113" s="123" t="s">
        <v>620</v>
      </c>
      <c r="D113" s="1065"/>
      <c r="E113" s="1065"/>
      <c r="F113" s="1102"/>
      <c r="G113" s="115"/>
      <c r="H113" s="1072"/>
      <c r="I113" s="1072"/>
      <c r="J113" s="1072"/>
      <c r="K113" s="1072"/>
    </row>
    <row r="114" spans="2:11">
      <c r="B114" s="119"/>
      <c r="C114" s="124" t="s">
        <v>615</v>
      </c>
      <c r="D114" s="1066"/>
      <c r="E114" s="1066"/>
      <c r="F114" s="1103"/>
      <c r="G114" s="115"/>
      <c r="H114" s="1072"/>
      <c r="I114" s="1072"/>
      <c r="J114" s="1072"/>
      <c r="K114" s="1072"/>
    </row>
    <row r="115" spans="2:11">
      <c r="B115" s="119"/>
      <c r="C115" s="125" t="s">
        <v>616</v>
      </c>
      <c r="D115" s="1066"/>
      <c r="E115" s="1066"/>
      <c r="F115" s="1103"/>
      <c r="G115" s="115"/>
      <c r="H115" s="1072"/>
      <c r="I115" s="1072"/>
      <c r="J115" s="1072"/>
      <c r="K115" s="1072"/>
    </row>
    <row r="116" spans="2:11">
      <c r="B116" s="119"/>
      <c r="C116" s="126" t="s">
        <v>617</v>
      </c>
      <c r="D116" s="1066"/>
      <c r="E116" s="1066"/>
      <c r="F116" s="1103"/>
      <c r="G116" s="115"/>
      <c r="H116" s="1072"/>
      <c r="I116" s="1072"/>
      <c r="J116" s="1072"/>
      <c r="K116" s="1072"/>
    </row>
    <row r="117" spans="2:11">
      <c r="B117" s="119"/>
      <c r="C117" s="126" t="s">
        <v>618</v>
      </c>
      <c r="D117" s="1066"/>
      <c r="E117" s="1066"/>
      <c r="F117" s="1103"/>
      <c r="G117" s="115"/>
      <c r="H117" s="1072"/>
      <c r="I117" s="1072"/>
      <c r="J117" s="1072"/>
      <c r="K117" s="1072"/>
    </row>
    <row r="118" spans="2:11">
      <c r="B118" s="119"/>
      <c r="C118" s="127" t="s">
        <v>619</v>
      </c>
      <c r="D118" s="1066"/>
      <c r="E118" s="1066"/>
      <c r="F118" s="1103"/>
      <c r="G118" s="115"/>
      <c r="H118" s="1072"/>
      <c r="I118" s="1072"/>
      <c r="J118" s="1072"/>
      <c r="K118" s="1072"/>
    </row>
    <row r="119" spans="2:11">
      <c r="B119" s="119"/>
      <c r="C119" s="126" t="s">
        <v>621</v>
      </c>
      <c r="D119" s="1066"/>
      <c r="E119" s="1066"/>
      <c r="F119" s="1103"/>
      <c r="G119" s="115"/>
      <c r="H119" s="1072"/>
      <c r="I119" s="1072"/>
      <c r="J119" s="1072"/>
      <c r="K119" s="1072"/>
    </row>
    <row r="120" spans="2:11">
      <c r="B120" s="119"/>
      <c r="C120" s="127" t="s">
        <v>622</v>
      </c>
      <c r="D120" s="1066"/>
      <c r="E120" s="1066"/>
      <c r="F120" s="1103"/>
      <c r="G120" s="115"/>
      <c r="H120" s="1072"/>
      <c r="I120" s="1072"/>
      <c r="J120" s="1072"/>
      <c r="K120" s="1072"/>
    </row>
    <row r="121" spans="2:11">
      <c r="B121" s="119"/>
      <c r="C121" s="126" t="s">
        <v>623</v>
      </c>
      <c r="D121" s="1066"/>
      <c r="E121" s="1066"/>
      <c r="F121" s="1103"/>
      <c r="G121" s="115"/>
      <c r="H121" s="1072"/>
      <c r="I121" s="1072"/>
      <c r="J121" s="1072"/>
      <c r="K121" s="1072"/>
    </row>
    <row r="122" spans="2:11" ht="13.9" customHeight="1">
      <c r="B122" s="119"/>
      <c r="C122" s="127" t="s">
        <v>624</v>
      </c>
      <c r="D122" s="1066"/>
      <c r="E122" s="1066"/>
      <c r="F122" s="1103"/>
      <c r="G122" s="115"/>
      <c r="H122" s="1072"/>
      <c r="I122" s="1072"/>
      <c r="J122" s="1072"/>
      <c r="K122" s="1072"/>
    </row>
    <row r="123" spans="2:11">
      <c r="B123" s="119"/>
      <c r="C123" s="126" t="s">
        <v>625</v>
      </c>
      <c r="D123" s="1066"/>
      <c r="E123" s="1066"/>
      <c r="F123" s="1103"/>
      <c r="G123" s="115"/>
      <c r="H123" s="1072"/>
      <c r="I123" s="1072"/>
      <c r="J123" s="1072"/>
      <c r="K123" s="1072"/>
    </row>
    <row r="124" spans="2:11">
      <c r="B124" s="119"/>
      <c r="C124" s="126" t="s">
        <v>626</v>
      </c>
      <c r="D124" s="1066"/>
      <c r="E124" s="1066"/>
      <c r="F124" s="1103"/>
      <c r="G124" s="115"/>
      <c r="H124" s="1072"/>
      <c r="I124" s="1072"/>
      <c r="J124" s="1072"/>
      <c r="K124" s="1072"/>
    </row>
    <row r="125" spans="2:11">
      <c r="B125" s="119"/>
      <c r="C125" s="126" t="s">
        <v>627</v>
      </c>
      <c r="D125" s="1066"/>
      <c r="E125" s="1066"/>
      <c r="F125" s="1103"/>
      <c r="G125" s="115"/>
      <c r="H125" s="1072"/>
      <c r="I125" s="1072"/>
      <c r="J125" s="1072"/>
      <c r="K125" s="1072"/>
    </row>
    <row r="126" spans="2:11">
      <c r="B126" s="119"/>
      <c r="C126" s="128" t="s">
        <v>628</v>
      </c>
      <c r="D126" s="1066"/>
      <c r="E126" s="1066"/>
      <c r="F126" s="1103"/>
      <c r="G126" s="115"/>
      <c r="H126" s="1072"/>
      <c r="I126" s="1072"/>
      <c r="J126" s="1072"/>
      <c r="K126" s="1072"/>
    </row>
    <row r="127" spans="2:11">
      <c r="B127" s="119"/>
      <c r="C127" s="129" t="s">
        <v>395</v>
      </c>
      <c r="D127" s="121">
        <f>SUM(D129:D131)</f>
        <v>0</v>
      </c>
      <c r="E127" s="121">
        <f>SUM(E129:E131)</f>
        <v>0</v>
      </c>
      <c r="F127" s="1099">
        <f>SUM(F129:F131)</f>
        <v>0</v>
      </c>
      <c r="G127" s="115"/>
      <c r="H127" s="1072"/>
      <c r="I127" s="1072"/>
      <c r="J127" s="1072"/>
      <c r="K127" s="1072"/>
    </row>
    <row r="128" spans="2:11">
      <c r="B128" s="119"/>
      <c r="C128" s="130" t="s">
        <v>620</v>
      </c>
      <c r="D128" s="1065"/>
      <c r="E128" s="1065"/>
      <c r="F128" s="1102"/>
      <c r="G128" s="115"/>
      <c r="H128" s="1072"/>
      <c r="I128" s="1072"/>
      <c r="J128" s="1072"/>
      <c r="K128" s="1072"/>
    </row>
    <row r="129" spans="2:11">
      <c r="B129" s="119"/>
      <c r="C129" s="131" t="s">
        <v>629</v>
      </c>
      <c r="D129" s="1066"/>
      <c r="E129" s="1066"/>
      <c r="F129" s="1103"/>
      <c r="G129" s="115"/>
      <c r="H129" s="1072"/>
      <c r="I129" s="1072"/>
      <c r="J129" s="1072"/>
      <c r="K129" s="1072"/>
    </row>
    <row r="130" spans="2:11">
      <c r="B130" s="119"/>
      <c r="C130" s="126" t="s">
        <v>630</v>
      </c>
      <c r="D130" s="1066"/>
      <c r="E130" s="1066"/>
      <c r="F130" s="1103"/>
      <c r="G130" s="115"/>
      <c r="H130" s="1072"/>
      <c r="I130" s="1072"/>
      <c r="J130" s="1072"/>
      <c r="K130" s="1072"/>
    </row>
    <row r="131" spans="2:11">
      <c r="B131" s="119"/>
      <c r="C131" s="128" t="s">
        <v>631</v>
      </c>
      <c r="D131" s="1066"/>
      <c r="E131" s="1066"/>
      <c r="F131" s="1103"/>
      <c r="G131" s="115"/>
      <c r="H131" s="1072"/>
      <c r="I131" s="1072"/>
      <c r="J131" s="1072"/>
      <c r="K131" s="1072"/>
    </row>
    <row r="132" spans="2:11">
      <c r="B132" s="119"/>
      <c r="C132" s="129" t="s">
        <v>396</v>
      </c>
      <c r="D132" s="121">
        <f>SUM(D134:D138)</f>
        <v>0</v>
      </c>
      <c r="E132" s="121">
        <f>SUM(E134:E138)</f>
        <v>0</v>
      </c>
      <c r="F132" s="1099">
        <f>SUM(F134:F138)</f>
        <v>0</v>
      </c>
      <c r="G132" s="115"/>
      <c r="H132" s="1072"/>
      <c r="I132" s="1072"/>
      <c r="J132" s="1072"/>
      <c r="K132" s="1072"/>
    </row>
    <row r="133" spans="2:11">
      <c r="B133" s="119"/>
      <c r="C133" s="130" t="s">
        <v>620</v>
      </c>
      <c r="D133" s="1065"/>
      <c r="E133" s="1065"/>
      <c r="F133" s="1102"/>
      <c r="G133" s="115"/>
      <c r="H133" s="1072"/>
      <c r="I133" s="1072"/>
      <c r="J133" s="1072"/>
      <c r="K133" s="1072"/>
    </row>
    <row r="134" spans="2:11">
      <c r="B134" s="119"/>
      <c r="C134" s="124" t="s">
        <v>632</v>
      </c>
      <c r="D134" s="1066"/>
      <c r="E134" s="1066"/>
      <c r="F134" s="1103"/>
      <c r="G134" s="115"/>
      <c r="H134" s="1072"/>
      <c r="I134" s="1072"/>
      <c r="J134" s="1072"/>
      <c r="K134" s="1072"/>
    </row>
    <row r="135" spans="2:11">
      <c r="B135" s="119"/>
      <c r="C135" s="126" t="s">
        <v>633</v>
      </c>
      <c r="D135" s="1066"/>
      <c r="E135" s="1066"/>
      <c r="F135" s="1103"/>
      <c r="G135" s="115"/>
      <c r="H135" s="1072"/>
      <c r="I135" s="1072"/>
      <c r="J135" s="1072"/>
      <c r="K135" s="1072"/>
    </row>
    <row r="136" spans="2:11">
      <c r="B136" s="119"/>
      <c r="C136" s="127" t="s">
        <v>634</v>
      </c>
      <c r="D136" s="1066"/>
      <c r="E136" s="1066"/>
      <c r="F136" s="1103"/>
      <c r="G136" s="115"/>
      <c r="H136" s="1072"/>
      <c r="I136" s="1072"/>
      <c r="J136" s="1072"/>
      <c r="K136" s="1072"/>
    </row>
    <row r="137" spans="2:11" ht="25.5">
      <c r="B137" s="119"/>
      <c r="C137" s="126" t="s">
        <v>635</v>
      </c>
      <c r="D137" s="1066"/>
      <c r="E137" s="1066"/>
      <c r="F137" s="1103"/>
      <c r="G137" s="115"/>
      <c r="H137" s="1072"/>
      <c r="I137" s="1072"/>
      <c r="J137" s="1072"/>
      <c r="K137" s="1072"/>
    </row>
    <row r="138" spans="2:11">
      <c r="B138" s="119"/>
      <c r="C138" s="128" t="s">
        <v>636</v>
      </c>
      <c r="D138" s="1066"/>
      <c r="E138" s="1066"/>
      <c r="F138" s="1103"/>
      <c r="G138" s="115"/>
      <c r="H138" s="1072"/>
      <c r="I138" s="1072"/>
      <c r="J138" s="1072"/>
      <c r="K138" s="1072"/>
    </row>
    <row r="139" spans="2:11">
      <c r="B139" s="119"/>
      <c r="C139" s="120" t="s">
        <v>397</v>
      </c>
      <c r="D139" s="132">
        <f>SUM(D141:D143)</f>
        <v>0</v>
      </c>
      <c r="E139" s="132">
        <f>SUM(E141:E143)</f>
        <v>0</v>
      </c>
      <c r="F139" s="1100">
        <f>SUM(F141:F143)</f>
        <v>0</v>
      </c>
      <c r="G139" s="115"/>
      <c r="H139" s="1072"/>
      <c r="I139" s="1072"/>
      <c r="J139" s="1072"/>
      <c r="K139" s="1072"/>
    </row>
    <row r="140" spans="2:11">
      <c r="B140" s="119"/>
      <c r="C140" s="123" t="s">
        <v>620</v>
      </c>
      <c r="D140" s="1065"/>
      <c r="E140" s="1065"/>
      <c r="F140" s="1102"/>
      <c r="G140" s="115"/>
      <c r="H140" s="1072"/>
      <c r="I140" s="1072"/>
      <c r="J140" s="1072"/>
      <c r="K140" s="1072"/>
    </row>
    <row r="141" spans="2:11">
      <c r="B141" s="119"/>
      <c r="C141" s="124" t="s">
        <v>637</v>
      </c>
      <c r="D141" s="1066"/>
      <c r="E141" s="1066"/>
      <c r="F141" s="1103"/>
      <c r="G141" s="115"/>
      <c r="H141" s="1072"/>
      <c r="I141" s="1072"/>
      <c r="J141" s="1072"/>
      <c r="K141" s="1072"/>
    </row>
    <row r="142" spans="2:11">
      <c r="B142" s="119"/>
      <c r="C142" s="125" t="s">
        <v>638</v>
      </c>
      <c r="D142" s="1066"/>
      <c r="E142" s="1066"/>
      <c r="F142" s="1103"/>
      <c r="G142" s="115"/>
      <c r="H142" s="1072"/>
      <c r="I142" s="1072"/>
      <c r="J142" s="1072"/>
      <c r="K142" s="1072"/>
    </row>
    <row r="143" spans="2:11">
      <c r="B143" s="119"/>
      <c r="C143" s="133" t="s">
        <v>639</v>
      </c>
      <c r="D143" s="1066"/>
      <c r="E143" s="1066"/>
      <c r="F143" s="1103"/>
      <c r="G143" s="115"/>
      <c r="H143" s="1072"/>
      <c r="I143" s="1072"/>
      <c r="J143" s="1072"/>
      <c r="K143" s="1072"/>
    </row>
    <row r="144" spans="2:11">
      <c r="B144" s="119"/>
      <c r="C144" s="129" t="s">
        <v>693</v>
      </c>
      <c r="D144" s="121">
        <f>SUM(D146:D177)-D152-D154</f>
        <v>0</v>
      </c>
      <c r="E144" s="121">
        <f>SUM(E146:E177)-E152-E154</f>
        <v>0</v>
      </c>
      <c r="F144" s="1099">
        <f>SUM(F146:F177)-F152-F154</f>
        <v>0</v>
      </c>
      <c r="G144" s="115"/>
      <c r="H144" s="1072"/>
      <c r="I144" s="1072"/>
      <c r="J144" s="1072"/>
      <c r="K144" s="1072"/>
    </row>
    <row r="145" spans="2:11">
      <c r="B145" s="119"/>
      <c r="C145" s="130" t="s">
        <v>620</v>
      </c>
      <c r="D145" s="1065"/>
      <c r="E145" s="1065"/>
      <c r="F145" s="1102"/>
      <c r="G145" s="115"/>
      <c r="H145" s="1072"/>
      <c r="I145" s="1072"/>
      <c r="J145" s="1072"/>
      <c r="K145" s="1072"/>
    </row>
    <row r="146" spans="2:11">
      <c r="B146" s="119"/>
      <c r="C146" s="134" t="s">
        <v>640</v>
      </c>
      <c r="D146" s="1066"/>
      <c r="E146" s="1066"/>
      <c r="F146" s="1103"/>
      <c r="G146" s="115"/>
      <c r="H146" s="1072"/>
      <c r="I146" s="1072"/>
      <c r="J146" s="1072"/>
      <c r="K146" s="1072"/>
    </row>
    <row r="147" spans="2:11">
      <c r="B147" s="119"/>
      <c r="C147" s="126" t="s">
        <v>641</v>
      </c>
      <c r="D147" s="1066"/>
      <c r="E147" s="1066"/>
      <c r="F147" s="1103"/>
      <c r="G147" s="115"/>
      <c r="H147" s="1072"/>
      <c r="I147" s="1072"/>
      <c r="J147" s="1072"/>
      <c r="K147" s="1072"/>
    </row>
    <row r="148" spans="2:11">
      <c r="B148" s="119"/>
      <c r="C148" s="126" t="s">
        <v>642</v>
      </c>
      <c r="D148" s="1066"/>
      <c r="E148" s="1066"/>
      <c r="F148" s="1103"/>
      <c r="G148" s="115"/>
      <c r="H148" s="1072"/>
      <c r="I148" s="1072"/>
      <c r="J148" s="1072"/>
      <c r="K148" s="1072"/>
    </row>
    <row r="149" spans="2:11">
      <c r="B149" s="119"/>
      <c r="C149" s="126" t="s">
        <v>643</v>
      </c>
      <c r="D149" s="1066"/>
      <c r="E149" s="1066"/>
      <c r="F149" s="1103"/>
      <c r="G149" s="115"/>
      <c r="H149" s="1072"/>
      <c r="I149" s="1072"/>
      <c r="J149" s="1072"/>
      <c r="K149" s="1072"/>
    </row>
    <row r="150" spans="2:11">
      <c r="B150" s="119"/>
      <c r="C150" s="126" t="s">
        <v>644</v>
      </c>
      <c r="D150" s="1066"/>
      <c r="E150" s="1066"/>
      <c r="F150" s="1103"/>
      <c r="G150" s="115"/>
      <c r="H150" s="1072"/>
      <c r="I150" s="1072"/>
      <c r="J150" s="1072"/>
      <c r="K150" s="1072"/>
    </row>
    <row r="151" spans="2:11">
      <c r="B151" s="119"/>
      <c r="C151" s="126" t="s">
        <v>645</v>
      </c>
      <c r="D151" s="1066"/>
      <c r="E151" s="1066"/>
      <c r="F151" s="1103"/>
      <c r="G151" s="115"/>
      <c r="H151" s="1072"/>
      <c r="I151" s="1072"/>
      <c r="J151" s="1072"/>
      <c r="K151" s="1072"/>
    </row>
    <row r="152" spans="2:11">
      <c r="B152" s="119"/>
      <c r="C152" s="137" t="s">
        <v>646</v>
      </c>
      <c r="D152" s="1066"/>
      <c r="E152" s="1066"/>
      <c r="F152" s="1103"/>
      <c r="G152" s="115"/>
      <c r="H152" s="1072"/>
      <c r="I152" s="1072"/>
      <c r="J152" s="1072"/>
      <c r="K152" s="1072"/>
    </row>
    <row r="153" spans="2:11">
      <c r="B153" s="119"/>
      <c r="C153" s="126" t="s">
        <v>647</v>
      </c>
      <c r="D153" s="1066"/>
      <c r="E153" s="1066"/>
      <c r="F153" s="1103"/>
      <c r="G153" s="115"/>
      <c r="H153" s="1072"/>
      <c r="I153" s="1072"/>
      <c r="J153" s="1072"/>
      <c r="K153" s="1072"/>
    </row>
    <row r="154" spans="2:11">
      <c r="B154" s="119"/>
      <c r="C154" s="137" t="s">
        <v>646</v>
      </c>
      <c r="D154" s="1066"/>
      <c r="E154" s="1066"/>
      <c r="F154" s="1103"/>
      <c r="G154" s="115"/>
      <c r="H154" s="1072"/>
      <c r="I154" s="1072"/>
      <c r="J154" s="1072"/>
      <c r="K154" s="1072"/>
    </row>
    <row r="155" spans="2:11">
      <c r="B155" s="119"/>
      <c r="C155" s="126" t="s">
        <v>648</v>
      </c>
      <c r="D155" s="1066"/>
      <c r="E155" s="1066"/>
      <c r="F155" s="1103"/>
      <c r="G155" s="115"/>
      <c r="H155" s="1072"/>
      <c r="I155" s="1072"/>
      <c r="J155" s="1072"/>
      <c r="K155" s="1072"/>
    </row>
    <row r="156" spans="2:11">
      <c r="B156" s="119"/>
      <c r="C156" s="126" t="s">
        <v>649</v>
      </c>
      <c r="D156" s="1066"/>
      <c r="E156" s="1066"/>
      <c r="F156" s="1103"/>
      <c r="G156" s="115"/>
      <c r="H156" s="1072"/>
      <c r="I156" s="1072"/>
      <c r="J156" s="1072"/>
      <c r="K156" s="1072"/>
    </row>
    <row r="157" spans="2:11">
      <c r="B157" s="119"/>
      <c r="C157" s="126" t="s">
        <v>650</v>
      </c>
      <c r="D157" s="1066"/>
      <c r="E157" s="1066"/>
      <c r="F157" s="1103"/>
      <c r="G157" s="115"/>
      <c r="H157" s="1072"/>
      <c r="I157" s="1072"/>
      <c r="J157" s="1072"/>
      <c r="K157" s="1072"/>
    </row>
    <row r="158" spans="2:11">
      <c r="B158" s="119"/>
      <c r="C158" s="126" t="s">
        <v>651</v>
      </c>
      <c r="D158" s="1066"/>
      <c r="E158" s="1066"/>
      <c r="F158" s="1103"/>
      <c r="G158" s="115"/>
      <c r="H158" s="1072"/>
      <c r="I158" s="1072"/>
      <c r="J158" s="1072"/>
      <c r="K158" s="1072"/>
    </row>
    <row r="159" spans="2:11">
      <c r="B159" s="119"/>
      <c r="C159" s="126" t="s">
        <v>652</v>
      </c>
      <c r="D159" s="1066"/>
      <c r="E159" s="1066"/>
      <c r="F159" s="1103"/>
      <c r="G159" s="115"/>
      <c r="H159" s="1072"/>
      <c r="I159" s="1072"/>
      <c r="J159" s="1072"/>
      <c r="K159" s="1072"/>
    </row>
    <row r="160" spans="2:11">
      <c r="B160" s="119"/>
      <c r="C160" s="126" t="s">
        <v>653</v>
      </c>
      <c r="D160" s="1066"/>
      <c r="E160" s="1066"/>
      <c r="F160" s="1103"/>
      <c r="G160" s="115"/>
      <c r="H160" s="1072"/>
      <c r="I160" s="1072"/>
      <c r="J160" s="1072"/>
      <c r="K160" s="1072"/>
    </row>
    <row r="161" spans="2:11">
      <c r="B161" s="119"/>
      <c r="C161" s="126" t="s">
        <v>654</v>
      </c>
      <c r="D161" s="1066"/>
      <c r="E161" s="1066"/>
      <c r="F161" s="1103"/>
      <c r="G161" s="115"/>
      <c r="H161" s="1072"/>
      <c r="I161" s="1072"/>
      <c r="J161" s="1072"/>
      <c r="K161" s="1072"/>
    </row>
    <row r="162" spans="2:11">
      <c r="B162" s="119"/>
      <c r="C162" s="126" t="s">
        <v>655</v>
      </c>
      <c r="D162" s="1066"/>
      <c r="E162" s="1066"/>
      <c r="F162" s="1103"/>
      <c r="G162" s="115"/>
      <c r="H162" s="1072"/>
      <c r="I162" s="1072"/>
      <c r="J162" s="1072"/>
      <c r="K162" s="1072"/>
    </row>
    <row r="163" spans="2:11">
      <c r="B163" s="119"/>
      <c r="C163" s="126" t="s">
        <v>656</v>
      </c>
      <c r="D163" s="1066"/>
      <c r="E163" s="1066"/>
      <c r="F163" s="1103"/>
      <c r="G163" s="115"/>
      <c r="H163" s="1072"/>
      <c r="I163" s="1072"/>
      <c r="J163" s="1072"/>
      <c r="K163" s="1072"/>
    </row>
    <row r="164" spans="2:11">
      <c r="B164" s="119"/>
      <c r="C164" s="126" t="s">
        <v>657</v>
      </c>
      <c r="D164" s="1066"/>
      <c r="E164" s="1066"/>
      <c r="F164" s="1103"/>
      <c r="G164" s="115"/>
      <c r="H164" s="1072"/>
      <c r="I164" s="1072"/>
      <c r="J164" s="1072"/>
      <c r="K164" s="1072"/>
    </row>
    <row r="165" spans="2:11">
      <c r="B165" s="119"/>
      <c r="C165" s="126" t="s">
        <v>658</v>
      </c>
      <c r="D165" s="1066"/>
      <c r="E165" s="1066"/>
      <c r="F165" s="1103"/>
      <c r="G165" s="115"/>
      <c r="H165" s="1072"/>
      <c r="I165" s="1072"/>
      <c r="J165" s="1072"/>
      <c r="K165" s="1072"/>
    </row>
    <row r="166" spans="2:11">
      <c r="B166" s="119"/>
      <c r="C166" s="126" t="s">
        <v>659</v>
      </c>
      <c r="D166" s="1066"/>
      <c r="E166" s="1066"/>
      <c r="F166" s="1103"/>
      <c r="G166" s="115"/>
      <c r="H166" s="1072"/>
      <c r="I166" s="1072"/>
      <c r="J166" s="1072"/>
      <c r="K166" s="1072"/>
    </row>
    <row r="167" spans="2:11">
      <c r="B167" s="119"/>
      <c r="C167" s="126" t="s">
        <v>660</v>
      </c>
      <c r="D167" s="1066"/>
      <c r="E167" s="1066"/>
      <c r="F167" s="1103"/>
      <c r="G167" s="115"/>
      <c r="H167" s="1072"/>
      <c r="I167" s="1072"/>
      <c r="J167" s="1072"/>
      <c r="K167" s="1072"/>
    </row>
    <row r="168" spans="2:11">
      <c r="B168" s="119"/>
      <c r="C168" s="126" t="s">
        <v>661</v>
      </c>
      <c r="D168" s="1066"/>
      <c r="E168" s="1066"/>
      <c r="F168" s="1103"/>
      <c r="G168" s="115"/>
      <c r="H168" s="1072"/>
      <c r="I168" s="1072"/>
      <c r="J168" s="1072"/>
      <c r="K168" s="1072"/>
    </row>
    <row r="169" spans="2:11">
      <c r="B169" s="119"/>
      <c r="C169" s="126" t="s">
        <v>662</v>
      </c>
      <c r="D169" s="1066"/>
      <c r="E169" s="1066"/>
      <c r="F169" s="1103"/>
      <c r="G169" s="115"/>
      <c r="H169" s="1072"/>
      <c r="I169" s="1072"/>
      <c r="J169" s="1072"/>
      <c r="K169" s="1072"/>
    </row>
    <row r="170" spans="2:11">
      <c r="B170" s="119"/>
      <c r="C170" s="126" t="s">
        <v>663</v>
      </c>
      <c r="D170" s="1066"/>
      <c r="E170" s="1066"/>
      <c r="F170" s="1103"/>
      <c r="G170" s="115"/>
      <c r="H170" s="1072"/>
      <c r="I170" s="1072"/>
      <c r="J170" s="1072"/>
      <c r="K170" s="1072"/>
    </row>
    <row r="171" spans="2:11">
      <c r="B171" s="119"/>
      <c r="C171" s="126" t="s">
        <v>664</v>
      </c>
      <c r="D171" s="1066"/>
      <c r="E171" s="1066"/>
      <c r="F171" s="1103"/>
      <c r="G171" s="115"/>
      <c r="H171" s="1072"/>
      <c r="I171" s="1072"/>
      <c r="J171" s="1072"/>
      <c r="K171" s="1072"/>
    </row>
    <row r="172" spans="2:11">
      <c r="B172" s="119"/>
      <c r="C172" s="126" t="s">
        <v>665</v>
      </c>
      <c r="D172" s="1066"/>
      <c r="E172" s="1066"/>
      <c r="F172" s="1103"/>
      <c r="G172" s="115"/>
      <c r="H172" s="1072"/>
      <c r="I172" s="1072"/>
      <c r="J172" s="1072"/>
      <c r="K172" s="1072"/>
    </row>
    <row r="173" spans="2:11">
      <c r="B173" s="119"/>
      <c r="C173" s="126" t="s">
        <v>666</v>
      </c>
      <c r="D173" s="1066"/>
      <c r="E173" s="1066"/>
      <c r="F173" s="1103"/>
      <c r="G173" s="115"/>
      <c r="H173" s="1072"/>
      <c r="I173" s="1072"/>
      <c r="J173" s="1072"/>
      <c r="K173" s="1072"/>
    </row>
    <row r="174" spans="2:11" ht="13.9" customHeight="1">
      <c r="B174" s="119"/>
      <c r="C174" s="126" t="s">
        <v>696</v>
      </c>
      <c r="D174" s="1066"/>
      <c r="E174" s="1066"/>
      <c r="F174" s="1103"/>
      <c r="G174" s="115"/>
      <c r="H174" s="1072"/>
      <c r="I174" s="1072"/>
      <c r="J174" s="1072"/>
      <c r="K174" s="1072"/>
    </row>
    <row r="175" spans="2:11">
      <c r="B175" s="119"/>
      <c r="C175" s="126" t="s">
        <v>667</v>
      </c>
      <c r="D175" s="1066"/>
      <c r="E175" s="1066"/>
      <c r="F175" s="1103"/>
      <c r="G175" s="115"/>
      <c r="H175" s="1072"/>
      <c r="I175" s="1072"/>
      <c r="J175" s="1072"/>
      <c r="K175" s="1072"/>
    </row>
    <row r="176" spans="2:11">
      <c r="B176" s="119"/>
      <c r="C176" s="127" t="s">
        <v>668</v>
      </c>
      <c r="D176" s="1066"/>
      <c r="E176" s="1066"/>
      <c r="F176" s="1103"/>
      <c r="G176" s="115"/>
      <c r="H176" s="1072"/>
      <c r="I176" s="1072"/>
      <c r="J176" s="1072"/>
      <c r="K176" s="1072"/>
    </row>
    <row r="177" spans="2:11">
      <c r="B177" s="119"/>
      <c r="C177" s="133" t="s">
        <v>965</v>
      </c>
      <c r="D177" s="1066"/>
      <c r="E177" s="1066"/>
      <c r="F177" s="1103"/>
      <c r="G177" s="115"/>
      <c r="H177" s="1072"/>
      <c r="I177" s="1072"/>
      <c r="J177" s="1072"/>
      <c r="K177" s="1072"/>
    </row>
    <row r="178" spans="2:11">
      <c r="B178" s="119"/>
      <c r="C178" s="120" t="s">
        <v>399</v>
      </c>
      <c r="D178" s="121">
        <f>SUM(D181:D196)</f>
        <v>0</v>
      </c>
      <c r="E178" s="121">
        <f>SUM(E181:E196)</f>
        <v>0</v>
      </c>
      <c r="F178" s="1099">
        <f>SUM(F181:F196)</f>
        <v>0</v>
      </c>
      <c r="G178" s="115"/>
      <c r="H178" s="1072"/>
      <c r="I178" s="1072"/>
      <c r="J178" s="1072"/>
      <c r="K178" s="1072"/>
    </row>
    <row r="179" spans="2:11">
      <c r="B179" s="119"/>
      <c r="C179" s="139" t="s">
        <v>620</v>
      </c>
      <c r="D179" s="1065"/>
      <c r="E179" s="1065"/>
      <c r="F179" s="1102"/>
      <c r="G179" s="115"/>
      <c r="H179" s="1072"/>
      <c r="I179" s="1072"/>
      <c r="J179" s="1072"/>
      <c r="K179" s="1072"/>
    </row>
    <row r="180" spans="2:11">
      <c r="B180" s="119"/>
      <c r="C180" s="130" t="s">
        <v>646</v>
      </c>
      <c r="D180" s="1065"/>
      <c r="E180" s="1065"/>
      <c r="F180" s="1102"/>
      <c r="G180" s="115"/>
      <c r="H180" s="1072"/>
      <c r="I180" s="1072"/>
      <c r="J180" s="1072"/>
      <c r="K180" s="1072"/>
    </row>
    <row r="181" spans="2:11">
      <c r="B181" s="119"/>
      <c r="C181" s="131" t="s">
        <v>669</v>
      </c>
      <c r="D181" s="1066"/>
      <c r="E181" s="1066"/>
      <c r="F181" s="1103"/>
      <c r="G181" s="115"/>
      <c r="H181" s="1072"/>
      <c r="I181" s="1072"/>
      <c r="J181" s="1072"/>
      <c r="K181" s="1072"/>
    </row>
    <row r="182" spans="2:11">
      <c r="B182" s="119"/>
      <c r="C182" s="126" t="s">
        <v>670</v>
      </c>
      <c r="D182" s="1066"/>
      <c r="E182" s="1066"/>
      <c r="F182" s="1103"/>
      <c r="G182" s="115"/>
      <c r="H182" s="1072"/>
      <c r="I182" s="1072"/>
      <c r="J182" s="1072"/>
      <c r="K182" s="1072"/>
    </row>
    <row r="183" spans="2:11">
      <c r="B183" s="119"/>
      <c r="C183" s="126" t="s">
        <v>671</v>
      </c>
      <c r="D183" s="1066"/>
      <c r="E183" s="1066"/>
      <c r="F183" s="1103"/>
      <c r="G183" s="115"/>
      <c r="H183" s="1072"/>
      <c r="I183" s="1072"/>
      <c r="J183" s="1072"/>
      <c r="K183" s="1072"/>
    </row>
    <row r="184" spans="2:11">
      <c r="B184" s="119"/>
      <c r="C184" s="126" t="s">
        <v>672</v>
      </c>
      <c r="D184" s="1066"/>
      <c r="E184" s="1066"/>
      <c r="F184" s="1103"/>
      <c r="G184" s="115"/>
      <c r="H184" s="1072"/>
      <c r="I184" s="1072"/>
      <c r="J184" s="1072"/>
      <c r="K184" s="1072"/>
    </row>
    <row r="185" spans="2:11">
      <c r="B185" s="119"/>
      <c r="C185" s="126" t="s">
        <v>673</v>
      </c>
      <c r="D185" s="1066"/>
      <c r="E185" s="1066"/>
      <c r="F185" s="1103"/>
      <c r="G185" s="115"/>
      <c r="H185" s="1072"/>
      <c r="I185" s="1072"/>
      <c r="J185" s="1072"/>
      <c r="K185" s="1072"/>
    </row>
    <row r="186" spans="2:11">
      <c r="B186" s="119"/>
      <c r="C186" s="134" t="s">
        <v>674</v>
      </c>
      <c r="D186" s="1066"/>
      <c r="E186" s="1066"/>
      <c r="F186" s="1103"/>
      <c r="G186" s="115"/>
      <c r="H186" s="1072"/>
      <c r="I186" s="1072"/>
      <c r="J186" s="1072"/>
      <c r="K186" s="1072"/>
    </row>
    <row r="187" spans="2:11">
      <c r="B187" s="119"/>
      <c r="C187" s="126" t="s">
        <v>675</v>
      </c>
      <c r="D187" s="1066"/>
      <c r="E187" s="1066"/>
      <c r="F187" s="1103"/>
      <c r="G187" s="115"/>
      <c r="H187" s="1072"/>
      <c r="I187" s="1072"/>
      <c r="J187" s="1072"/>
      <c r="K187" s="1072"/>
    </row>
    <row r="188" spans="2:11">
      <c r="B188" s="119"/>
      <c r="C188" s="126" t="s">
        <v>676</v>
      </c>
      <c r="D188" s="1066"/>
      <c r="E188" s="1066"/>
      <c r="F188" s="1103"/>
      <c r="G188" s="115"/>
      <c r="H188" s="1072"/>
      <c r="I188" s="1072"/>
      <c r="J188" s="1072"/>
      <c r="K188" s="1072"/>
    </row>
    <row r="189" spans="2:11">
      <c r="B189" s="119"/>
      <c r="C189" s="126" t="s">
        <v>677</v>
      </c>
      <c r="D189" s="1066"/>
      <c r="E189" s="1066"/>
      <c r="F189" s="1103"/>
      <c r="G189" s="115"/>
      <c r="H189" s="1072"/>
      <c r="I189" s="1072"/>
      <c r="J189" s="1072"/>
      <c r="K189" s="1072"/>
    </row>
    <row r="190" spans="2:11">
      <c r="B190" s="119"/>
      <c r="C190" s="126" t="s">
        <v>678</v>
      </c>
      <c r="D190" s="1066"/>
      <c r="E190" s="1066"/>
      <c r="F190" s="1103"/>
      <c r="G190" s="115"/>
      <c r="H190" s="1072"/>
      <c r="I190" s="1072"/>
      <c r="J190" s="1072"/>
      <c r="K190" s="1072"/>
    </row>
    <row r="191" spans="2:11">
      <c r="B191" s="119"/>
      <c r="C191" s="126" t="s">
        <v>679</v>
      </c>
      <c r="D191" s="1066"/>
      <c r="E191" s="1066"/>
      <c r="F191" s="1103"/>
      <c r="G191" s="115"/>
      <c r="H191" s="1072"/>
      <c r="I191" s="1072"/>
      <c r="J191" s="1072"/>
      <c r="K191" s="1072"/>
    </row>
    <row r="192" spans="2:11">
      <c r="B192" s="119"/>
      <c r="C192" s="126" t="s">
        <v>680</v>
      </c>
      <c r="D192" s="1066"/>
      <c r="E192" s="1066"/>
      <c r="F192" s="1103"/>
      <c r="G192" s="115"/>
      <c r="H192" s="1072"/>
      <c r="I192" s="1072"/>
      <c r="J192" s="1072"/>
      <c r="K192" s="1072"/>
    </row>
    <row r="193" spans="2:11">
      <c r="B193" s="119"/>
      <c r="C193" s="126" t="s">
        <v>681</v>
      </c>
      <c r="D193" s="1066"/>
      <c r="E193" s="1066"/>
      <c r="F193" s="1103"/>
      <c r="G193" s="115"/>
      <c r="H193" s="1072"/>
      <c r="I193" s="1072"/>
      <c r="J193" s="1072"/>
      <c r="K193" s="1072"/>
    </row>
    <row r="194" spans="2:11">
      <c r="B194" s="119"/>
      <c r="C194" s="126" t="s">
        <v>682</v>
      </c>
      <c r="D194" s="1066"/>
      <c r="E194" s="1066"/>
      <c r="F194" s="1103"/>
      <c r="G194" s="115"/>
      <c r="H194" s="1072"/>
      <c r="I194" s="1072"/>
      <c r="J194" s="1072"/>
      <c r="K194" s="1072"/>
    </row>
    <row r="195" spans="2:11">
      <c r="B195" s="119"/>
      <c r="C195" s="126" t="s">
        <v>683</v>
      </c>
      <c r="D195" s="1066"/>
      <c r="E195" s="1066"/>
      <c r="F195" s="1103"/>
      <c r="G195" s="115"/>
      <c r="H195" s="1072"/>
      <c r="I195" s="1072"/>
      <c r="J195" s="1072"/>
      <c r="K195" s="1072"/>
    </row>
    <row r="196" spans="2:11">
      <c r="B196" s="119"/>
      <c r="C196" s="128" t="s">
        <v>684</v>
      </c>
      <c r="D196" s="1066"/>
      <c r="E196" s="1066"/>
      <c r="F196" s="1103"/>
      <c r="G196" s="115"/>
      <c r="H196" s="1072"/>
      <c r="I196" s="1072"/>
      <c r="J196" s="1072"/>
      <c r="K196" s="1072"/>
    </row>
    <row r="197" spans="2:11">
      <c r="B197" s="119"/>
      <c r="C197" s="120" t="s">
        <v>398</v>
      </c>
      <c r="D197" s="121">
        <f>SUM(D199:D206)</f>
        <v>0</v>
      </c>
      <c r="E197" s="121">
        <f>SUM(E199:E206)</f>
        <v>0</v>
      </c>
      <c r="F197" s="1099">
        <f>SUM(F199:F206)</f>
        <v>0</v>
      </c>
      <c r="G197" s="115"/>
      <c r="H197" s="1072"/>
      <c r="I197" s="1072"/>
      <c r="J197" s="1072"/>
      <c r="K197" s="1072"/>
    </row>
    <row r="198" spans="2:11">
      <c r="B198" s="119"/>
      <c r="C198" s="123" t="s">
        <v>620</v>
      </c>
      <c r="D198" s="1065"/>
      <c r="E198" s="1065"/>
      <c r="F198" s="1102"/>
      <c r="G198" s="115"/>
      <c r="H198" s="1072"/>
      <c r="I198" s="1072"/>
      <c r="J198" s="1072"/>
      <c r="K198" s="1072"/>
    </row>
    <row r="199" spans="2:11">
      <c r="B199" s="119"/>
      <c r="C199" s="131" t="s">
        <v>685</v>
      </c>
      <c r="D199" s="1066"/>
      <c r="E199" s="1066"/>
      <c r="F199" s="1103"/>
      <c r="G199" s="115"/>
      <c r="H199" s="1072"/>
      <c r="I199" s="1072"/>
      <c r="J199" s="1072"/>
      <c r="K199" s="1072"/>
    </row>
    <row r="200" spans="2:11">
      <c r="B200" s="119"/>
      <c r="C200" s="126" t="s">
        <v>686</v>
      </c>
      <c r="D200" s="1066"/>
      <c r="E200" s="1066"/>
      <c r="F200" s="1103"/>
      <c r="G200" s="115"/>
      <c r="H200" s="1072"/>
      <c r="I200" s="1072"/>
      <c r="J200" s="1072"/>
      <c r="K200" s="1072"/>
    </row>
    <row r="201" spans="2:11">
      <c r="B201" s="119"/>
      <c r="C201" s="126" t="s">
        <v>687</v>
      </c>
      <c r="D201" s="1066"/>
      <c r="E201" s="1066"/>
      <c r="F201" s="1103"/>
      <c r="G201" s="115"/>
      <c r="H201" s="1072"/>
      <c r="I201" s="1072"/>
      <c r="J201" s="1072"/>
      <c r="K201" s="1072"/>
    </row>
    <row r="202" spans="2:11">
      <c r="B202" s="119"/>
      <c r="C202" s="126" t="s">
        <v>688</v>
      </c>
      <c r="D202" s="1066"/>
      <c r="E202" s="1066"/>
      <c r="F202" s="1103"/>
      <c r="G202" s="115"/>
      <c r="H202" s="1072"/>
      <c r="I202" s="1072"/>
      <c r="J202" s="1072"/>
      <c r="K202" s="1072"/>
    </row>
    <row r="203" spans="2:11">
      <c r="B203" s="119"/>
      <c r="C203" s="126" t="s">
        <v>689</v>
      </c>
      <c r="D203" s="1066"/>
      <c r="E203" s="1066"/>
      <c r="F203" s="1103"/>
      <c r="G203" s="115"/>
      <c r="H203" s="1072"/>
      <c r="I203" s="1072"/>
      <c r="J203" s="1072"/>
      <c r="K203" s="1072"/>
    </row>
    <row r="204" spans="2:11">
      <c r="B204" s="119"/>
      <c r="C204" s="126" t="s">
        <v>690</v>
      </c>
      <c r="D204" s="1066"/>
      <c r="E204" s="1066"/>
      <c r="F204" s="1103"/>
      <c r="G204" s="115"/>
      <c r="H204" s="1072"/>
      <c r="I204" s="1072"/>
      <c r="J204" s="1072"/>
      <c r="K204" s="1072"/>
    </row>
    <row r="205" spans="2:11">
      <c r="B205" s="119"/>
      <c r="C205" s="126" t="s">
        <v>697</v>
      </c>
      <c r="D205" s="1066"/>
      <c r="E205" s="1066"/>
      <c r="F205" s="1103"/>
      <c r="G205" s="115"/>
      <c r="H205" s="1072"/>
      <c r="I205" s="1072"/>
      <c r="J205" s="1072"/>
      <c r="K205" s="1072"/>
    </row>
    <row r="206" spans="2:11">
      <c r="B206" s="119"/>
      <c r="C206" s="128" t="s">
        <v>61</v>
      </c>
      <c r="D206" s="1066"/>
      <c r="E206" s="1066"/>
      <c r="F206" s="1103"/>
      <c r="G206" s="115"/>
      <c r="H206" s="1072"/>
      <c r="I206" s="1072"/>
      <c r="J206" s="1072"/>
      <c r="K206" s="1072"/>
    </row>
    <row r="207" spans="2:11">
      <c r="B207" s="119"/>
      <c r="C207" s="120" t="s">
        <v>691</v>
      </c>
      <c r="D207" s="1067"/>
      <c r="E207" s="1067"/>
      <c r="F207" s="1104"/>
      <c r="G207" s="115"/>
      <c r="H207" s="1072"/>
      <c r="I207" s="1072"/>
      <c r="J207" s="1072"/>
      <c r="K207" s="1072"/>
    </row>
    <row r="208" spans="2:11">
      <c r="B208" s="119"/>
      <c r="C208" s="123" t="s">
        <v>620</v>
      </c>
      <c r="D208" s="1065"/>
      <c r="E208" s="1065"/>
      <c r="F208" s="1102"/>
      <c r="G208" s="115"/>
      <c r="H208" s="1072"/>
      <c r="I208" s="1072"/>
      <c r="J208" s="1072"/>
      <c r="K208" s="1072"/>
    </row>
    <row r="209" spans="2:11">
      <c r="B209" s="119"/>
      <c r="C209" s="142" t="s">
        <v>69</v>
      </c>
      <c r="D209" s="143">
        <f>D112+D127+D132+D139+D144+D178+D197+D207</f>
        <v>0</v>
      </c>
      <c r="E209" s="143">
        <f>E112+E127+E132+E139+E144+E178+E197+E207</f>
        <v>0</v>
      </c>
      <c r="F209" s="143">
        <f>F112+F127+F132+F139+F144+F178+F197+F207</f>
        <v>0</v>
      </c>
      <c r="G209" s="115"/>
      <c r="H209" s="1072"/>
      <c r="I209" s="1072"/>
      <c r="J209" s="1072"/>
      <c r="K209" s="1072"/>
    </row>
    <row r="210" spans="2:11">
      <c r="B210" s="119"/>
      <c r="C210" s="1079" t="s">
        <v>971</v>
      </c>
      <c r="D210" s="1062"/>
      <c r="E210" s="1062"/>
      <c r="F210" s="1063"/>
      <c r="G210" s="1083"/>
      <c r="H210" s="1063"/>
      <c r="I210" s="1063"/>
      <c r="J210" s="1063"/>
      <c r="K210" s="1072"/>
    </row>
    <row r="211" spans="2:11">
      <c r="B211" s="119"/>
      <c r="C211" s="1080" t="s">
        <v>969</v>
      </c>
      <c r="D211" s="1081">
        <f>'Charges d_exploitation'!J40</f>
        <v>0</v>
      </c>
      <c r="E211" s="1080" t="s">
        <v>970</v>
      </c>
      <c r="F211" s="1081">
        <f>F209-D211</f>
        <v>0</v>
      </c>
      <c r="G211" s="115"/>
      <c r="K211" s="1072"/>
    </row>
    <row r="212" spans="2:11" ht="13.5" thickBot="1">
      <c r="B212" s="1075"/>
      <c r="C212" s="1076"/>
      <c r="D212" s="1076"/>
      <c r="E212" s="1076"/>
      <c r="F212" s="1076"/>
      <c r="G212" s="1078"/>
      <c r="H212" s="1082"/>
      <c r="I212" s="1072"/>
      <c r="J212" s="1082"/>
      <c r="K212" s="1072"/>
    </row>
    <row r="213" spans="2:11" ht="13.5" thickTop="1"/>
  </sheetData>
  <sheetProtection password="B34F" sheet="1" objects="1" scenarios="1" formatCells="0" formatColumns="0" formatRows="0" selectLockedCells="1"/>
  <mergeCells count="11">
    <mergeCell ref="C109:C110"/>
    <mergeCell ref="D109:D110"/>
    <mergeCell ref="E109:E110"/>
    <mergeCell ref="F109:F110"/>
    <mergeCell ref="D4:F4"/>
    <mergeCell ref="C5:C6"/>
    <mergeCell ref="D5:D6"/>
    <mergeCell ref="E5:E6"/>
    <mergeCell ref="F5:F6"/>
    <mergeCell ref="B2:G2"/>
    <mergeCell ref="D108:F108"/>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1297" r:id="rId4" name="Button 1">
              <controlPr defaultSize="0" print="0" autoFill="0" autoPict="0" macro="[0]!MasquerLignesVidesExt">
                <anchor moveWithCells="1" sizeWithCells="1">
                  <from>
                    <xdr:col>2</xdr:col>
                    <xdr:colOff>1714500</xdr:colOff>
                    <xdr:row>213</xdr:row>
                    <xdr:rowOff>2076450</xdr:rowOff>
                  </from>
                  <to>
                    <xdr:col>4</xdr:col>
                    <xdr:colOff>0</xdr:colOff>
                    <xdr:row>215</xdr:row>
                    <xdr:rowOff>2724150</xdr:rowOff>
                  </to>
                </anchor>
              </controlPr>
            </control>
          </mc:Choice>
        </mc:AlternateContent>
        <mc:AlternateContent xmlns:mc="http://schemas.openxmlformats.org/markup-compatibility/2006">
          <mc:Choice Requires="x14">
            <control shapeId="311298" r:id="rId5" name="Button 2">
              <controlPr defaultSize="0" print="0" autoFill="0" autoPict="0" macro="[0]!DeMasquerLignesVidesExt">
                <anchor moveWithCells="1" sizeWithCells="1">
                  <from>
                    <xdr:col>4</xdr:col>
                    <xdr:colOff>1381125</xdr:colOff>
                    <xdr:row>213</xdr:row>
                    <xdr:rowOff>1800225</xdr:rowOff>
                  </from>
                  <to>
                    <xdr:col>6</xdr:col>
                    <xdr:colOff>4724400</xdr:colOff>
                    <xdr:row>215</xdr:row>
                    <xdr:rowOff>2724150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8"/>
  <dimension ref="A1:A17"/>
  <sheetViews>
    <sheetView workbookViewId="0">
      <selection activeCell="A2" sqref="A2"/>
    </sheetView>
  </sheetViews>
  <sheetFormatPr baseColWidth="10" defaultRowHeight="12.75"/>
  <cols>
    <col min="1" max="1" width="88.28515625" customWidth="1"/>
  </cols>
  <sheetData>
    <row r="1" spans="1:1" ht="15.75">
      <c r="A1" s="151" t="s">
        <v>698</v>
      </c>
    </row>
    <row r="2" spans="1:1" ht="63.6" customHeight="1">
      <c r="A2" s="1098"/>
    </row>
    <row r="3" spans="1:1" ht="63.6" customHeight="1">
      <c r="A3" s="1098"/>
    </row>
    <row r="4" spans="1:1" ht="63.6" customHeight="1">
      <c r="A4" s="1098"/>
    </row>
    <row r="5" spans="1:1" ht="63.6" customHeight="1">
      <c r="A5" s="1098"/>
    </row>
    <row r="6" spans="1:1" ht="63.6" customHeight="1">
      <c r="A6" s="1098"/>
    </row>
    <row r="7" spans="1:1" ht="63.6" customHeight="1">
      <c r="A7" s="1098"/>
    </row>
    <row r="8" spans="1:1" ht="63.6" customHeight="1">
      <c r="A8" s="1098"/>
    </row>
    <row r="9" spans="1:1" ht="63.6" customHeight="1">
      <c r="A9" s="1098"/>
    </row>
    <row r="10" spans="1:1" ht="63.6" customHeight="1">
      <c r="A10" s="1098"/>
    </row>
    <row r="11" spans="1:1" ht="63.6" customHeight="1">
      <c r="A11" s="1098"/>
    </row>
    <row r="12" spans="1:1" ht="63.6" customHeight="1">
      <c r="A12" s="1098"/>
    </row>
    <row r="13" spans="1:1" ht="63.6" customHeight="1">
      <c r="A13" s="1098"/>
    </row>
    <row r="14" spans="1:1" ht="63.6" customHeight="1">
      <c r="A14" s="1098"/>
    </row>
    <row r="15" spans="1:1" ht="63.6" customHeight="1">
      <c r="A15" s="1098"/>
    </row>
    <row r="16" spans="1:1" ht="63.6" customHeight="1">
      <c r="A16" s="1098"/>
    </row>
    <row r="17" spans="1:1" ht="63.6" customHeight="1">
      <c r="A17" s="1098"/>
    </row>
  </sheetData>
  <sheetProtection password="B34F" sheet="1" objects="1" scenarios="1" formatCells="0" formatColumns="0" formatRows="0"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dimension ref="A1:T3080"/>
  <sheetViews>
    <sheetView topLeftCell="A664" workbookViewId="0">
      <selection activeCell="J682" sqref="J682"/>
    </sheetView>
  </sheetViews>
  <sheetFormatPr baseColWidth="10" defaultColWidth="11.5703125" defaultRowHeight="15"/>
  <cols>
    <col min="1" max="1" width="44.85546875" style="1131" bestFit="1" customWidth="1"/>
    <col min="2" max="2" width="48.85546875" style="1131" customWidth="1"/>
    <col min="3" max="3" width="42.85546875" style="1131" customWidth="1"/>
    <col min="4" max="16384" width="11.5703125" style="1131"/>
  </cols>
  <sheetData>
    <row r="1" spans="1:20">
      <c r="A1" s="1129" t="s">
        <v>976</v>
      </c>
      <c r="B1" s="1129" t="s">
        <v>977</v>
      </c>
      <c r="C1" s="1129" t="s">
        <v>978</v>
      </c>
      <c r="D1" s="1130" t="s">
        <v>979</v>
      </c>
      <c r="E1" s="1130" t="s">
        <v>980</v>
      </c>
      <c r="G1" s="1131" t="s">
        <v>706</v>
      </c>
      <c r="H1" s="1131" t="s">
        <v>7177</v>
      </c>
      <c r="I1" s="1131" t="s">
        <v>7178</v>
      </c>
      <c r="J1" s="1131" t="s">
        <v>7179</v>
      </c>
      <c r="K1" s="1131" t="s">
        <v>7180</v>
      </c>
      <c r="L1" s="1131" t="s">
        <v>7181</v>
      </c>
      <c r="M1" s="1131" t="s">
        <v>7182</v>
      </c>
      <c r="N1" s="1131" t="s">
        <v>7183</v>
      </c>
      <c r="O1" s="1131" t="s">
        <v>7184</v>
      </c>
      <c r="P1" s="1131" t="s">
        <v>7185</v>
      </c>
      <c r="Q1" s="1131" t="s">
        <v>7186</v>
      </c>
      <c r="R1" s="1131" t="s">
        <v>7187</v>
      </c>
      <c r="S1" s="1131" t="s">
        <v>7188</v>
      </c>
      <c r="T1" s="1131" t="s">
        <v>7189</v>
      </c>
    </row>
    <row r="2" spans="1:20">
      <c r="A2" s="1131" t="s">
        <v>981</v>
      </c>
      <c r="B2" s="1132" t="s">
        <v>982</v>
      </c>
      <c r="C2" s="1133" t="s">
        <v>983</v>
      </c>
      <c r="D2" s="1133" t="s">
        <v>984</v>
      </c>
      <c r="E2" s="1133" t="s">
        <v>985</v>
      </c>
      <c r="G2" s="1131">
        <v>0</v>
      </c>
      <c r="I2" s="1131" t="s">
        <v>7190</v>
      </c>
      <c r="R2" s="1131">
        <v>0</v>
      </c>
      <c r="S2" s="1131" t="s">
        <v>7191</v>
      </c>
      <c r="T2" s="1131">
        <v>0</v>
      </c>
    </row>
    <row r="3" spans="1:20">
      <c r="A3" s="1131" t="s">
        <v>987</v>
      </c>
      <c r="B3" s="1131" t="s">
        <v>988</v>
      </c>
      <c r="C3" s="1133" t="s">
        <v>989</v>
      </c>
      <c r="D3" s="1133" t="s">
        <v>986</v>
      </c>
      <c r="E3" s="1133" t="s">
        <v>985</v>
      </c>
      <c r="G3" s="1131">
        <v>0</v>
      </c>
      <c r="I3" s="1131" t="s">
        <v>7192</v>
      </c>
      <c r="R3" s="1131">
        <v>0</v>
      </c>
      <c r="S3" s="1131" t="s">
        <v>7193</v>
      </c>
      <c r="T3" s="1131">
        <v>0</v>
      </c>
    </row>
    <row r="4" spans="1:20">
      <c r="A4" s="1131" t="s">
        <v>990</v>
      </c>
      <c r="B4" s="1131" t="s">
        <v>991</v>
      </c>
      <c r="C4" s="1133" t="s">
        <v>992</v>
      </c>
      <c r="D4" s="1133" t="s">
        <v>986</v>
      </c>
      <c r="E4" s="1133" t="s">
        <v>985</v>
      </c>
      <c r="G4" s="1131">
        <v>0</v>
      </c>
      <c r="I4" s="1131" t="s">
        <v>7194</v>
      </c>
      <c r="R4" s="1131">
        <v>0</v>
      </c>
      <c r="S4" s="1131" t="s">
        <v>7193</v>
      </c>
      <c r="T4" s="1131">
        <v>0</v>
      </c>
    </row>
    <row r="5" spans="1:20">
      <c r="A5" s="1131" t="s">
        <v>993</v>
      </c>
      <c r="B5" s="1131" t="s">
        <v>994</v>
      </c>
      <c r="C5" s="1133" t="s">
        <v>995</v>
      </c>
      <c r="D5" s="1133" t="s">
        <v>996</v>
      </c>
      <c r="E5" s="1133" t="s">
        <v>985</v>
      </c>
      <c r="G5" s="1131">
        <v>0</v>
      </c>
      <c r="I5" s="1131" t="s">
        <v>7195</v>
      </c>
      <c r="R5" s="1131">
        <v>0</v>
      </c>
      <c r="S5" s="1131" t="s">
        <v>7193</v>
      </c>
      <c r="T5" s="1131">
        <v>0</v>
      </c>
    </row>
    <row r="6" spans="1:20">
      <c r="A6" s="1131" t="s">
        <v>997</v>
      </c>
      <c r="B6" s="1132" t="s">
        <v>998</v>
      </c>
      <c r="C6" s="1133" t="s">
        <v>999</v>
      </c>
      <c r="D6" s="1133" t="s">
        <v>986</v>
      </c>
      <c r="E6" s="1133" t="s">
        <v>985</v>
      </c>
      <c r="G6" s="1131">
        <v>0</v>
      </c>
      <c r="I6" s="1131" t="s">
        <v>7196</v>
      </c>
      <c r="R6" s="1131">
        <v>0</v>
      </c>
      <c r="S6" s="1131" t="s">
        <v>7191</v>
      </c>
      <c r="T6" s="1131">
        <v>0</v>
      </c>
    </row>
    <row r="7" spans="1:20">
      <c r="A7" s="1131" t="s">
        <v>1000</v>
      </c>
      <c r="B7" s="1131" t="s">
        <v>1001</v>
      </c>
      <c r="C7" s="1133" t="s">
        <v>1002</v>
      </c>
      <c r="D7" s="1133" t="s">
        <v>986</v>
      </c>
      <c r="E7" s="1133" t="s">
        <v>985</v>
      </c>
      <c r="G7" s="1131">
        <v>0</v>
      </c>
      <c r="I7" s="1131" t="s">
        <v>7197</v>
      </c>
      <c r="R7" s="1131">
        <v>0</v>
      </c>
      <c r="S7" s="1131" t="s">
        <v>7191</v>
      </c>
      <c r="T7" s="1131">
        <v>0</v>
      </c>
    </row>
    <row r="8" spans="1:20">
      <c r="A8" s="1131" t="s">
        <v>1003</v>
      </c>
      <c r="B8" s="1132" t="s">
        <v>1004</v>
      </c>
      <c r="C8" s="1133" t="s">
        <v>1005</v>
      </c>
      <c r="D8" s="1133" t="s">
        <v>986</v>
      </c>
      <c r="E8" s="1133" t="s">
        <v>985</v>
      </c>
      <c r="G8" s="1131">
        <v>0</v>
      </c>
      <c r="I8" s="1131" t="s">
        <v>7198</v>
      </c>
      <c r="R8" s="1131">
        <v>0</v>
      </c>
      <c r="S8" s="1131" t="s">
        <v>7191</v>
      </c>
      <c r="T8" s="1131">
        <v>0</v>
      </c>
    </row>
    <row r="9" spans="1:20">
      <c r="A9" s="1131" t="s">
        <v>1006</v>
      </c>
      <c r="B9" s="1132" t="s">
        <v>1007</v>
      </c>
      <c r="C9" s="1133" t="s">
        <v>1008</v>
      </c>
      <c r="D9" s="1133" t="s">
        <v>1009</v>
      </c>
      <c r="E9" s="1133" t="s">
        <v>985</v>
      </c>
      <c r="G9" s="1131">
        <v>0</v>
      </c>
      <c r="I9" s="1131" t="s">
        <v>7199</v>
      </c>
      <c r="R9" s="1131">
        <v>0</v>
      </c>
      <c r="S9" s="1131" t="s">
        <v>7200</v>
      </c>
      <c r="T9" s="1131">
        <v>0</v>
      </c>
    </row>
    <row r="10" spans="1:20">
      <c r="A10" s="1131" t="s">
        <v>1010</v>
      </c>
      <c r="B10" s="1132" t="s">
        <v>1011</v>
      </c>
      <c r="C10" s="1133" t="s">
        <v>1012</v>
      </c>
      <c r="D10" s="1133" t="s">
        <v>1009</v>
      </c>
      <c r="E10" s="1133" t="s">
        <v>985</v>
      </c>
      <c r="G10" s="1131">
        <v>0</v>
      </c>
      <c r="I10" s="1131" t="s">
        <v>7201</v>
      </c>
      <c r="R10" s="1131">
        <v>0</v>
      </c>
      <c r="S10" s="1131" t="s">
        <v>7200</v>
      </c>
      <c r="T10" s="1131">
        <v>0</v>
      </c>
    </row>
    <row r="11" spans="1:20">
      <c r="A11" s="1131" t="s">
        <v>1013</v>
      </c>
      <c r="B11" s="1132" t="s">
        <v>1014</v>
      </c>
      <c r="C11" s="1133" t="s">
        <v>1015</v>
      </c>
      <c r="D11" s="1133" t="s">
        <v>986</v>
      </c>
      <c r="E11" s="1133" t="s">
        <v>985</v>
      </c>
      <c r="G11" s="1131">
        <v>0</v>
      </c>
      <c r="I11" s="1131" t="s">
        <v>7202</v>
      </c>
      <c r="R11" s="1131">
        <v>0</v>
      </c>
      <c r="S11" s="1131" t="s">
        <v>7203</v>
      </c>
      <c r="T11" s="1131">
        <v>0</v>
      </c>
    </row>
    <row r="12" spans="1:20">
      <c r="A12" s="1131" t="s">
        <v>1016</v>
      </c>
      <c r="B12" s="1132" t="s">
        <v>1017</v>
      </c>
      <c r="C12" s="1133" t="s">
        <v>1018</v>
      </c>
      <c r="D12" s="1133" t="s">
        <v>986</v>
      </c>
      <c r="E12" s="1133" t="s">
        <v>985</v>
      </c>
      <c r="G12" s="1131">
        <v>0</v>
      </c>
      <c r="I12" s="1131" t="s">
        <v>7204</v>
      </c>
      <c r="R12" s="1131">
        <v>0</v>
      </c>
      <c r="S12" s="1131" t="s">
        <v>7193</v>
      </c>
      <c r="T12" s="1131">
        <v>0</v>
      </c>
    </row>
    <row r="13" spans="1:20">
      <c r="A13" s="1131" t="s">
        <v>1019</v>
      </c>
      <c r="B13" s="1132" t="s">
        <v>1020</v>
      </c>
      <c r="C13" s="1133" t="s">
        <v>1021</v>
      </c>
      <c r="D13" s="1133" t="s">
        <v>1022</v>
      </c>
      <c r="E13" s="1133" t="s">
        <v>985</v>
      </c>
      <c r="G13" s="1131">
        <v>0</v>
      </c>
      <c r="I13" s="1131" t="s">
        <v>7205</v>
      </c>
      <c r="R13" s="1131">
        <v>0</v>
      </c>
      <c r="S13" s="1131" t="s">
        <v>7191</v>
      </c>
      <c r="T13" s="1131">
        <v>0</v>
      </c>
    </row>
    <row r="14" spans="1:20">
      <c r="A14" s="1131" t="s">
        <v>1023</v>
      </c>
      <c r="B14" s="1131" t="s">
        <v>1024</v>
      </c>
      <c r="C14" s="1133" t="s">
        <v>430</v>
      </c>
      <c r="D14" s="1133" t="s">
        <v>1025</v>
      </c>
      <c r="E14" s="1133" t="s">
        <v>985</v>
      </c>
      <c r="G14" s="1131">
        <v>0</v>
      </c>
      <c r="I14" s="1131" t="s">
        <v>7206</v>
      </c>
      <c r="R14" s="1131">
        <v>0</v>
      </c>
      <c r="S14" s="1131" t="s">
        <v>7191</v>
      </c>
      <c r="T14" s="1131">
        <v>0</v>
      </c>
    </row>
    <row r="15" spans="1:20">
      <c r="A15" s="1131" t="s">
        <v>1026</v>
      </c>
      <c r="B15" s="1131" t="s">
        <v>1027</v>
      </c>
      <c r="C15" s="1133" t="s">
        <v>1028</v>
      </c>
      <c r="D15" s="1133" t="s">
        <v>986</v>
      </c>
      <c r="E15" s="1133" t="s">
        <v>985</v>
      </c>
      <c r="G15" s="1131">
        <v>0</v>
      </c>
      <c r="I15" s="1131" t="s">
        <v>7207</v>
      </c>
      <c r="R15" s="1131">
        <v>0</v>
      </c>
      <c r="S15" s="1131" t="s">
        <v>7193</v>
      </c>
      <c r="T15" s="1131">
        <v>0</v>
      </c>
    </row>
    <row r="16" spans="1:20">
      <c r="A16" s="1131" t="s">
        <v>1029</v>
      </c>
      <c r="B16" s="1131" t="s">
        <v>1030</v>
      </c>
      <c r="C16" s="1133" t="s">
        <v>1031</v>
      </c>
      <c r="D16" s="1133" t="s">
        <v>986</v>
      </c>
      <c r="E16" s="1133" t="s">
        <v>985</v>
      </c>
      <c r="G16" s="1131">
        <v>0</v>
      </c>
      <c r="I16" s="1131" t="s">
        <v>7208</v>
      </c>
      <c r="R16" s="1131">
        <v>0</v>
      </c>
      <c r="S16" s="1131" t="s">
        <v>7209</v>
      </c>
      <c r="T16" s="1131">
        <v>0</v>
      </c>
    </row>
    <row r="17" spans="1:20">
      <c r="A17" s="1131" t="s">
        <v>1032</v>
      </c>
      <c r="B17" s="1132" t="s">
        <v>1033</v>
      </c>
      <c r="C17" s="1133" t="s">
        <v>1034</v>
      </c>
      <c r="D17" s="1133" t="s">
        <v>996</v>
      </c>
      <c r="E17" s="1133" t="s">
        <v>985</v>
      </c>
      <c r="G17" s="1131">
        <v>0</v>
      </c>
      <c r="I17" s="1131" t="s">
        <v>7210</v>
      </c>
      <c r="R17" s="1131">
        <v>0</v>
      </c>
      <c r="S17" s="1131" t="s">
        <v>7193</v>
      </c>
      <c r="T17" s="1131">
        <v>0</v>
      </c>
    </row>
    <row r="18" spans="1:20">
      <c r="A18" s="1131" t="s">
        <v>1035</v>
      </c>
      <c r="B18" s="1132" t="s">
        <v>1036</v>
      </c>
      <c r="C18" s="1133" t="s">
        <v>1037</v>
      </c>
      <c r="D18" s="1133" t="s">
        <v>984</v>
      </c>
      <c r="E18" s="1133" t="s">
        <v>985</v>
      </c>
      <c r="G18" s="1131">
        <v>0</v>
      </c>
      <c r="I18" s="1131" t="s">
        <v>7211</v>
      </c>
      <c r="R18" s="1131">
        <v>0</v>
      </c>
      <c r="S18" s="1131" t="s">
        <v>7203</v>
      </c>
      <c r="T18" s="1131">
        <v>0</v>
      </c>
    </row>
    <row r="19" spans="1:20">
      <c r="A19" s="1131" t="s">
        <v>1038</v>
      </c>
      <c r="B19" s="1132" t="s">
        <v>1039</v>
      </c>
      <c r="C19" s="1134" t="s">
        <v>1040</v>
      </c>
      <c r="D19" s="1134" t="s">
        <v>1041</v>
      </c>
      <c r="E19" s="1134" t="s">
        <v>985</v>
      </c>
      <c r="G19" s="1131">
        <v>-2</v>
      </c>
      <c r="H19" s="1131" t="s">
        <v>7212</v>
      </c>
      <c r="I19" s="1131" t="s">
        <v>7213</v>
      </c>
      <c r="J19" s="1131" t="s">
        <v>7214</v>
      </c>
      <c r="L19" s="1131">
        <v>3</v>
      </c>
      <c r="R19" s="1131">
        <v>188</v>
      </c>
      <c r="S19" s="1131" t="s">
        <v>7215</v>
      </c>
      <c r="T19" s="1131">
        <v>188</v>
      </c>
    </row>
    <row r="20" spans="1:20">
      <c r="A20" s="1131" t="s">
        <v>1042</v>
      </c>
      <c r="B20" s="1132" t="s">
        <v>1043</v>
      </c>
      <c r="C20" s="1134" t="s">
        <v>1040</v>
      </c>
      <c r="D20" s="1134" t="s">
        <v>1041</v>
      </c>
      <c r="E20" s="1134" t="s">
        <v>985</v>
      </c>
      <c r="G20" s="1131">
        <v>-2</v>
      </c>
      <c r="H20" s="1131" t="s">
        <v>7212</v>
      </c>
      <c r="I20" s="1131" t="s">
        <v>7216</v>
      </c>
      <c r="J20" s="1131" t="s">
        <v>7217</v>
      </c>
      <c r="K20" s="1131" t="s">
        <v>7218</v>
      </c>
      <c r="L20" s="1131" t="s">
        <v>63</v>
      </c>
      <c r="R20" s="1131">
        <v>11</v>
      </c>
      <c r="S20" s="1131" t="s">
        <v>7219</v>
      </c>
      <c r="T20" s="1131">
        <v>11</v>
      </c>
    </row>
    <row r="21" spans="1:20">
      <c r="A21" s="1131" t="s">
        <v>1044</v>
      </c>
      <c r="B21" s="1132" t="s">
        <v>1045</v>
      </c>
      <c r="C21" s="1134" t="s">
        <v>1040</v>
      </c>
      <c r="D21" s="1134" t="s">
        <v>1041</v>
      </c>
      <c r="E21" s="1134" t="s">
        <v>985</v>
      </c>
      <c r="G21" s="1131">
        <v>-2</v>
      </c>
      <c r="H21" s="1131" t="s">
        <v>7212</v>
      </c>
      <c r="I21" s="1131" t="s">
        <v>7220</v>
      </c>
      <c r="J21" s="1131" t="s">
        <v>7221</v>
      </c>
      <c r="K21" s="1131" t="s">
        <v>7218</v>
      </c>
      <c r="L21" s="1131" t="s">
        <v>7222</v>
      </c>
      <c r="R21" s="1131">
        <v>10</v>
      </c>
      <c r="S21" s="1131" t="s">
        <v>7219</v>
      </c>
      <c r="T21" s="1131">
        <v>10</v>
      </c>
    </row>
    <row r="22" spans="1:20">
      <c r="A22" s="1131" t="s">
        <v>1046</v>
      </c>
      <c r="B22" s="1132" t="s">
        <v>1047</v>
      </c>
      <c r="C22" s="1134" t="s">
        <v>1040</v>
      </c>
      <c r="D22" s="1134" t="s">
        <v>1041</v>
      </c>
      <c r="E22" s="1134" t="s">
        <v>985</v>
      </c>
      <c r="G22" s="1131">
        <v>-2</v>
      </c>
      <c r="H22" s="1131" t="s">
        <v>7212</v>
      </c>
      <c r="I22" s="1131" t="s">
        <v>7223</v>
      </c>
      <c r="J22" s="1131" t="s">
        <v>7224</v>
      </c>
      <c r="K22" s="1131" t="s">
        <v>7218</v>
      </c>
      <c r="L22" s="1131" t="s">
        <v>65</v>
      </c>
      <c r="R22" s="1131">
        <v>11</v>
      </c>
      <c r="S22" s="1131" t="s">
        <v>7219</v>
      </c>
      <c r="T22" s="1131">
        <v>11</v>
      </c>
    </row>
    <row r="23" spans="1:20">
      <c r="A23" s="1131" t="s">
        <v>1048</v>
      </c>
      <c r="B23" s="1132" t="s">
        <v>1049</v>
      </c>
      <c r="C23" s="1134" t="s">
        <v>1040</v>
      </c>
      <c r="D23" s="1134" t="s">
        <v>1041</v>
      </c>
      <c r="E23" s="1134" t="s">
        <v>985</v>
      </c>
      <c r="G23" s="1131">
        <v>-2</v>
      </c>
      <c r="H23" s="1131" t="s">
        <v>7212</v>
      </c>
      <c r="I23" s="1131" t="s">
        <v>7225</v>
      </c>
      <c r="J23" s="1131" t="s">
        <v>7226</v>
      </c>
      <c r="K23" s="1131" t="s">
        <v>7218</v>
      </c>
      <c r="L23" s="1131" t="s">
        <v>7227</v>
      </c>
      <c r="R23" s="1131">
        <v>10</v>
      </c>
      <c r="S23" s="1131" t="s">
        <v>7219</v>
      </c>
      <c r="T23" s="1131">
        <v>10</v>
      </c>
    </row>
    <row r="24" spans="1:20">
      <c r="A24" s="1131" t="s">
        <v>1050</v>
      </c>
      <c r="B24" s="1132" t="s">
        <v>1051</v>
      </c>
      <c r="C24" s="1134" t="s">
        <v>1040</v>
      </c>
      <c r="D24" s="1134" t="s">
        <v>1041</v>
      </c>
      <c r="E24" s="1134" t="s">
        <v>985</v>
      </c>
      <c r="G24" s="1131">
        <v>-2</v>
      </c>
      <c r="H24" s="1131" t="s">
        <v>7212</v>
      </c>
      <c r="I24" s="1131" t="s">
        <v>7228</v>
      </c>
      <c r="J24" s="1131" t="s">
        <v>7229</v>
      </c>
      <c r="K24" s="1131" t="s">
        <v>7218</v>
      </c>
      <c r="L24" s="1131" t="s">
        <v>7230</v>
      </c>
      <c r="R24" s="1131">
        <v>26</v>
      </c>
      <c r="S24" s="1131" t="s">
        <v>7219</v>
      </c>
      <c r="T24" s="1131">
        <v>26</v>
      </c>
    </row>
    <row r="25" spans="1:20">
      <c r="A25" s="1131" t="s">
        <v>1052</v>
      </c>
      <c r="B25" s="1132" t="s">
        <v>1053</v>
      </c>
      <c r="C25" s="1134" t="s">
        <v>1040</v>
      </c>
      <c r="D25" s="1134" t="s">
        <v>1041</v>
      </c>
      <c r="E25" s="1134" t="s">
        <v>985</v>
      </c>
      <c r="G25" s="1131">
        <v>-2</v>
      </c>
      <c r="H25" s="1131" t="s">
        <v>7212</v>
      </c>
      <c r="I25" s="1131" t="s">
        <v>7231</v>
      </c>
      <c r="J25" s="1131" t="s">
        <v>7232</v>
      </c>
      <c r="K25" s="1131">
        <v>2</v>
      </c>
      <c r="L25" s="1131" t="s">
        <v>7233</v>
      </c>
      <c r="R25" s="1131">
        <v>10</v>
      </c>
      <c r="S25" s="1131" t="s">
        <v>7215</v>
      </c>
      <c r="T25" s="1131">
        <v>10</v>
      </c>
    </row>
    <row r="26" spans="1:20">
      <c r="A26" s="1131" t="s">
        <v>1054</v>
      </c>
      <c r="B26" s="1132" t="s">
        <v>1055</v>
      </c>
      <c r="C26" s="1134" t="s">
        <v>1040</v>
      </c>
      <c r="D26" s="1134" t="s">
        <v>1041</v>
      </c>
      <c r="E26" s="1134" t="s">
        <v>985</v>
      </c>
      <c r="G26" s="1131">
        <v>-2</v>
      </c>
      <c r="H26" s="1131" t="s">
        <v>7212</v>
      </c>
      <c r="I26" s="1131" t="s">
        <v>7234</v>
      </c>
      <c r="J26" s="1131" t="s">
        <v>7235</v>
      </c>
      <c r="R26" s="1131">
        <v>10</v>
      </c>
      <c r="S26" s="1131" t="s">
        <v>7215</v>
      </c>
      <c r="T26" s="1131">
        <v>10</v>
      </c>
    </row>
    <row r="27" spans="1:20">
      <c r="A27" s="1131" t="s">
        <v>1056</v>
      </c>
      <c r="B27" s="1132" t="s">
        <v>1057</v>
      </c>
      <c r="C27" s="1134" t="s">
        <v>1040</v>
      </c>
      <c r="D27" s="1134" t="s">
        <v>1041</v>
      </c>
      <c r="E27" s="1134" t="s">
        <v>985</v>
      </c>
      <c r="G27" s="1131">
        <v>-2</v>
      </c>
      <c r="H27" s="1131" t="s">
        <v>7212</v>
      </c>
      <c r="I27" s="1131" t="s">
        <v>7236</v>
      </c>
      <c r="J27" s="1131" t="s">
        <v>7237</v>
      </c>
      <c r="R27" s="1131">
        <v>10</v>
      </c>
      <c r="S27" s="1131" t="s">
        <v>7215</v>
      </c>
      <c r="T27" s="1131">
        <v>10</v>
      </c>
    </row>
    <row r="28" spans="1:20">
      <c r="A28" s="1131" t="s">
        <v>1058</v>
      </c>
      <c r="B28" s="1132" t="s">
        <v>1059</v>
      </c>
      <c r="C28" s="1134" t="s">
        <v>1040</v>
      </c>
      <c r="D28" s="1134" t="s">
        <v>1041</v>
      </c>
      <c r="E28" s="1134" t="s">
        <v>985</v>
      </c>
      <c r="G28" s="1131">
        <v>-2</v>
      </c>
      <c r="H28" s="1131" t="s">
        <v>7212</v>
      </c>
      <c r="I28" s="1131" t="s">
        <v>7238</v>
      </c>
      <c r="J28" s="1131" t="s">
        <v>7239</v>
      </c>
      <c r="R28" s="1131">
        <v>10</v>
      </c>
      <c r="S28" s="1131" t="s">
        <v>7215</v>
      </c>
      <c r="T28" s="1131">
        <v>10</v>
      </c>
    </row>
    <row r="29" spans="1:20">
      <c r="A29" s="1131" t="s">
        <v>1060</v>
      </c>
      <c r="B29" s="1132" t="s">
        <v>1061</v>
      </c>
      <c r="C29" s="1134" t="s">
        <v>1040</v>
      </c>
      <c r="D29" s="1134" t="s">
        <v>1041</v>
      </c>
      <c r="E29" s="1134" t="s">
        <v>985</v>
      </c>
      <c r="G29" s="1131">
        <v>-2</v>
      </c>
      <c r="H29" s="1131" t="s">
        <v>7212</v>
      </c>
      <c r="I29" s="1131" t="s">
        <v>7240</v>
      </c>
      <c r="J29" s="1131" t="s">
        <v>7241</v>
      </c>
      <c r="R29" s="1131">
        <v>10</v>
      </c>
      <c r="S29" s="1131" t="s">
        <v>7215</v>
      </c>
      <c r="T29" s="1131">
        <v>10</v>
      </c>
    </row>
    <row r="30" spans="1:20">
      <c r="A30" s="1131" t="s">
        <v>1062</v>
      </c>
      <c r="B30" s="1132" t="s">
        <v>1063</v>
      </c>
      <c r="C30" s="1134" t="s">
        <v>1040</v>
      </c>
      <c r="D30" s="1134" t="s">
        <v>1041</v>
      </c>
      <c r="E30" s="1134" t="s">
        <v>985</v>
      </c>
      <c r="G30" s="1131">
        <v>-2</v>
      </c>
      <c r="H30" s="1131" t="s">
        <v>7212</v>
      </c>
      <c r="I30" s="1131" t="s">
        <v>7242</v>
      </c>
      <c r="J30" s="1131" t="s">
        <v>7243</v>
      </c>
      <c r="R30" s="1131">
        <v>10</v>
      </c>
      <c r="S30" s="1131" t="s">
        <v>7215</v>
      </c>
      <c r="T30" s="1131">
        <v>10</v>
      </c>
    </row>
    <row r="31" spans="1:20">
      <c r="A31" s="1131" t="s">
        <v>1064</v>
      </c>
      <c r="B31" s="1132" t="s">
        <v>1065</v>
      </c>
      <c r="C31" s="1134" t="s">
        <v>1040</v>
      </c>
      <c r="D31" s="1134" t="s">
        <v>1041</v>
      </c>
      <c r="E31" s="1134" t="s">
        <v>985</v>
      </c>
      <c r="G31" s="1131">
        <v>-2</v>
      </c>
      <c r="H31" s="1131" t="s">
        <v>7212</v>
      </c>
      <c r="I31" s="1131" t="s">
        <v>7244</v>
      </c>
      <c r="J31" s="1131" t="s">
        <v>7245</v>
      </c>
      <c r="R31" s="1131">
        <v>10</v>
      </c>
      <c r="S31" s="1131" t="s">
        <v>7215</v>
      </c>
      <c r="T31" s="1131">
        <v>10</v>
      </c>
    </row>
    <row r="32" spans="1:20">
      <c r="A32" s="1131" t="s">
        <v>1066</v>
      </c>
      <c r="B32" s="1132" t="s">
        <v>1067</v>
      </c>
      <c r="C32" s="1134" t="s">
        <v>1040</v>
      </c>
      <c r="D32" s="1134" t="s">
        <v>1041</v>
      </c>
      <c r="E32" s="1134" t="s">
        <v>985</v>
      </c>
      <c r="G32" s="1131">
        <v>0</v>
      </c>
      <c r="H32" s="1131" t="s">
        <v>7246</v>
      </c>
      <c r="I32" s="1131" t="s">
        <v>7213</v>
      </c>
      <c r="J32" s="1131" t="s">
        <v>7214</v>
      </c>
      <c r="L32" s="1131">
        <v>3</v>
      </c>
      <c r="R32" s="1131">
        <v>188</v>
      </c>
      <c r="S32" s="1131" t="s">
        <v>7215</v>
      </c>
      <c r="T32" s="1131">
        <v>188</v>
      </c>
    </row>
    <row r="33" spans="1:20">
      <c r="A33" s="1131" t="s">
        <v>1068</v>
      </c>
      <c r="B33" s="1132" t="s">
        <v>1069</v>
      </c>
      <c r="C33" s="1134" t="s">
        <v>1040</v>
      </c>
      <c r="D33" s="1134" t="s">
        <v>1041</v>
      </c>
      <c r="E33" s="1134" t="s">
        <v>985</v>
      </c>
      <c r="G33" s="1131">
        <v>0</v>
      </c>
      <c r="H33" s="1131" t="s">
        <v>7246</v>
      </c>
      <c r="I33" s="1131" t="s">
        <v>7216</v>
      </c>
      <c r="J33" s="1131" t="s">
        <v>7217</v>
      </c>
      <c r="K33" s="1131" t="s">
        <v>7218</v>
      </c>
      <c r="L33" s="1131" t="s">
        <v>63</v>
      </c>
      <c r="R33" s="1131">
        <v>11</v>
      </c>
      <c r="S33" s="1131" t="s">
        <v>7219</v>
      </c>
      <c r="T33" s="1131">
        <v>11</v>
      </c>
    </row>
    <row r="34" spans="1:20">
      <c r="A34" s="1131" t="s">
        <v>1070</v>
      </c>
      <c r="B34" s="1132" t="s">
        <v>1071</v>
      </c>
      <c r="C34" s="1134" t="s">
        <v>1040</v>
      </c>
      <c r="D34" s="1134" t="s">
        <v>1041</v>
      </c>
      <c r="E34" s="1134" t="s">
        <v>985</v>
      </c>
      <c r="G34" s="1131">
        <v>0</v>
      </c>
      <c r="H34" s="1131" t="s">
        <v>7246</v>
      </c>
      <c r="I34" s="1131" t="s">
        <v>7220</v>
      </c>
      <c r="J34" s="1131" t="s">
        <v>7221</v>
      </c>
      <c r="K34" s="1131" t="s">
        <v>7218</v>
      </c>
      <c r="L34" s="1131" t="s">
        <v>7222</v>
      </c>
      <c r="R34" s="1131">
        <v>10</v>
      </c>
      <c r="S34" s="1131" t="s">
        <v>7219</v>
      </c>
      <c r="T34" s="1131">
        <v>10</v>
      </c>
    </row>
    <row r="35" spans="1:20">
      <c r="A35" s="1131" t="s">
        <v>1072</v>
      </c>
      <c r="B35" s="1132" t="s">
        <v>1073</v>
      </c>
      <c r="C35" s="1134" t="s">
        <v>1040</v>
      </c>
      <c r="D35" s="1134" t="s">
        <v>1041</v>
      </c>
      <c r="E35" s="1134" t="s">
        <v>985</v>
      </c>
      <c r="G35" s="1131">
        <v>0</v>
      </c>
      <c r="H35" s="1131" t="s">
        <v>7246</v>
      </c>
      <c r="I35" s="1131" t="s">
        <v>7223</v>
      </c>
      <c r="J35" s="1131" t="s">
        <v>7224</v>
      </c>
      <c r="K35" s="1131" t="s">
        <v>7218</v>
      </c>
      <c r="L35" s="1131" t="s">
        <v>65</v>
      </c>
      <c r="R35" s="1131">
        <v>11</v>
      </c>
      <c r="S35" s="1131" t="s">
        <v>7219</v>
      </c>
      <c r="T35" s="1131">
        <v>11</v>
      </c>
    </row>
    <row r="36" spans="1:20">
      <c r="A36" s="1131" t="s">
        <v>1074</v>
      </c>
      <c r="B36" s="1132" t="s">
        <v>1075</v>
      </c>
      <c r="C36" s="1134" t="s">
        <v>1040</v>
      </c>
      <c r="D36" s="1134" t="s">
        <v>1041</v>
      </c>
      <c r="E36" s="1134" t="s">
        <v>985</v>
      </c>
      <c r="G36" s="1131">
        <v>0</v>
      </c>
      <c r="H36" s="1131" t="s">
        <v>7246</v>
      </c>
      <c r="I36" s="1131" t="s">
        <v>7225</v>
      </c>
      <c r="J36" s="1131" t="s">
        <v>7226</v>
      </c>
      <c r="K36" s="1131" t="s">
        <v>7218</v>
      </c>
      <c r="L36" s="1131" t="s">
        <v>7227</v>
      </c>
      <c r="R36" s="1131">
        <v>10</v>
      </c>
      <c r="S36" s="1131" t="s">
        <v>7219</v>
      </c>
      <c r="T36" s="1131">
        <v>10</v>
      </c>
    </row>
    <row r="37" spans="1:20">
      <c r="A37" s="1131" t="s">
        <v>1076</v>
      </c>
      <c r="B37" s="1132" t="s">
        <v>1077</v>
      </c>
      <c r="C37" s="1134" t="s">
        <v>1040</v>
      </c>
      <c r="D37" s="1134" t="s">
        <v>1041</v>
      </c>
      <c r="E37" s="1134" t="s">
        <v>985</v>
      </c>
      <c r="G37" s="1131">
        <v>0</v>
      </c>
      <c r="H37" s="1131" t="s">
        <v>7246</v>
      </c>
      <c r="I37" s="1131" t="s">
        <v>7228</v>
      </c>
      <c r="J37" s="1131" t="s">
        <v>7229</v>
      </c>
      <c r="K37" s="1131" t="s">
        <v>7218</v>
      </c>
      <c r="L37" s="1131" t="s">
        <v>7230</v>
      </c>
      <c r="R37" s="1131">
        <v>26</v>
      </c>
      <c r="S37" s="1131" t="s">
        <v>7219</v>
      </c>
      <c r="T37" s="1131">
        <v>26</v>
      </c>
    </row>
    <row r="38" spans="1:20">
      <c r="A38" s="1131" t="s">
        <v>1078</v>
      </c>
      <c r="B38" s="1132" t="s">
        <v>1079</v>
      </c>
      <c r="C38" s="1134" t="s">
        <v>1040</v>
      </c>
      <c r="D38" s="1134" t="s">
        <v>1041</v>
      </c>
      <c r="E38" s="1134" t="s">
        <v>985</v>
      </c>
      <c r="G38" s="1131">
        <v>0</v>
      </c>
      <c r="H38" s="1131" t="s">
        <v>7246</v>
      </c>
      <c r="I38" s="1131" t="s">
        <v>7231</v>
      </c>
      <c r="J38" s="1131" t="s">
        <v>7232</v>
      </c>
      <c r="K38" s="1131">
        <v>2</v>
      </c>
      <c r="L38" s="1131" t="s">
        <v>7233</v>
      </c>
      <c r="R38" s="1131">
        <v>10</v>
      </c>
      <c r="S38" s="1131" t="s">
        <v>7215</v>
      </c>
      <c r="T38" s="1131">
        <v>10</v>
      </c>
    </row>
    <row r="39" spans="1:20">
      <c r="A39" s="1131" t="s">
        <v>1080</v>
      </c>
      <c r="B39" s="1132" t="s">
        <v>1081</v>
      </c>
      <c r="C39" s="1134" t="s">
        <v>1040</v>
      </c>
      <c r="D39" s="1134" t="s">
        <v>1041</v>
      </c>
      <c r="E39" s="1134" t="s">
        <v>985</v>
      </c>
      <c r="G39" s="1131">
        <v>0</v>
      </c>
      <c r="H39" s="1131" t="s">
        <v>7246</v>
      </c>
      <c r="I39" s="1131" t="s">
        <v>7234</v>
      </c>
      <c r="J39" s="1131" t="s">
        <v>7235</v>
      </c>
      <c r="R39" s="1131">
        <v>10</v>
      </c>
      <c r="S39" s="1131" t="s">
        <v>7215</v>
      </c>
      <c r="T39" s="1131">
        <v>10</v>
      </c>
    </row>
    <row r="40" spans="1:20">
      <c r="A40" s="1131" t="s">
        <v>1082</v>
      </c>
      <c r="B40" s="1132" t="s">
        <v>1083</v>
      </c>
      <c r="C40" s="1134" t="s">
        <v>1040</v>
      </c>
      <c r="D40" s="1134" t="s">
        <v>1041</v>
      </c>
      <c r="E40" s="1134" t="s">
        <v>985</v>
      </c>
      <c r="G40" s="1131">
        <v>0</v>
      </c>
      <c r="H40" s="1131" t="s">
        <v>7246</v>
      </c>
      <c r="I40" s="1131" t="s">
        <v>7236</v>
      </c>
      <c r="J40" s="1131" t="s">
        <v>7237</v>
      </c>
      <c r="R40" s="1131">
        <v>10</v>
      </c>
      <c r="S40" s="1131" t="s">
        <v>7215</v>
      </c>
      <c r="T40" s="1131">
        <v>10</v>
      </c>
    </row>
    <row r="41" spans="1:20">
      <c r="A41" s="1131" t="s">
        <v>1084</v>
      </c>
      <c r="B41" s="1132" t="s">
        <v>1085</v>
      </c>
      <c r="C41" s="1134" t="s">
        <v>1040</v>
      </c>
      <c r="D41" s="1134" t="s">
        <v>1041</v>
      </c>
      <c r="E41" s="1134" t="s">
        <v>985</v>
      </c>
      <c r="G41" s="1131">
        <v>0</v>
      </c>
      <c r="H41" s="1131" t="s">
        <v>7246</v>
      </c>
      <c r="I41" s="1131" t="s">
        <v>7238</v>
      </c>
      <c r="J41" s="1131" t="s">
        <v>7239</v>
      </c>
      <c r="R41" s="1131">
        <v>10</v>
      </c>
      <c r="S41" s="1131" t="s">
        <v>7215</v>
      </c>
      <c r="T41" s="1131">
        <v>10</v>
      </c>
    </row>
    <row r="42" spans="1:20">
      <c r="A42" s="1131" t="s">
        <v>1086</v>
      </c>
      <c r="B42" s="1132" t="s">
        <v>1087</v>
      </c>
      <c r="C42" s="1134" t="s">
        <v>1040</v>
      </c>
      <c r="D42" s="1134" t="s">
        <v>1041</v>
      </c>
      <c r="E42" s="1134" t="s">
        <v>985</v>
      </c>
      <c r="G42" s="1131">
        <v>0</v>
      </c>
      <c r="H42" s="1131" t="s">
        <v>7246</v>
      </c>
      <c r="I42" s="1131" t="s">
        <v>7240</v>
      </c>
      <c r="J42" s="1131" t="s">
        <v>7241</v>
      </c>
      <c r="R42" s="1131">
        <v>10</v>
      </c>
      <c r="S42" s="1131" t="s">
        <v>7215</v>
      </c>
      <c r="T42" s="1131">
        <v>10</v>
      </c>
    </row>
    <row r="43" spans="1:20">
      <c r="A43" s="1131" t="s">
        <v>1088</v>
      </c>
      <c r="B43" s="1132" t="s">
        <v>1089</v>
      </c>
      <c r="C43" s="1134" t="s">
        <v>1040</v>
      </c>
      <c r="D43" s="1134" t="s">
        <v>1041</v>
      </c>
      <c r="E43" s="1134" t="s">
        <v>985</v>
      </c>
      <c r="G43" s="1131">
        <v>0</v>
      </c>
      <c r="H43" s="1131" t="s">
        <v>7246</v>
      </c>
      <c r="I43" s="1131" t="s">
        <v>7242</v>
      </c>
      <c r="J43" s="1131" t="s">
        <v>7243</v>
      </c>
      <c r="R43" s="1131">
        <v>10</v>
      </c>
      <c r="S43" s="1131" t="s">
        <v>7215</v>
      </c>
      <c r="T43" s="1131">
        <v>10</v>
      </c>
    </row>
    <row r="44" spans="1:20">
      <c r="A44" s="1131" t="s">
        <v>1090</v>
      </c>
      <c r="B44" s="1132" t="s">
        <v>1091</v>
      </c>
      <c r="C44" s="1134" t="s">
        <v>1040</v>
      </c>
      <c r="D44" s="1134" t="s">
        <v>1041</v>
      </c>
      <c r="E44" s="1134" t="s">
        <v>985</v>
      </c>
      <c r="G44" s="1131">
        <v>0</v>
      </c>
      <c r="H44" s="1131" t="s">
        <v>7246</v>
      </c>
      <c r="I44" s="1131" t="s">
        <v>7244</v>
      </c>
      <c r="J44" s="1131" t="s">
        <v>7245</v>
      </c>
      <c r="R44" s="1131">
        <v>10</v>
      </c>
      <c r="S44" s="1131" t="s">
        <v>7215</v>
      </c>
      <c r="T44" s="1131">
        <v>10</v>
      </c>
    </row>
    <row r="45" spans="1:20">
      <c r="A45" s="1131" t="s">
        <v>1092</v>
      </c>
      <c r="B45" s="1132" t="s">
        <v>1093</v>
      </c>
      <c r="C45" s="1134" t="s">
        <v>1040</v>
      </c>
      <c r="D45" s="1134" t="s">
        <v>1041</v>
      </c>
      <c r="E45" s="1134" t="s">
        <v>985</v>
      </c>
      <c r="G45" s="1131">
        <v>0</v>
      </c>
      <c r="H45" s="1131" t="s">
        <v>7246</v>
      </c>
      <c r="I45" s="1131" t="s">
        <v>7247</v>
      </c>
      <c r="J45" s="1131" t="s">
        <v>7248</v>
      </c>
      <c r="K45" s="1131" t="s">
        <v>7218</v>
      </c>
      <c r="L45" s="1131" t="s">
        <v>7249</v>
      </c>
      <c r="R45" s="1131">
        <v>35</v>
      </c>
      <c r="S45" s="1131" t="s">
        <v>7219</v>
      </c>
      <c r="T45" s="1131">
        <v>35</v>
      </c>
    </row>
    <row r="46" spans="1:20">
      <c r="A46" s="1131" t="s">
        <v>1094</v>
      </c>
      <c r="B46" s="1132" t="s">
        <v>1095</v>
      </c>
      <c r="C46" s="1134" t="s">
        <v>1040</v>
      </c>
      <c r="D46" s="1134" t="s">
        <v>1041</v>
      </c>
      <c r="E46" s="1134" t="s">
        <v>985</v>
      </c>
      <c r="G46" s="1131">
        <v>0</v>
      </c>
      <c r="H46" s="1131" t="s">
        <v>7246</v>
      </c>
      <c r="I46" s="1131" t="s">
        <v>7250</v>
      </c>
      <c r="J46" s="1131" t="s">
        <v>7251</v>
      </c>
      <c r="K46" s="1131" t="s">
        <v>7218</v>
      </c>
      <c r="L46" s="1131" t="s">
        <v>7252</v>
      </c>
      <c r="R46" s="1131">
        <v>36</v>
      </c>
      <c r="S46" s="1131" t="s">
        <v>7219</v>
      </c>
      <c r="T46" s="1131">
        <v>36</v>
      </c>
    </row>
    <row r="47" spans="1:20">
      <c r="A47" s="1131" t="s">
        <v>1096</v>
      </c>
      <c r="B47" s="1132" t="s">
        <v>1097</v>
      </c>
      <c r="C47" s="1134" t="s">
        <v>1040</v>
      </c>
      <c r="D47" s="1134" t="s">
        <v>1041</v>
      </c>
      <c r="E47" s="1134" t="s">
        <v>985</v>
      </c>
      <c r="G47" s="1131">
        <v>0</v>
      </c>
      <c r="H47" s="1131" t="s">
        <v>7246</v>
      </c>
      <c r="I47" s="1131" t="s">
        <v>7253</v>
      </c>
      <c r="J47" s="1131" t="s">
        <v>7254</v>
      </c>
      <c r="K47" s="1131" t="s">
        <v>7218</v>
      </c>
      <c r="L47" s="1131" t="s">
        <v>7255</v>
      </c>
      <c r="R47" s="1131">
        <v>35</v>
      </c>
      <c r="S47" s="1131" t="s">
        <v>7219</v>
      </c>
      <c r="T47" s="1131">
        <v>35</v>
      </c>
    </row>
    <row r="48" spans="1:20">
      <c r="A48" s="1131" t="s">
        <v>1098</v>
      </c>
      <c r="B48" s="1132" t="s">
        <v>1099</v>
      </c>
      <c r="C48" s="1134" t="s">
        <v>1040</v>
      </c>
      <c r="D48" s="1134" t="s">
        <v>1041</v>
      </c>
      <c r="E48" s="1134" t="s">
        <v>985</v>
      </c>
      <c r="G48" s="1131">
        <v>0</v>
      </c>
      <c r="H48" s="1131" t="s">
        <v>7246</v>
      </c>
      <c r="I48" s="1131" t="s">
        <v>7256</v>
      </c>
      <c r="J48" s="1131" t="s">
        <v>7257</v>
      </c>
      <c r="K48" s="1131" t="s">
        <v>7218</v>
      </c>
      <c r="L48" s="1131" t="s">
        <v>7258</v>
      </c>
      <c r="R48" s="1131">
        <v>36</v>
      </c>
      <c r="S48" s="1131" t="s">
        <v>7219</v>
      </c>
      <c r="T48" s="1131">
        <v>36</v>
      </c>
    </row>
    <row r="49" spans="1:20">
      <c r="A49" s="1131" t="s">
        <v>1100</v>
      </c>
      <c r="B49" s="1132" t="s">
        <v>1101</v>
      </c>
      <c r="C49" s="1134" t="s">
        <v>1040</v>
      </c>
      <c r="D49" s="1134" t="s">
        <v>1041</v>
      </c>
      <c r="E49" s="1134" t="s">
        <v>985</v>
      </c>
      <c r="G49" s="1131">
        <v>0</v>
      </c>
      <c r="H49" s="1131" t="s">
        <v>7246</v>
      </c>
      <c r="I49" s="1131" t="s">
        <v>7259</v>
      </c>
      <c r="J49" s="1131" t="s">
        <v>7260</v>
      </c>
      <c r="K49" s="1131" t="s">
        <v>7218</v>
      </c>
      <c r="L49" s="1131" t="s">
        <v>7261</v>
      </c>
      <c r="R49" s="1131">
        <v>36</v>
      </c>
      <c r="S49" s="1131" t="s">
        <v>7219</v>
      </c>
      <c r="T49" s="1131">
        <v>36</v>
      </c>
    </row>
    <row r="50" spans="1:20">
      <c r="A50" s="1131" t="s">
        <v>1102</v>
      </c>
      <c r="B50" s="1132" t="s">
        <v>1103</v>
      </c>
      <c r="C50" s="1134" t="s">
        <v>1040</v>
      </c>
      <c r="D50" s="1134" t="s">
        <v>1041</v>
      </c>
      <c r="E50" s="1134" t="s">
        <v>985</v>
      </c>
      <c r="G50" s="1131">
        <v>0</v>
      </c>
      <c r="H50" s="1131" t="s">
        <v>7246</v>
      </c>
      <c r="I50" s="1131" t="s">
        <v>7262</v>
      </c>
      <c r="J50" s="1131" t="s">
        <v>7263</v>
      </c>
      <c r="K50" s="1131">
        <v>2</v>
      </c>
      <c r="L50" s="1131" t="s">
        <v>7264</v>
      </c>
      <c r="R50" s="1131">
        <v>169</v>
      </c>
      <c r="S50" s="1131" t="s">
        <v>7219</v>
      </c>
      <c r="T50" s="1131">
        <v>169</v>
      </c>
    </row>
    <row r="51" spans="1:20">
      <c r="A51" s="1131" t="s">
        <v>1104</v>
      </c>
      <c r="B51" s="1132" t="s">
        <v>1105</v>
      </c>
      <c r="C51" s="1134" t="s">
        <v>1040</v>
      </c>
      <c r="D51" s="1134" t="s">
        <v>1041</v>
      </c>
      <c r="E51" s="1134" t="s">
        <v>985</v>
      </c>
      <c r="G51" s="1131">
        <v>0</v>
      </c>
      <c r="H51" s="1131" t="s">
        <v>7246</v>
      </c>
      <c r="I51" s="1131" t="s">
        <v>7265</v>
      </c>
      <c r="J51" s="1131" t="s">
        <v>7266</v>
      </c>
      <c r="K51" s="1131">
        <v>2</v>
      </c>
      <c r="L51" s="1131" t="s">
        <v>7267</v>
      </c>
      <c r="R51" s="1131">
        <v>16</v>
      </c>
      <c r="S51" s="1131" t="s">
        <v>7215</v>
      </c>
      <c r="T51" s="1131">
        <v>16</v>
      </c>
    </row>
    <row r="52" spans="1:20">
      <c r="A52" s="1131" t="s">
        <v>1106</v>
      </c>
      <c r="B52" s="1132" t="s">
        <v>1107</v>
      </c>
      <c r="C52" s="1134" t="s">
        <v>1040</v>
      </c>
      <c r="D52" s="1134" t="s">
        <v>1041</v>
      </c>
      <c r="E52" s="1134" t="s">
        <v>985</v>
      </c>
      <c r="G52" s="1131">
        <v>0</v>
      </c>
      <c r="H52" s="1131" t="s">
        <v>7246</v>
      </c>
      <c r="I52" s="1131" t="s">
        <v>7268</v>
      </c>
      <c r="J52" s="1131" t="s">
        <v>7269</v>
      </c>
      <c r="K52" s="1131">
        <v>2</v>
      </c>
      <c r="L52" s="1131" t="s">
        <v>7270</v>
      </c>
      <c r="R52" s="1131">
        <v>16</v>
      </c>
      <c r="S52" s="1131" t="s">
        <v>7215</v>
      </c>
      <c r="T52" s="1131">
        <v>16</v>
      </c>
    </row>
    <row r="53" spans="1:20">
      <c r="A53" s="1131" t="s">
        <v>1108</v>
      </c>
      <c r="B53" s="1132" t="s">
        <v>1109</v>
      </c>
      <c r="C53" s="1134" t="s">
        <v>1040</v>
      </c>
      <c r="D53" s="1134" t="s">
        <v>1041</v>
      </c>
      <c r="E53" s="1134" t="s">
        <v>985</v>
      </c>
      <c r="G53" s="1131">
        <v>0</v>
      </c>
      <c r="H53" s="1131" t="s">
        <v>7246</v>
      </c>
      <c r="I53" s="1131" t="s">
        <v>7271</v>
      </c>
      <c r="J53" s="1131" t="s">
        <v>7272</v>
      </c>
      <c r="K53" s="1131">
        <v>2</v>
      </c>
      <c r="L53" s="1131" t="s">
        <v>7273</v>
      </c>
      <c r="R53" s="1131">
        <v>16</v>
      </c>
      <c r="S53" s="1131" t="s">
        <v>7215</v>
      </c>
      <c r="T53" s="1131">
        <v>16</v>
      </c>
    </row>
    <row r="54" spans="1:20">
      <c r="A54" s="1131" t="s">
        <v>1110</v>
      </c>
      <c r="B54" s="1132" t="s">
        <v>1111</v>
      </c>
      <c r="C54" s="1134" t="s">
        <v>1040</v>
      </c>
      <c r="D54" s="1134" t="s">
        <v>1041</v>
      </c>
      <c r="E54" s="1134" t="s">
        <v>985</v>
      </c>
      <c r="G54" s="1131">
        <v>0</v>
      </c>
      <c r="H54" s="1131" t="s">
        <v>7246</v>
      </c>
      <c r="I54" s="1131" t="s">
        <v>7274</v>
      </c>
      <c r="J54" s="1131" t="s">
        <v>7275</v>
      </c>
      <c r="K54" s="1131">
        <v>2</v>
      </c>
      <c r="L54" s="1131" t="s">
        <v>7276</v>
      </c>
      <c r="R54" s="1131">
        <v>16</v>
      </c>
      <c r="S54" s="1131" t="s">
        <v>7215</v>
      </c>
      <c r="T54" s="1131">
        <v>16</v>
      </c>
    </row>
    <row r="55" spans="1:20">
      <c r="A55" s="1131" t="s">
        <v>1112</v>
      </c>
      <c r="B55" s="1132" t="s">
        <v>1113</v>
      </c>
      <c r="C55" s="1134" t="s">
        <v>1040</v>
      </c>
      <c r="D55" s="1134" t="s">
        <v>1041</v>
      </c>
      <c r="E55" s="1134" t="s">
        <v>985</v>
      </c>
      <c r="G55" s="1131">
        <v>0</v>
      </c>
      <c r="H55" s="1131" t="s">
        <v>7246</v>
      </c>
      <c r="I55" s="1131" t="s">
        <v>7277</v>
      </c>
      <c r="J55" s="1131" t="s">
        <v>7278</v>
      </c>
      <c r="K55" s="1131">
        <v>2</v>
      </c>
      <c r="L55" s="1131" t="s">
        <v>7279</v>
      </c>
      <c r="R55" s="1131">
        <v>16</v>
      </c>
      <c r="S55" s="1131" t="s">
        <v>7215</v>
      </c>
      <c r="T55" s="1131">
        <v>16</v>
      </c>
    </row>
    <row r="56" spans="1:20">
      <c r="A56" s="1131" t="s">
        <v>1114</v>
      </c>
      <c r="B56" s="1132" t="s">
        <v>1115</v>
      </c>
      <c r="C56" s="1134" t="s">
        <v>1040</v>
      </c>
      <c r="D56" s="1134" t="s">
        <v>1041</v>
      </c>
      <c r="E56" s="1134" t="s">
        <v>985</v>
      </c>
      <c r="G56" s="1131">
        <v>0</v>
      </c>
      <c r="H56" s="1131" t="s">
        <v>7246</v>
      </c>
      <c r="I56" s="1131" t="s">
        <v>7280</v>
      </c>
      <c r="J56" s="1131" t="s">
        <v>7281</v>
      </c>
      <c r="K56" s="1131">
        <v>2</v>
      </c>
      <c r="L56" s="1131" t="s">
        <v>7282</v>
      </c>
      <c r="R56" s="1131">
        <v>16</v>
      </c>
      <c r="S56" s="1131" t="s">
        <v>7215</v>
      </c>
      <c r="T56" s="1131">
        <v>16</v>
      </c>
    </row>
    <row r="57" spans="1:20">
      <c r="A57" s="1131" t="s">
        <v>1116</v>
      </c>
      <c r="B57" s="1132" t="s">
        <v>1117</v>
      </c>
      <c r="C57" s="1134" t="s">
        <v>1040</v>
      </c>
      <c r="D57" s="1134" t="s">
        <v>1041</v>
      </c>
      <c r="E57" s="1134" t="s">
        <v>985</v>
      </c>
      <c r="G57" s="1131">
        <v>0</v>
      </c>
      <c r="H57" s="1131" t="s">
        <v>7246</v>
      </c>
      <c r="I57" s="1131" t="s">
        <v>7283</v>
      </c>
      <c r="J57" s="1131" t="s">
        <v>7284</v>
      </c>
      <c r="K57" s="1131">
        <v>3</v>
      </c>
      <c r="R57" s="1131">
        <v>223</v>
      </c>
      <c r="S57" s="1131" t="s">
        <v>7215</v>
      </c>
      <c r="T57" s="1131">
        <v>223</v>
      </c>
    </row>
    <row r="58" spans="1:20">
      <c r="A58" s="1131" t="s">
        <v>1118</v>
      </c>
      <c r="B58" s="1132" t="s">
        <v>1119</v>
      </c>
      <c r="C58" s="1134" t="s">
        <v>1040</v>
      </c>
      <c r="D58" s="1134" t="s">
        <v>1041</v>
      </c>
      <c r="E58" s="1134" t="s">
        <v>985</v>
      </c>
      <c r="G58" s="1131">
        <v>0</v>
      </c>
      <c r="H58" s="1131" t="s">
        <v>7246</v>
      </c>
      <c r="I58" s="1131" t="s">
        <v>7285</v>
      </c>
      <c r="J58" s="1131" t="s">
        <v>7286</v>
      </c>
      <c r="K58" s="1131">
        <v>2</v>
      </c>
      <c r="L58" s="1131" t="s">
        <v>7287</v>
      </c>
      <c r="R58" s="1131">
        <v>14</v>
      </c>
      <c r="S58" s="1131" t="s">
        <v>7219</v>
      </c>
      <c r="T58" s="1131">
        <v>14</v>
      </c>
    </row>
    <row r="59" spans="1:20">
      <c r="A59" s="1131" t="s">
        <v>1120</v>
      </c>
      <c r="B59" s="1132" t="s">
        <v>1121</v>
      </c>
      <c r="C59" s="1134" t="s">
        <v>1040</v>
      </c>
      <c r="D59" s="1134" t="s">
        <v>1041</v>
      </c>
      <c r="E59" s="1134" t="s">
        <v>985</v>
      </c>
      <c r="G59" s="1131">
        <v>0</v>
      </c>
      <c r="H59" s="1131" t="s">
        <v>7246</v>
      </c>
      <c r="I59" s="1131" t="s">
        <v>7288</v>
      </c>
      <c r="J59" s="1131" t="s">
        <v>7289</v>
      </c>
      <c r="K59" s="1131" t="s">
        <v>7218</v>
      </c>
      <c r="L59" s="1131" t="s">
        <v>7290</v>
      </c>
      <c r="R59" s="1131">
        <v>13</v>
      </c>
      <c r="S59" s="1131" t="s">
        <v>7219</v>
      </c>
      <c r="T59" s="1131">
        <v>13</v>
      </c>
    </row>
    <row r="60" spans="1:20">
      <c r="A60" s="1131" t="s">
        <v>1122</v>
      </c>
      <c r="B60" s="1132" t="s">
        <v>1123</v>
      </c>
      <c r="C60" s="1134" t="s">
        <v>1040</v>
      </c>
      <c r="D60" s="1134" t="s">
        <v>1041</v>
      </c>
      <c r="E60" s="1134" t="s">
        <v>985</v>
      </c>
      <c r="G60" s="1131">
        <v>0</v>
      </c>
      <c r="H60" s="1131" t="s">
        <v>7246</v>
      </c>
      <c r="I60" s="1131" t="s">
        <v>7291</v>
      </c>
      <c r="J60" s="1131" t="s">
        <v>7292</v>
      </c>
      <c r="K60" s="1131" t="s">
        <v>7218</v>
      </c>
      <c r="L60" s="1131" t="s">
        <v>7293</v>
      </c>
      <c r="R60" s="1131">
        <v>14</v>
      </c>
      <c r="S60" s="1131" t="s">
        <v>7219</v>
      </c>
      <c r="T60" s="1131">
        <v>14</v>
      </c>
    </row>
    <row r="61" spans="1:20">
      <c r="A61" s="1131" t="s">
        <v>1124</v>
      </c>
      <c r="B61" s="1132" t="s">
        <v>1125</v>
      </c>
      <c r="C61" s="1134" t="s">
        <v>1040</v>
      </c>
      <c r="D61" s="1134" t="s">
        <v>1041</v>
      </c>
      <c r="E61" s="1134" t="s">
        <v>985</v>
      </c>
      <c r="G61" s="1131">
        <v>0</v>
      </c>
      <c r="H61" s="1131" t="s">
        <v>7246</v>
      </c>
      <c r="I61" s="1131" t="s">
        <v>7294</v>
      </c>
      <c r="J61" s="1131" t="s">
        <v>7295</v>
      </c>
      <c r="K61" s="1131" t="s">
        <v>7218</v>
      </c>
      <c r="L61" s="1131" t="s">
        <v>7296</v>
      </c>
      <c r="R61" s="1131">
        <v>13</v>
      </c>
      <c r="S61" s="1131" t="s">
        <v>7219</v>
      </c>
      <c r="T61" s="1131">
        <v>13</v>
      </c>
    </row>
    <row r="62" spans="1:20">
      <c r="A62" s="1131" t="s">
        <v>1126</v>
      </c>
      <c r="B62" s="1132" t="s">
        <v>1127</v>
      </c>
      <c r="C62" s="1134" t="s">
        <v>1040</v>
      </c>
      <c r="D62" s="1134" t="s">
        <v>1041</v>
      </c>
      <c r="E62" s="1134" t="s">
        <v>985</v>
      </c>
      <c r="G62" s="1131">
        <v>0</v>
      </c>
      <c r="H62" s="1131" t="s">
        <v>7246</v>
      </c>
      <c r="I62" s="1131" t="s">
        <v>7297</v>
      </c>
      <c r="J62" s="1131" t="s">
        <v>7298</v>
      </c>
      <c r="K62" s="1131" t="s">
        <v>7218</v>
      </c>
      <c r="L62" s="1131" t="s">
        <v>7299</v>
      </c>
      <c r="R62" s="1131">
        <v>13</v>
      </c>
      <c r="S62" s="1131" t="s">
        <v>7219</v>
      </c>
      <c r="T62" s="1131">
        <v>13</v>
      </c>
    </row>
    <row r="63" spans="1:20">
      <c r="A63" s="1131" t="s">
        <v>1128</v>
      </c>
      <c r="B63" s="1132" t="s">
        <v>1129</v>
      </c>
      <c r="C63" s="1134" t="s">
        <v>1040</v>
      </c>
      <c r="D63" s="1134" t="s">
        <v>1041</v>
      </c>
      <c r="E63" s="1134" t="s">
        <v>985</v>
      </c>
      <c r="G63" s="1131">
        <v>0</v>
      </c>
      <c r="H63" s="1131" t="s">
        <v>7246</v>
      </c>
      <c r="I63" s="1131" t="s">
        <v>7300</v>
      </c>
      <c r="J63" s="1131" t="s">
        <v>7301</v>
      </c>
      <c r="K63" s="1131" t="s">
        <v>7218</v>
      </c>
      <c r="L63" s="1131" t="s">
        <v>7302</v>
      </c>
      <c r="R63" s="1131">
        <v>13</v>
      </c>
      <c r="S63" s="1131" t="s">
        <v>7219</v>
      </c>
      <c r="T63" s="1131">
        <v>13</v>
      </c>
    </row>
    <row r="64" spans="1:20">
      <c r="A64" s="1131" t="s">
        <v>1130</v>
      </c>
      <c r="B64" s="1132" t="s">
        <v>1131</v>
      </c>
      <c r="C64" s="1134" t="s">
        <v>1040</v>
      </c>
      <c r="D64" s="1134" t="s">
        <v>1041</v>
      </c>
      <c r="E64" s="1134" t="s">
        <v>985</v>
      </c>
      <c r="G64" s="1131">
        <v>0</v>
      </c>
      <c r="H64" s="1131" t="s">
        <v>7246</v>
      </c>
      <c r="I64" s="1131" t="s">
        <v>7303</v>
      </c>
      <c r="J64" s="1131" t="s">
        <v>7304</v>
      </c>
      <c r="K64" s="1131" t="s">
        <v>7218</v>
      </c>
      <c r="L64" s="1131" t="s">
        <v>7305</v>
      </c>
      <c r="R64" s="1131">
        <v>13</v>
      </c>
      <c r="S64" s="1131" t="s">
        <v>7215</v>
      </c>
      <c r="T64" s="1131">
        <v>13</v>
      </c>
    </row>
    <row r="65" spans="1:20">
      <c r="A65" s="1131" t="s">
        <v>1132</v>
      </c>
      <c r="B65" s="1132" t="s">
        <v>1133</v>
      </c>
      <c r="C65" s="1134" t="s">
        <v>1040</v>
      </c>
      <c r="D65" s="1134" t="s">
        <v>1041</v>
      </c>
      <c r="E65" s="1134" t="s">
        <v>985</v>
      </c>
      <c r="G65" s="1131">
        <v>0</v>
      </c>
      <c r="H65" s="1131" t="s">
        <v>7246</v>
      </c>
      <c r="I65" s="1131" t="s">
        <v>7306</v>
      </c>
      <c r="J65" s="1131" t="s">
        <v>7307</v>
      </c>
      <c r="K65" s="1131" t="s">
        <v>7218</v>
      </c>
      <c r="L65" s="1131" t="s">
        <v>7308</v>
      </c>
      <c r="R65" s="1131">
        <v>13</v>
      </c>
      <c r="S65" s="1131" t="s">
        <v>7215</v>
      </c>
      <c r="T65" s="1131">
        <v>13</v>
      </c>
    </row>
    <row r="66" spans="1:20">
      <c r="A66" s="1131" t="s">
        <v>1134</v>
      </c>
      <c r="B66" s="1132" t="s">
        <v>1135</v>
      </c>
      <c r="C66" s="1134" t="s">
        <v>1040</v>
      </c>
      <c r="D66" s="1134" t="s">
        <v>1041</v>
      </c>
      <c r="E66" s="1134" t="s">
        <v>985</v>
      </c>
      <c r="G66" s="1131">
        <v>0</v>
      </c>
      <c r="H66" s="1131" t="s">
        <v>7246</v>
      </c>
      <c r="I66" s="1131" t="s">
        <v>7309</v>
      </c>
      <c r="J66" s="1131" t="s">
        <v>7310</v>
      </c>
      <c r="K66" s="1131" t="s">
        <v>7218</v>
      </c>
      <c r="L66" s="1131" t="s">
        <v>7311</v>
      </c>
      <c r="R66" s="1131">
        <v>13</v>
      </c>
      <c r="S66" s="1131" t="s">
        <v>7215</v>
      </c>
      <c r="T66" s="1131">
        <v>13</v>
      </c>
    </row>
    <row r="67" spans="1:20">
      <c r="A67" s="1131" t="s">
        <v>1136</v>
      </c>
      <c r="B67" s="1132" t="s">
        <v>1137</v>
      </c>
      <c r="C67" s="1134" t="s">
        <v>1040</v>
      </c>
      <c r="D67" s="1134" t="s">
        <v>1041</v>
      </c>
      <c r="E67" s="1134" t="s">
        <v>985</v>
      </c>
      <c r="G67" s="1131">
        <v>0</v>
      </c>
      <c r="H67" s="1131" t="s">
        <v>7246</v>
      </c>
      <c r="I67" s="1131" t="s">
        <v>7312</v>
      </c>
      <c r="J67" s="1131" t="s">
        <v>7313</v>
      </c>
      <c r="K67" s="1131" t="s">
        <v>7218</v>
      </c>
      <c r="L67" s="1131" t="s">
        <v>7314</v>
      </c>
      <c r="R67" s="1131">
        <v>13</v>
      </c>
      <c r="S67" s="1131" t="s">
        <v>7215</v>
      </c>
      <c r="T67" s="1131">
        <v>13</v>
      </c>
    </row>
    <row r="68" spans="1:20">
      <c r="A68" s="1131" t="s">
        <v>1138</v>
      </c>
      <c r="B68" s="1132" t="s">
        <v>1139</v>
      </c>
      <c r="C68" s="1134" t="s">
        <v>1040</v>
      </c>
      <c r="D68" s="1134" t="s">
        <v>1041</v>
      </c>
      <c r="E68" s="1134" t="s">
        <v>985</v>
      </c>
      <c r="G68" s="1131">
        <v>0</v>
      </c>
      <c r="H68" s="1131" t="s">
        <v>7246</v>
      </c>
      <c r="I68" s="1131" t="s">
        <v>7315</v>
      </c>
      <c r="J68" s="1131" t="s">
        <v>7316</v>
      </c>
      <c r="K68" s="1131" t="s">
        <v>7218</v>
      </c>
      <c r="L68" s="1131" t="s">
        <v>7317</v>
      </c>
      <c r="R68" s="1131">
        <v>13</v>
      </c>
      <c r="S68" s="1131" t="s">
        <v>7215</v>
      </c>
      <c r="T68" s="1131">
        <v>13</v>
      </c>
    </row>
    <row r="69" spans="1:20">
      <c r="A69" s="1131" t="s">
        <v>1140</v>
      </c>
      <c r="B69" s="1132" t="s">
        <v>1141</v>
      </c>
      <c r="C69" s="1134" t="s">
        <v>1040</v>
      </c>
      <c r="D69" s="1134" t="s">
        <v>1041</v>
      </c>
      <c r="E69" s="1134" t="s">
        <v>985</v>
      </c>
      <c r="G69" s="1131">
        <v>0</v>
      </c>
      <c r="H69" s="1131" t="s">
        <v>7246</v>
      </c>
      <c r="I69" s="1131" t="s">
        <v>7318</v>
      </c>
      <c r="J69" s="1131" t="s">
        <v>7319</v>
      </c>
      <c r="K69" s="1131" t="s">
        <v>7218</v>
      </c>
      <c r="L69" s="1131" t="s">
        <v>7320</v>
      </c>
      <c r="R69" s="1131">
        <v>13</v>
      </c>
      <c r="S69" s="1131" t="s">
        <v>7215</v>
      </c>
      <c r="T69" s="1131">
        <v>13</v>
      </c>
    </row>
    <row r="70" spans="1:20">
      <c r="A70" s="1131" t="s">
        <v>1142</v>
      </c>
      <c r="B70" s="1132" t="s">
        <v>1143</v>
      </c>
      <c r="C70" s="1134" t="s">
        <v>1040</v>
      </c>
      <c r="D70" s="1134" t="s">
        <v>1041</v>
      </c>
      <c r="E70" s="1134" t="s">
        <v>985</v>
      </c>
      <c r="G70" s="1131">
        <v>0</v>
      </c>
      <c r="H70" s="1131" t="s">
        <v>7246</v>
      </c>
      <c r="I70" s="1131" t="s">
        <v>7321</v>
      </c>
      <c r="J70" s="1131" t="s">
        <v>7322</v>
      </c>
      <c r="K70" s="1131">
        <v>3</v>
      </c>
      <c r="R70" s="1131">
        <v>158</v>
      </c>
      <c r="S70" s="1131" t="s">
        <v>7215</v>
      </c>
      <c r="T70" s="1131">
        <v>158</v>
      </c>
    </row>
    <row r="71" spans="1:20">
      <c r="A71" s="1131" t="s">
        <v>1144</v>
      </c>
      <c r="B71" s="1132" t="s">
        <v>1145</v>
      </c>
      <c r="C71" s="1134" t="s">
        <v>1040</v>
      </c>
      <c r="D71" s="1134" t="s">
        <v>1041</v>
      </c>
      <c r="E71" s="1134" t="s">
        <v>985</v>
      </c>
      <c r="G71" s="1131">
        <v>0</v>
      </c>
      <c r="H71" s="1131" t="s">
        <v>7246</v>
      </c>
      <c r="I71" s="1131" t="s">
        <v>7323</v>
      </c>
      <c r="J71" s="1131" t="s">
        <v>7324</v>
      </c>
      <c r="K71" s="1131" t="s">
        <v>7218</v>
      </c>
      <c r="L71" s="1131" t="s">
        <v>7325</v>
      </c>
      <c r="R71" s="1131">
        <v>13</v>
      </c>
      <c r="S71" s="1131" t="s">
        <v>7219</v>
      </c>
      <c r="T71" s="1131">
        <v>13</v>
      </c>
    </row>
    <row r="72" spans="1:20">
      <c r="A72" s="1131" t="s">
        <v>1146</v>
      </c>
      <c r="B72" s="1132" t="s">
        <v>1147</v>
      </c>
      <c r="C72" s="1134" t="s">
        <v>1040</v>
      </c>
      <c r="D72" s="1134" t="s">
        <v>1041</v>
      </c>
      <c r="E72" s="1134" t="s">
        <v>985</v>
      </c>
      <c r="G72" s="1131">
        <v>0</v>
      </c>
      <c r="H72" s="1131" t="s">
        <v>7246</v>
      </c>
      <c r="I72" s="1131" t="s">
        <v>7326</v>
      </c>
      <c r="J72" s="1131" t="s">
        <v>7327</v>
      </c>
      <c r="K72" s="1131" t="s">
        <v>7218</v>
      </c>
      <c r="L72" s="1131" t="s">
        <v>7328</v>
      </c>
      <c r="R72" s="1131">
        <v>12</v>
      </c>
      <c r="S72" s="1131" t="s">
        <v>7219</v>
      </c>
      <c r="T72" s="1131">
        <v>12</v>
      </c>
    </row>
    <row r="73" spans="1:20">
      <c r="A73" s="1131" t="s">
        <v>1148</v>
      </c>
      <c r="B73" s="1132" t="s">
        <v>1149</v>
      </c>
      <c r="C73" s="1134" t="s">
        <v>1040</v>
      </c>
      <c r="D73" s="1134" t="s">
        <v>1041</v>
      </c>
      <c r="E73" s="1134" t="s">
        <v>985</v>
      </c>
      <c r="G73" s="1131">
        <v>0</v>
      </c>
      <c r="H73" s="1131" t="s">
        <v>7246</v>
      </c>
      <c r="I73" s="1131" t="s">
        <v>7329</v>
      </c>
      <c r="J73" s="1131" t="s">
        <v>7330</v>
      </c>
      <c r="K73" s="1131" t="s">
        <v>7218</v>
      </c>
      <c r="L73" s="1131" t="s">
        <v>7331</v>
      </c>
      <c r="R73" s="1131">
        <v>13</v>
      </c>
      <c r="S73" s="1131" t="s">
        <v>7219</v>
      </c>
      <c r="T73" s="1131">
        <v>13</v>
      </c>
    </row>
    <row r="74" spans="1:20">
      <c r="A74" s="1131" t="s">
        <v>1150</v>
      </c>
      <c r="B74" s="1132" t="s">
        <v>1151</v>
      </c>
      <c r="C74" s="1134" t="s">
        <v>1040</v>
      </c>
      <c r="D74" s="1134" t="s">
        <v>1041</v>
      </c>
      <c r="E74" s="1134" t="s">
        <v>985</v>
      </c>
      <c r="G74" s="1131">
        <v>0</v>
      </c>
      <c r="H74" s="1131" t="s">
        <v>7246</v>
      </c>
      <c r="I74" s="1131" t="s">
        <v>7332</v>
      </c>
      <c r="J74" s="1131" t="s">
        <v>7333</v>
      </c>
      <c r="K74" s="1131" t="s">
        <v>7218</v>
      </c>
      <c r="L74" s="1131" t="s">
        <v>7334</v>
      </c>
      <c r="R74" s="1131">
        <v>12</v>
      </c>
      <c r="S74" s="1131" t="s">
        <v>7219</v>
      </c>
      <c r="T74" s="1131">
        <v>12</v>
      </c>
    </row>
    <row r="75" spans="1:20">
      <c r="A75" s="1131" t="s">
        <v>1152</v>
      </c>
      <c r="B75" s="1132" t="s">
        <v>1153</v>
      </c>
      <c r="C75" s="1134" t="s">
        <v>1040</v>
      </c>
      <c r="D75" s="1134" t="s">
        <v>1041</v>
      </c>
      <c r="E75" s="1134" t="s">
        <v>985</v>
      </c>
      <c r="G75" s="1131">
        <v>0</v>
      </c>
      <c r="H75" s="1131" t="s">
        <v>7246</v>
      </c>
      <c r="I75" s="1131" t="s">
        <v>7335</v>
      </c>
      <c r="J75" s="1131" t="s">
        <v>7336</v>
      </c>
      <c r="K75" s="1131" t="s">
        <v>7218</v>
      </c>
      <c r="L75" s="1131" t="s">
        <v>7337</v>
      </c>
      <c r="R75" s="1131">
        <v>12</v>
      </c>
      <c r="S75" s="1131" t="s">
        <v>7219</v>
      </c>
      <c r="T75" s="1131">
        <v>12</v>
      </c>
    </row>
    <row r="76" spans="1:20">
      <c r="A76" s="1131" t="s">
        <v>1154</v>
      </c>
      <c r="B76" s="1132" t="s">
        <v>1155</v>
      </c>
      <c r="C76" s="1134" t="s">
        <v>1040</v>
      </c>
      <c r="D76" s="1134" t="s">
        <v>1041</v>
      </c>
      <c r="E76" s="1134" t="s">
        <v>985</v>
      </c>
      <c r="G76" s="1131">
        <v>0</v>
      </c>
      <c r="H76" s="1131" t="s">
        <v>7246</v>
      </c>
      <c r="I76" s="1131" t="s">
        <v>7338</v>
      </c>
      <c r="J76" s="1131" t="s">
        <v>7339</v>
      </c>
      <c r="K76" s="1131">
        <v>2</v>
      </c>
      <c r="L76" s="1131" t="s">
        <v>7340</v>
      </c>
      <c r="R76" s="1131">
        <v>24</v>
      </c>
      <c r="S76" s="1131" t="s">
        <v>7219</v>
      </c>
      <c r="T76" s="1131">
        <v>24</v>
      </c>
    </row>
    <row r="77" spans="1:20">
      <c r="A77" s="1131" t="s">
        <v>1156</v>
      </c>
      <c r="B77" s="1132" t="s">
        <v>1157</v>
      </c>
      <c r="C77" s="1134" t="s">
        <v>1040</v>
      </c>
      <c r="D77" s="1134" t="s">
        <v>1041</v>
      </c>
      <c r="E77" s="1134" t="s">
        <v>985</v>
      </c>
      <c r="G77" s="1131">
        <v>0</v>
      </c>
      <c r="H77" s="1131" t="s">
        <v>7246</v>
      </c>
      <c r="I77" s="1131" t="s">
        <v>7341</v>
      </c>
      <c r="J77" s="1131" t="s">
        <v>7342</v>
      </c>
      <c r="K77" s="1131" t="s">
        <v>7218</v>
      </c>
      <c r="L77" s="1131" t="s">
        <v>7343</v>
      </c>
      <c r="R77" s="1131">
        <v>12</v>
      </c>
      <c r="S77" s="1131" t="s">
        <v>7215</v>
      </c>
      <c r="T77" s="1131">
        <v>12</v>
      </c>
    </row>
    <row r="78" spans="1:20">
      <c r="A78" s="1131" t="s">
        <v>1158</v>
      </c>
      <c r="B78" s="1132" t="s">
        <v>1159</v>
      </c>
      <c r="C78" s="1134" t="s">
        <v>1040</v>
      </c>
      <c r="D78" s="1134" t="s">
        <v>1041</v>
      </c>
      <c r="E78" s="1134" t="s">
        <v>985</v>
      </c>
      <c r="G78" s="1131">
        <v>0</v>
      </c>
      <c r="H78" s="1131" t="s">
        <v>7246</v>
      </c>
      <c r="I78" s="1131" t="s">
        <v>7344</v>
      </c>
      <c r="J78" s="1131" t="s">
        <v>7345</v>
      </c>
      <c r="K78" s="1131" t="s">
        <v>7218</v>
      </c>
      <c r="L78" s="1131" t="s">
        <v>7346</v>
      </c>
      <c r="R78" s="1131">
        <v>12</v>
      </c>
      <c r="S78" s="1131" t="s">
        <v>7215</v>
      </c>
      <c r="T78" s="1131">
        <v>12</v>
      </c>
    </row>
    <row r="79" spans="1:20">
      <c r="A79" s="1131" t="s">
        <v>1160</v>
      </c>
      <c r="B79" s="1132" t="s">
        <v>1161</v>
      </c>
      <c r="C79" s="1134" t="s">
        <v>1040</v>
      </c>
      <c r="D79" s="1134" t="s">
        <v>1041</v>
      </c>
      <c r="E79" s="1134" t="s">
        <v>985</v>
      </c>
      <c r="G79" s="1131">
        <v>0</v>
      </c>
      <c r="H79" s="1131" t="s">
        <v>7246</v>
      </c>
      <c r="I79" s="1131" t="s">
        <v>7347</v>
      </c>
      <c r="J79" s="1131" t="s">
        <v>7348</v>
      </c>
      <c r="K79" s="1131" t="s">
        <v>7218</v>
      </c>
      <c r="L79" s="1131" t="s">
        <v>7349</v>
      </c>
      <c r="R79" s="1131">
        <v>12</v>
      </c>
      <c r="S79" s="1131" t="s">
        <v>7215</v>
      </c>
      <c r="T79" s="1131">
        <v>12</v>
      </c>
    </row>
    <row r="80" spans="1:20">
      <c r="A80" s="1131" t="s">
        <v>1162</v>
      </c>
      <c r="B80" s="1132" t="s">
        <v>1163</v>
      </c>
      <c r="C80" s="1134" t="s">
        <v>1040</v>
      </c>
      <c r="D80" s="1134" t="s">
        <v>1041</v>
      </c>
      <c r="E80" s="1134" t="s">
        <v>985</v>
      </c>
      <c r="G80" s="1131">
        <v>0</v>
      </c>
      <c r="H80" s="1131" t="s">
        <v>7246</v>
      </c>
      <c r="I80" s="1131" t="s">
        <v>7350</v>
      </c>
      <c r="J80" s="1131" t="s">
        <v>7351</v>
      </c>
      <c r="K80" s="1131" t="s">
        <v>7218</v>
      </c>
      <c r="L80" s="1131" t="s">
        <v>7352</v>
      </c>
      <c r="R80" s="1131">
        <v>12</v>
      </c>
      <c r="S80" s="1131" t="s">
        <v>7215</v>
      </c>
      <c r="T80" s="1131">
        <v>12</v>
      </c>
    </row>
    <row r="81" spans="1:20">
      <c r="A81" s="1131" t="s">
        <v>1164</v>
      </c>
      <c r="B81" s="1132" t="s">
        <v>1165</v>
      </c>
      <c r="C81" s="1134" t="s">
        <v>1040</v>
      </c>
      <c r="D81" s="1134" t="s">
        <v>1041</v>
      </c>
      <c r="E81" s="1134" t="s">
        <v>985</v>
      </c>
      <c r="G81" s="1131">
        <v>0</v>
      </c>
      <c r="H81" s="1131" t="s">
        <v>7246</v>
      </c>
      <c r="I81" s="1131" t="s">
        <v>7353</v>
      </c>
      <c r="J81" s="1131" t="s">
        <v>7354</v>
      </c>
      <c r="K81" s="1131" t="s">
        <v>7218</v>
      </c>
      <c r="L81" s="1131" t="s">
        <v>7355</v>
      </c>
      <c r="R81" s="1131">
        <v>12</v>
      </c>
      <c r="S81" s="1131" t="s">
        <v>7215</v>
      </c>
      <c r="T81" s="1131">
        <v>12</v>
      </c>
    </row>
    <row r="82" spans="1:20">
      <c r="A82" s="1131" t="s">
        <v>1166</v>
      </c>
      <c r="B82" s="1132" t="s">
        <v>1167</v>
      </c>
      <c r="C82" s="1134" t="s">
        <v>1040</v>
      </c>
      <c r="D82" s="1134" t="s">
        <v>1041</v>
      </c>
      <c r="E82" s="1134" t="s">
        <v>985</v>
      </c>
      <c r="G82" s="1131">
        <v>0</v>
      </c>
      <c r="H82" s="1131" t="s">
        <v>7246</v>
      </c>
      <c r="I82" s="1131" t="s">
        <v>7356</v>
      </c>
      <c r="J82" s="1131" t="s">
        <v>7357</v>
      </c>
      <c r="K82" s="1131" t="s">
        <v>7218</v>
      </c>
      <c r="L82" s="1131" t="s">
        <v>7358</v>
      </c>
      <c r="R82" s="1131">
        <v>12</v>
      </c>
      <c r="S82" s="1131" t="s">
        <v>7215</v>
      </c>
      <c r="T82" s="1131">
        <v>12</v>
      </c>
    </row>
    <row r="83" spans="1:20">
      <c r="A83" s="1131" t="s">
        <v>1168</v>
      </c>
      <c r="B83" s="1132" t="s">
        <v>1169</v>
      </c>
      <c r="C83" s="1134" t="s">
        <v>1040</v>
      </c>
      <c r="D83" s="1134" t="s">
        <v>1041</v>
      </c>
      <c r="E83" s="1134" t="s">
        <v>985</v>
      </c>
      <c r="G83" s="1131">
        <v>0</v>
      </c>
      <c r="H83" s="1131" t="s">
        <v>7246</v>
      </c>
      <c r="I83" s="1131" t="s">
        <v>7359</v>
      </c>
      <c r="J83" s="1131" t="s">
        <v>7360</v>
      </c>
      <c r="K83" s="1131">
        <v>3</v>
      </c>
      <c r="R83" s="1131">
        <v>197</v>
      </c>
      <c r="S83" s="1131" t="s">
        <v>7215</v>
      </c>
      <c r="T83" s="1131">
        <v>197</v>
      </c>
    </row>
    <row r="84" spans="1:20">
      <c r="A84" s="1131" t="s">
        <v>1170</v>
      </c>
      <c r="B84" s="1132" t="s">
        <v>1171</v>
      </c>
      <c r="C84" s="1134" t="s">
        <v>1040</v>
      </c>
      <c r="D84" s="1134" t="s">
        <v>1041</v>
      </c>
      <c r="E84" s="1134" t="s">
        <v>985</v>
      </c>
      <c r="G84" s="1131">
        <v>0</v>
      </c>
      <c r="H84" s="1131" t="s">
        <v>7246</v>
      </c>
      <c r="I84" s="1131" t="s">
        <v>7361</v>
      </c>
      <c r="J84" s="1131" t="s">
        <v>7362</v>
      </c>
      <c r="K84" s="1131" t="s">
        <v>7218</v>
      </c>
      <c r="L84" s="1131" t="s">
        <v>7363</v>
      </c>
      <c r="R84" s="1131">
        <v>16</v>
      </c>
      <c r="S84" s="1131" t="s">
        <v>7219</v>
      </c>
      <c r="T84" s="1131">
        <v>16</v>
      </c>
    </row>
    <row r="85" spans="1:20">
      <c r="A85" s="1131" t="s">
        <v>1172</v>
      </c>
      <c r="B85" s="1132" t="s">
        <v>1173</v>
      </c>
      <c r="C85" s="1134" t="s">
        <v>1040</v>
      </c>
      <c r="D85" s="1134" t="s">
        <v>1041</v>
      </c>
      <c r="E85" s="1134" t="s">
        <v>985</v>
      </c>
      <c r="G85" s="1131">
        <v>0</v>
      </c>
      <c r="H85" s="1131" t="s">
        <v>7246</v>
      </c>
      <c r="I85" s="1131" t="s">
        <v>7364</v>
      </c>
      <c r="J85" s="1131" t="s">
        <v>7365</v>
      </c>
      <c r="K85" s="1131" t="s">
        <v>7218</v>
      </c>
      <c r="L85" s="1131" t="s">
        <v>7366</v>
      </c>
      <c r="R85" s="1131">
        <v>15</v>
      </c>
      <c r="S85" s="1131" t="s">
        <v>7219</v>
      </c>
      <c r="T85" s="1131">
        <v>15</v>
      </c>
    </row>
    <row r="86" spans="1:20">
      <c r="A86" s="1131" t="s">
        <v>1174</v>
      </c>
      <c r="B86" s="1132" t="s">
        <v>1175</v>
      </c>
      <c r="C86" s="1134" t="s">
        <v>1040</v>
      </c>
      <c r="D86" s="1134" t="s">
        <v>1041</v>
      </c>
      <c r="E86" s="1134" t="s">
        <v>985</v>
      </c>
      <c r="G86" s="1131">
        <v>0</v>
      </c>
      <c r="H86" s="1131" t="s">
        <v>7246</v>
      </c>
      <c r="I86" s="1131" t="s">
        <v>7367</v>
      </c>
      <c r="J86" s="1131" t="s">
        <v>7368</v>
      </c>
      <c r="K86" s="1131" t="s">
        <v>7218</v>
      </c>
      <c r="L86" s="1131" t="s">
        <v>7369</v>
      </c>
      <c r="R86" s="1131">
        <v>16</v>
      </c>
      <c r="S86" s="1131" t="s">
        <v>7219</v>
      </c>
      <c r="T86" s="1131">
        <v>16</v>
      </c>
    </row>
    <row r="87" spans="1:20">
      <c r="A87" s="1131" t="s">
        <v>1176</v>
      </c>
      <c r="B87" s="1132" t="s">
        <v>1177</v>
      </c>
      <c r="C87" s="1134" t="s">
        <v>1040</v>
      </c>
      <c r="D87" s="1134" t="s">
        <v>1041</v>
      </c>
      <c r="E87" s="1134" t="s">
        <v>985</v>
      </c>
      <c r="G87" s="1131">
        <v>0</v>
      </c>
      <c r="H87" s="1131" t="s">
        <v>7246</v>
      </c>
      <c r="I87" s="1131" t="s">
        <v>7370</v>
      </c>
      <c r="J87" s="1131" t="s">
        <v>7371</v>
      </c>
      <c r="K87" s="1131" t="s">
        <v>7218</v>
      </c>
      <c r="L87" s="1131" t="s">
        <v>7372</v>
      </c>
      <c r="R87" s="1131">
        <v>15</v>
      </c>
      <c r="S87" s="1131" t="s">
        <v>7219</v>
      </c>
      <c r="T87" s="1131">
        <v>15</v>
      </c>
    </row>
    <row r="88" spans="1:20">
      <c r="A88" s="1131" t="s">
        <v>1178</v>
      </c>
      <c r="B88" s="1132" t="s">
        <v>1179</v>
      </c>
      <c r="C88" s="1134" t="s">
        <v>1040</v>
      </c>
      <c r="D88" s="1134" t="s">
        <v>1041</v>
      </c>
      <c r="E88" s="1134" t="s">
        <v>985</v>
      </c>
      <c r="G88" s="1131">
        <v>0</v>
      </c>
      <c r="H88" s="1131" t="s">
        <v>7246</v>
      </c>
      <c r="I88" s="1131" t="s">
        <v>7373</v>
      </c>
      <c r="J88" s="1131" t="s">
        <v>7374</v>
      </c>
      <c r="K88" s="1131" t="s">
        <v>7218</v>
      </c>
      <c r="L88" s="1131" t="s">
        <v>7375</v>
      </c>
      <c r="R88" s="1131">
        <v>15</v>
      </c>
      <c r="S88" s="1131" t="s">
        <v>7219</v>
      </c>
      <c r="T88" s="1131">
        <v>15</v>
      </c>
    </row>
    <row r="89" spans="1:20">
      <c r="A89" s="1131" t="s">
        <v>1180</v>
      </c>
      <c r="B89" s="1132" t="s">
        <v>1181</v>
      </c>
      <c r="C89" s="1134" t="s">
        <v>1040</v>
      </c>
      <c r="D89" s="1134" t="s">
        <v>1041</v>
      </c>
      <c r="E89" s="1134" t="s">
        <v>985</v>
      </c>
      <c r="G89" s="1131">
        <v>0</v>
      </c>
      <c r="H89" s="1131" t="s">
        <v>7246</v>
      </c>
      <c r="I89" s="1131" t="s">
        <v>7376</v>
      </c>
      <c r="J89" s="1131" t="s">
        <v>7377</v>
      </c>
      <c r="K89" s="1131">
        <v>2</v>
      </c>
      <c r="L89" s="1131" t="s">
        <v>7378</v>
      </c>
      <c r="R89" s="1131">
        <v>30</v>
      </c>
      <c r="S89" s="1131" t="s">
        <v>7219</v>
      </c>
      <c r="T89" s="1131">
        <v>30</v>
      </c>
    </row>
    <row r="90" spans="1:20">
      <c r="A90" s="1131" t="s">
        <v>1182</v>
      </c>
      <c r="B90" s="1132" t="s">
        <v>1183</v>
      </c>
      <c r="C90" s="1134" t="s">
        <v>1040</v>
      </c>
      <c r="D90" s="1134" t="s">
        <v>1041</v>
      </c>
      <c r="E90" s="1134" t="s">
        <v>985</v>
      </c>
      <c r="G90" s="1131">
        <v>0</v>
      </c>
      <c r="H90" s="1131" t="s">
        <v>7246</v>
      </c>
      <c r="I90" s="1131" t="s">
        <v>7379</v>
      </c>
      <c r="J90" s="1131" t="s">
        <v>7380</v>
      </c>
      <c r="K90" s="1131" t="s">
        <v>7218</v>
      </c>
      <c r="L90" s="1131" t="s">
        <v>7381</v>
      </c>
      <c r="R90" s="1131">
        <v>15</v>
      </c>
      <c r="S90" s="1131" t="s">
        <v>7215</v>
      </c>
      <c r="T90" s="1131">
        <v>15</v>
      </c>
    </row>
    <row r="91" spans="1:20">
      <c r="A91" s="1131" t="s">
        <v>1184</v>
      </c>
      <c r="B91" s="1132" t="s">
        <v>1185</v>
      </c>
      <c r="C91" s="1134" t="s">
        <v>1040</v>
      </c>
      <c r="D91" s="1134" t="s">
        <v>1041</v>
      </c>
      <c r="E91" s="1134" t="s">
        <v>985</v>
      </c>
      <c r="G91" s="1131">
        <v>0</v>
      </c>
      <c r="H91" s="1131" t="s">
        <v>7246</v>
      </c>
      <c r="I91" s="1131" t="s">
        <v>7382</v>
      </c>
      <c r="J91" s="1131" t="s">
        <v>7383</v>
      </c>
      <c r="K91" s="1131" t="s">
        <v>7218</v>
      </c>
      <c r="L91" s="1131" t="s">
        <v>7384</v>
      </c>
      <c r="R91" s="1131">
        <v>15</v>
      </c>
      <c r="S91" s="1131" t="s">
        <v>7215</v>
      </c>
      <c r="T91" s="1131">
        <v>15</v>
      </c>
    </row>
    <row r="92" spans="1:20">
      <c r="A92" s="1131" t="s">
        <v>1186</v>
      </c>
      <c r="B92" s="1132" t="s">
        <v>1187</v>
      </c>
      <c r="C92" s="1134" t="s">
        <v>1040</v>
      </c>
      <c r="D92" s="1134" t="s">
        <v>1041</v>
      </c>
      <c r="E92" s="1134" t="s">
        <v>985</v>
      </c>
      <c r="G92" s="1131">
        <v>0</v>
      </c>
      <c r="H92" s="1131" t="s">
        <v>7246</v>
      </c>
      <c r="I92" s="1131" t="s">
        <v>7385</v>
      </c>
      <c r="J92" s="1131" t="s">
        <v>7386</v>
      </c>
      <c r="K92" s="1131" t="s">
        <v>7218</v>
      </c>
      <c r="L92" s="1131" t="s">
        <v>7387</v>
      </c>
      <c r="R92" s="1131">
        <v>15</v>
      </c>
      <c r="S92" s="1131" t="s">
        <v>7215</v>
      </c>
      <c r="T92" s="1131">
        <v>15</v>
      </c>
    </row>
    <row r="93" spans="1:20">
      <c r="A93" s="1131" t="s">
        <v>1188</v>
      </c>
      <c r="B93" s="1132" t="s">
        <v>1189</v>
      </c>
      <c r="C93" s="1134" t="s">
        <v>1040</v>
      </c>
      <c r="D93" s="1134" t="s">
        <v>1041</v>
      </c>
      <c r="E93" s="1134" t="s">
        <v>985</v>
      </c>
      <c r="G93" s="1131">
        <v>0</v>
      </c>
      <c r="H93" s="1131" t="s">
        <v>7246</v>
      </c>
      <c r="I93" s="1131" t="s">
        <v>7388</v>
      </c>
      <c r="J93" s="1131" t="s">
        <v>7389</v>
      </c>
      <c r="K93" s="1131" t="s">
        <v>7218</v>
      </c>
      <c r="L93" s="1131" t="s">
        <v>7390</v>
      </c>
      <c r="R93" s="1131">
        <v>15</v>
      </c>
      <c r="S93" s="1131" t="s">
        <v>7215</v>
      </c>
      <c r="T93" s="1131">
        <v>15</v>
      </c>
    </row>
    <row r="94" spans="1:20">
      <c r="A94" s="1131" t="s">
        <v>1190</v>
      </c>
      <c r="B94" s="1132" t="s">
        <v>1191</v>
      </c>
      <c r="C94" s="1134" t="s">
        <v>1040</v>
      </c>
      <c r="D94" s="1134" t="s">
        <v>1041</v>
      </c>
      <c r="E94" s="1134" t="s">
        <v>985</v>
      </c>
      <c r="G94" s="1131">
        <v>0</v>
      </c>
      <c r="H94" s="1131" t="s">
        <v>7246</v>
      </c>
      <c r="I94" s="1131" t="s">
        <v>7391</v>
      </c>
      <c r="J94" s="1131" t="s">
        <v>7392</v>
      </c>
      <c r="K94" s="1131" t="s">
        <v>7218</v>
      </c>
      <c r="L94" s="1131" t="s">
        <v>7393</v>
      </c>
      <c r="R94" s="1131">
        <v>15</v>
      </c>
      <c r="S94" s="1131" t="s">
        <v>7215</v>
      </c>
      <c r="T94" s="1131">
        <v>15</v>
      </c>
    </row>
    <row r="95" spans="1:20">
      <c r="A95" s="1131" t="s">
        <v>1192</v>
      </c>
      <c r="B95" s="1132" t="s">
        <v>1193</v>
      </c>
      <c r="C95" s="1134" t="s">
        <v>1040</v>
      </c>
      <c r="D95" s="1134" t="s">
        <v>1041</v>
      </c>
      <c r="E95" s="1134" t="s">
        <v>985</v>
      </c>
      <c r="G95" s="1131">
        <v>0</v>
      </c>
      <c r="H95" s="1131" t="s">
        <v>7246</v>
      </c>
      <c r="I95" s="1131" t="s">
        <v>7394</v>
      </c>
      <c r="J95" s="1131" t="s">
        <v>7395</v>
      </c>
      <c r="K95" s="1131" t="s">
        <v>7218</v>
      </c>
      <c r="L95" s="1131" t="s">
        <v>7396</v>
      </c>
      <c r="R95" s="1131">
        <v>15</v>
      </c>
      <c r="S95" s="1131" t="s">
        <v>7215</v>
      </c>
      <c r="T95" s="1131">
        <v>15</v>
      </c>
    </row>
    <row r="96" spans="1:20">
      <c r="A96" s="1131" t="s">
        <v>1194</v>
      </c>
      <c r="B96" s="1132" t="s">
        <v>1195</v>
      </c>
      <c r="C96" s="1134" t="s">
        <v>1040</v>
      </c>
      <c r="D96" s="1134" t="s">
        <v>1041</v>
      </c>
      <c r="E96" s="1134" t="s">
        <v>985</v>
      </c>
      <c r="G96" s="1131">
        <v>0</v>
      </c>
      <c r="H96" s="1131" t="s">
        <v>7397</v>
      </c>
      <c r="I96" s="1131" t="s">
        <v>7359</v>
      </c>
      <c r="J96" s="1131" t="s">
        <v>7360</v>
      </c>
      <c r="K96" s="1131">
        <v>3</v>
      </c>
      <c r="R96" s="1131">
        <v>197</v>
      </c>
      <c r="S96" s="1131" t="s">
        <v>7215</v>
      </c>
      <c r="T96" s="1131">
        <v>197</v>
      </c>
    </row>
    <row r="97" spans="1:20">
      <c r="A97" s="1131" t="s">
        <v>1196</v>
      </c>
      <c r="B97" s="1132" t="s">
        <v>1197</v>
      </c>
      <c r="C97" s="1134" t="s">
        <v>1040</v>
      </c>
      <c r="D97" s="1134" t="s">
        <v>1041</v>
      </c>
      <c r="E97" s="1134" t="s">
        <v>985</v>
      </c>
      <c r="G97" s="1131">
        <v>0</v>
      </c>
      <c r="H97" s="1131" t="s">
        <v>7397</v>
      </c>
      <c r="I97" s="1131" t="s">
        <v>7361</v>
      </c>
      <c r="J97" s="1131" t="s">
        <v>7362</v>
      </c>
      <c r="K97" s="1131" t="s">
        <v>7218</v>
      </c>
      <c r="L97" s="1131" t="s">
        <v>7363</v>
      </c>
      <c r="R97" s="1131">
        <v>16</v>
      </c>
      <c r="S97" s="1131" t="s">
        <v>7219</v>
      </c>
      <c r="T97" s="1131">
        <v>16</v>
      </c>
    </row>
    <row r="98" spans="1:20">
      <c r="A98" s="1131" t="s">
        <v>1198</v>
      </c>
      <c r="B98" s="1132" t="s">
        <v>1199</v>
      </c>
      <c r="C98" s="1134" t="s">
        <v>1040</v>
      </c>
      <c r="D98" s="1134" t="s">
        <v>1041</v>
      </c>
      <c r="E98" s="1134" t="s">
        <v>985</v>
      </c>
      <c r="G98" s="1131">
        <v>0</v>
      </c>
      <c r="H98" s="1131" t="s">
        <v>7397</v>
      </c>
      <c r="I98" s="1131" t="s">
        <v>7364</v>
      </c>
      <c r="J98" s="1131" t="s">
        <v>7365</v>
      </c>
      <c r="K98" s="1131" t="s">
        <v>7218</v>
      </c>
      <c r="L98" s="1131" t="s">
        <v>7366</v>
      </c>
      <c r="R98" s="1131">
        <v>15</v>
      </c>
      <c r="S98" s="1131" t="s">
        <v>7219</v>
      </c>
      <c r="T98" s="1131">
        <v>15</v>
      </c>
    </row>
    <row r="99" spans="1:20">
      <c r="A99" s="1131" t="s">
        <v>1200</v>
      </c>
      <c r="B99" s="1132" t="s">
        <v>1201</v>
      </c>
      <c r="C99" s="1134" t="s">
        <v>1040</v>
      </c>
      <c r="D99" s="1134" t="s">
        <v>1041</v>
      </c>
      <c r="E99" s="1134" t="s">
        <v>985</v>
      </c>
      <c r="G99" s="1131">
        <v>0</v>
      </c>
      <c r="H99" s="1131" t="s">
        <v>7397</v>
      </c>
      <c r="I99" s="1131" t="s">
        <v>7367</v>
      </c>
      <c r="J99" s="1131" t="s">
        <v>7368</v>
      </c>
      <c r="K99" s="1131" t="s">
        <v>7218</v>
      </c>
      <c r="L99" s="1131" t="s">
        <v>7369</v>
      </c>
      <c r="R99" s="1131">
        <v>16</v>
      </c>
      <c r="S99" s="1131" t="s">
        <v>7219</v>
      </c>
      <c r="T99" s="1131">
        <v>16</v>
      </c>
    </row>
    <row r="100" spans="1:20">
      <c r="A100" s="1131" t="s">
        <v>1202</v>
      </c>
      <c r="B100" s="1132" t="s">
        <v>1203</v>
      </c>
      <c r="C100" s="1134" t="s">
        <v>1040</v>
      </c>
      <c r="D100" s="1134" t="s">
        <v>1041</v>
      </c>
      <c r="E100" s="1134" t="s">
        <v>985</v>
      </c>
      <c r="G100" s="1131">
        <v>0</v>
      </c>
      <c r="H100" s="1131" t="s">
        <v>7397</v>
      </c>
      <c r="I100" s="1131" t="s">
        <v>7370</v>
      </c>
      <c r="J100" s="1131" t="s">
        <v>7371</v>
      </c>
      <c r="K100" s="1131" t="s">
        <v>7218</v>
      </c>
      <c r="L100" s="1131" t="s">
        <v>7372</v>
      </c>
      <c r="R100" s="1131">
        <v>15</v>
      </c>
      <c r="S100" s="1131" t="s">
        <v>7219</v>
      </c>
      <c r="T100" s="1131">
        <v>15</v>
      </c>
    </row>
    <row r="101" spans="1:20">
      <c r="A101" s="1131" t="s">
        <v>1204</v>
      </c>
      <c r="B101" s="1132" t="s">
        <v>1205</v>
      </c>
      <c r="C101" s="1134" t="s">
        <v>1040</v>
      </c>
      <c r="D101" s="1134" t="s">
        <v>1041</v>
      </c>
      <c r="E101" s="1134" t="s">
        <v>985</v>
      </c>
      <c r="G101" s="1131">
        <v>0</v>
      </c>
      <c r="H101" s="1131" t="s">
        <v>7397</v>
      </c>
      <c r="I101" s="1131" t="s">
        <v>7373</v>
      </c>
      <c r="J101" s="1131" t="s">
        <v>7374</v>
      </c>
      <c r="K101" s="1131" t="s">
        <v>7218</v>
      </c>
      <c r="L101" s="1131" t="s">
        <v>7375</v>
      </c>
      <c r="R101" s="1131">
        <v>15</v>
      </c>
      <c r="S101" s="1131" t="s">
        <v>7219</v>
      </c>
      <c r="T101" s="1131">
        <v>15</v>
      </c>
    </row>
    <row r="102" spans="1:20">
      <c r="A102" s="1131" t="s">
        <v>1206</v>
      </c>
      <c r="B102" s="1132" t="s">
        <v>1207</v>
      </c>
      <c r="C102" s="1134" t="s">
        <v>1040</v>
      </c>
      <c r="D102" s="1134" t="s">
        <v>1041</v>
      </c>
      <c r="E102" s="1134" t="s">
        <v>985</v>
      </c>
      <c r="G102" s="1131">
        <v>0</v>
      </c>
      <c r="H102" s="1131" t="s">
        <v>7397</v>
      </c>
      <c r="I102" s="1131" t="s">
        <v>7376</v>
      </c>
      <c r="J102" s="1131" t="s">
        <v>7377</v>
      </c>
      <c r="K102" s="1131">
        <v>2</v>
      </c>
      <c r="L102" s="1131" t="s">
        <v>7378</v>
      </c>
      <c r="R102" s="1131">
        <v>30</v>
      </c>
      <c r="S102" s="1131" t="s">
        <v>7219</v>
      </c>
      <c r="T102" s="1131">
        <v>30</v>
      </c>
    </row>
    <row r="103" spans="1:20">
      <c r="A103" s="1131" t="s">
        <v>1208</v>
      </c>
      <c r="B103" s="1132" t="s">
        <v>1209</v>
      </c>
      <c r="C103" s="1134" t="s">
        <v>1040</v>
      </c>
      <c r="D103" s="1134" t="s">
        <v>1041</v>
      </c>
      <c r="E103" s="1134" t="s">
        <v>985</v>
      </c>
      <c r="G103" s="1131">
        <v>0</v>
      </c>
      <c r="H103" s="1131" t="s">
        <v>7397</v>
      </c>
      <c r="I103" s="1131" t="s">
        <v>7379</v>
      </c>
      <c r="J103" s="1131" t="s">
        <v>7380</v>
      </c>
      <c r="K103" s="1131" t="s">
        <v>7218</v>
      </c>
      <c r="L103" s="1131" t="s">
        <v>7381</v>
      </c>
      <c r="R103" s="1131">
        <v>15</v>
      </c>
      <c r="S103" s="1131" t="s">
        <v>7215</v>
      </c>
      <c r="T103" s="1131">
        <v>15</v>
      </c>
    </row>
    <row r="104" spans="1:20">
      <c r="A104" s="1131" t="s">
        <v>1210</v>
      </c>
      <c r="B104" s="1132" t="s">
        <v>1211</v>
      </c>
      <c r="C104" s="1134" t="s">
        <v>1040</v>
      </c>
      <c r="D104" s="1134" t="s">
        <v>1041</v>
      </c>
      <c r="E104" s="1134" t="s">
        <v>985</v>
      </c>
      <c r="G104" s="1131">
        <v>0</v>
      </c>
      <c r="H104" s="1131" t="s">
        <v>7397</v>
      </c>
      <c r="I104" s="1131" t="s">
        <v>7382</v>
      </c>
      <c r="J104" s="1131" t="s">
        <v>7383</v>
      </c>
      <c r="K104" s="1131" t="s">
        <v>7218</v>
      </c>
      <c r="L104" s="1131" t="s">
        <v>7384</v>
      </c>
      <c r="R104" s="1131">
        <v>15</v>
      </c>
      <c r="S104" s="1131" t="s">
        <v>7215</v>
      </c>
      <c r="T104" s="1131">
        <v>15</v>
      </c>
    </row>
    <row r="105" spans="1:20">
      <c r="A105" s="1131" t="s">
        <v>1212</v>
      </c>
      <c r="B105" s="1132" t="s">
        <v>1213</v>
      </c>
      <c r="C105" s="1134" t="s">
        <v>1040</v>
      </c>
      <c r="D105" s="1134" t="s">
        <v>1041</v>
      </c>
      <c r="E105" s="1134" t="s">
        <v>985</v>
      </c>
      <c r="G105" s="1131">
        <v>0</v>
      </c>
      <c r="H105" s="1131" t="s">
        <v>7397</v>
      </c>
      <c r="I105" s="1131" t="s">
        <v>7385</v>
      </c>
      <c r="J105" s="1131" t="s">
        <v>7386</v>
      </c>
      <c r="K105" s="1131" t="s">
        <v>7218</v>
      </c>
      <c r="L105" s="1131" t="s">
        <v>7387</v>
      </c>
      <c r="R105" s="1131">
        <v>15</v>
      </c>
      <c r="S105" s="1131" t="s">
        <v>7215</v>
      </c>
      <c r="T105" s="1131">
        <v>15</v>
      </c>
    </row>
    <row r="106" spans="1:20">
      <c r="A106" s="1131" t="s">
        <v>1214</v>
      </c>
      <c r="B106" s="1132" t="s">
        <v>1215</v>
      </c>
      <c r="C106" s="1134" t="s">
        <v>1040</v>
      </c>
      <c r="D106" s="1134" t="s">
        <v>1041</v>
      </c>
      <c r="E106" s="1134" t="s">
        <v>985</v>
      </c>
      <c r="G106" s="1131">
        <v>0</v>
      </c>
      <c r="H106" s="1131" t="s">
        <v>7397</v>
      </c>
      <c r="I106" s="1131" t="s">
        <v>7388</v>
      </c>
      <c r="J106" s="1131" t="s">
        <v>7389</v>
      </c>
      <c r="K106" s="1131" t="s">
        <v>7218</v>
      </c>
      <c r="L106" s="1131" t="s">
        <v>7390</v>
      </c>
      <c r="R106" s="1131">
        <v>15</v>
      </c>
      <c r="S106" s="1131" t="s">
        <v>7215</v>
      </c>
      <c r="T106" s="1131">
        <v>15</v>
      </c>
    </row>
    <row r="107" spans="1:20">
      <c r="A107" s="1131" t="s">
        <v>1216</v>
      </c>
      <c r="B107" s="1132" t="s">
        <v>1217</v>
      </c>
      <c r="C107" s="1134" t="s">
        <v>1040</v>
      </c>
      <c r="D107" s="1134" t="s">
        <v>1041</v>
      </c>
      <c r="E107" s="1134" t="s">
        <v>985</v>
      </c>
      <c r="G107" s="1131">
        <v>0</v>
      </c>
      <c r="H107" s="1131" t="s">
        <v>7397</v>
      </c>
      <c r="I107" s="1131" t="s">
        <v>7391</v>
      </c>
      <c r="J107" s="1131" t="s">
        <v>7392</v>
      </c>
      <c r="K107" s="1131" t="s">
        <v>7218</v>
      </c>
      <c r="L107" s="1131" t="s">
        <v>7393</v>
      </c>
      <c r="R107" s="1131">
        <v>15</v>
      </c>
      <c r="S107" s="1131" t="s">
        <v>7215</v>
      </c>
      <c r="T107" s="1131">
        <v>15</v>
      </c>
    </row>
    <row r="108" spans="1:20">
      <c r="A108" s="1131" t="s">
        <v>1218</v>
      </c>
      <c r="B108" s="1132" t="s">
        <v>1219</v>
      </c>
      <c r="C108" s="1134" t="s">
        <v>1040</v>
      </c>
      <c r="D108" s="1134" t="s">
        <v>1041</v>
      </c>
      <c r="E108" s="1134" t="s">
        <v>985</v>
      </c>
      <c r="G108" s="1131">
        <v>0</v>
      </c>
      <c r="H108" s="1131" t="s">
        <v>7397</v>
      </c>
      <c r="I108" s="1131" t="s">
        <v>7394</v>
      </c>
      <c r="J108" s="1131" t="s">
        <v>7395</v>
      </c>
      <c r="K108" s="1131" t="s">
        <v>7218</v>
      </c>
      <c r="L108" s="1131" t="s">
        <v>7396</v>
      </c>
      <c r="R108" s="1131">
        <v>15</v>
      </c>
      <c r="S108" s="1131" t="s">
        <v>7215</v>
      </c>
      <c r="T108" s="1131">
        <v>15</v>
      </c>
    </row>
    <row r="109" spans="1:20">
      <c r="A109" s="1131" t="s">
        <v>1220</v>
      </c>
      <c r="B109" s="1132" t="s">
        <v>1221</v>
      </c>
      <c r="C109" s="1134" t="s">
        <v>1222</v>
      </c>
      <c r="D109" s="1134" t="s">
        <v>1041</v>
      </c>
      <c r="E109" s="1134" t="s">
        <v>985</v>
      </c>
      <c r="G109" s="1131">
        <v>-4</v>
      </c>
      <c r="H109" s="1131" t="s">
        <v>7212</v>
      </c>
      <c r="I109" s="1131" t="s">
        <v>7398</v>
      </c>
      <c r="J109" s="1131" t="s">
        <v>7399</v>
      </c>
      <c r="K109" s="1131">
        <v>3</v>
      </c>
      <c r="R109" s="1131">
        <v>171</v>
      </c>
      <c r="S109" s="1131" t="s">
        <v>7215</v>
      </c>
      <c r="T109" s="1131">
        <v>171</v>
      </c>
    </row>
    <row r="110" spans="1:20">
      <c r="A110" s="1131" t="s">
        <v>1223</v>
      </c>
      <c r="B110" s="1132" t="s">
        <v>1224</v>
      </c>
      <c r="C110" s="1134" t="s">
        <v>1222</v>
      </c>
      <c r="D110" s="1134" t="s">
        <v>1041</v>
      </c>
      <c r="E110" s="1134" t="s">
        <v>985</v>
      </c>
      <c r="G110" s="1131">
        <v>-4</v>
      </c>
      <c r="H110" s="1131" t="s">
        <v>7212</v>
      </c>
      <c r="I110" s="1131" t="s">
        <v>7400</v>
      </c>
      <c r="J110" s="1131" t="s">
        <v>7286</v>
      </c>
      <c r="K110" s="1131" t="s">
        <v>7218</v>
      </c>
      <c r="L110" s="1131" t="s">
        <v>7287</v>
      </c>
      <c r="R110" s="1131">
        <v>14</v>
      </c>
      <c r="S110" s="1131" t="s">
        <v>7219</v>
      </c>
      <c r="T110" s="1131">
        <v>14</v>
      </c>
    </row>
    <row r="111" spans="1:20">
      <c r="A111" s="1131" t="s">
        <v>1225</v>
      </c>
      <c r="B111" s="1132" t="s">
        <v>1226</v>
      </c>
      <c r="C111" s="1134" t="s">
        <v>1222</v>
      </c>
      <c r="D111" s="1134" t="s">
        <v>1041</v>
      </c>
      <c r="E111" s="1134" t="s">
        <v>985</v>
      </c>
      <c r="G111" s="1131">
        <v>-4</v>
      </c>
      <c r="H111" s="1131" t="s">
        <v>7212</v>
      </c>
      <c r="I111" s="1131" t="s">
        <v>7401</v>
      </c>
      <c r="J111" s="1131" t="s">
        <v>7289</v>
      </c>
      <c r="K111" s="1131" t="s">
        <v>7218</v>
      </c>
      <c r="L111" s="1131" t="s">
        <v>7290</v>
      </c>
      <c r="R111" s="1131">
        <v>13</v>
      </c>
      <c r="S111" s="1131" t="s">
        <v>7219</v>
      </c>
      <c r="T111" s="1131">
        <v>13</v>
      </c>
    </row>
    <row r="112" spans="1:20">
      <c r="A112" s="1131" t="s">
        <v>1227</v>
      </c>
      <c r="B112" s="1132" t="s">
        <v>1228</v>
      </c>
      <c r="C112" s="1134" t="s">
        <v>1222</v>
      </c>
      <c r="D112" s="1134" t="s">
        <v>1041</v>
      </c>
      <c r="E112" s="1134" t="s">
        <v>985</v>
      </c>
      <c r="G112" s="1131">
        <v>-4</v>
      </c>
      <c r="H112" s="1131" t="s">
        <v>7212</v>
      </c>
      <c r="I112" s="1131" t="s">
        <v>7402</v>
      </c>
      <c r="J112" s="1131" t="s">
        <v>7292</v>
      </c>
      <c r="K112" s="1131" t="s">
        <v>7218</v>
      </c>
      <c r="L112" s="1131" t="s">
        <v>7293</v>
      </c>
      <c r="R112" s="1131">
        <v>14</v>
      </c>
      <c r="S112" s="1131" t="s">
        <v>7219</v>
      </c>
      <c r="T112" s="1131">
        <v>14</v>
      </c>
    </row>
    <row r="113" spans="1:20">
      <c r="A113" s="1131" t="s">
        <v>1229</v>
      </c>
      <c r="B113" s="1132" t="s">
        <v>1230</v>
      </c>
      <c r="C113" s="1134" t="s">
        <v>1222</v>
      </c>
      <c r="D113" s="1134" t="s">
        <v>1041</v>
      </c>
      <c r="E113" s="1134" t="s">
        <v>985</v>
      </c>
      <c r="G113" s="1131">
        <v>-4</v>
      </c>
      <c r="H113" s="1131" t="s">
        <v>7212</v>
      </c>
      <c r="I113" s="1131" t="s">
        <v>7403</v>
      </c>
      <c r="J113" s="1131" t="s">
        <v>7295</v>
      </c>
      <c r="K113" s="1131" t="s">
        <v>7218</v>
      </c>
      <c r="L113" s="1131" t="s">
        <v>7296</v>
      </c>
      <c r="R113" s="1131">
        <v>13</v>
      </c>
      <c r="S113" s="1131" t="s">
        <v>7219</v>
      </c>
      <c r="T113" s="1131">
        <v>13</v>
      </c>
    </row>
    <row r="114" spans="1:20">
      <c r="A114" s="1131" t="s">
        <v>1231</v>
      </c>
      <c r="B114" s="1132" t="s">
        <v>1232</v>
      </c>
      <c r="C114" s="1134" t="s">
        <v>1222</v>
      </c>
      <c r="D114" s="1134" t="s">
        <v>1041</v>
      </c>
      <c r="E114" s="1134" t="s">
        <v>985</v>
      </c>
      <c r="G114" s="1131">
        <v>-4</v>
      </c>
      <c r="H114" s="1131" t="s">
        <v>7212</v>
      </c>
      <c r="I114" s="1131" t="s">
        <v>7404</v>
      </c>
      <c r="J114" s="1131" t="s">
        <v>7298</v>
      </c>
      <c r="K114" s="1131" t="s">
        <v>7218</v>
      </c>
      <c r="L114" s="1131" t="s">
        <v>7299</v>
      </c>
      <c r="R114" s="1131">
        <v>13</v>
      </c>
      <c r="S114" s="1131" t="s">
        <v>7219</v>
      </c>
      <c r="T114" s="1131">
        <v>13</v>
      </c>
    </row>
    <row r="115" spans="1:20">
      <c r="A115" s="1131" t="s">
        <v>1233</v>
      </c>
      <c r="B115" s="1132" t="s">
        <v>1234</v>
      </c>
      <c r="C115" s="1134" t="s">
        <v>1222</v>
      </c>
      <c r="D115" s="1134" t="s">
        <v>1041</v>
      </c>
      <c r="E115" s="1134" t="s">
        <v>985</v>
      </c>
      <c r="G115" s="1131">
        <v>-4</v>
      </c>
      <c r="H115" s="1131" t="s">
        <v>7212</v>
      </c>
      <c r="I115" s="1131" t="s">
        <v>7405</v>
      </c>
      <c r="J115" s="1131" t="s">
        <v>7406</v>
      </c>
      <c r="K115" s="1131">
        <v>2</v>
      </c>
      <c r="L115" s="1131" t="s">
        <v>7302</v>
      </c>
      <c r="R115" s="1131">
        <v>26</v>
      </c>
      <c r="S115" s="1131" t="s">
        <v>7219</v>
      </c>
      <c r="T115" s="1131">
        <v>26</v>
      </c>
    </row>
    <row r="116" spans="1:20">
      <c r="A116" s="1131" t="s">
        <v>1235</v>
      </c>
      <c r="B116" s="1132" t="s">
        <v>1236</v>
      </c>
      <c r="C116" s="1134" t="s">
        <v>1222</v>
      </c>
      <c r="D116" s="1134" t="s">
        <v>1041</v>
      </c>
      <c r="E116" s="1134" t="s">
        <v>985</v>
      </c>
      <c r="G116" s="1131">
        <v>-4</v>
      </c>
      <c r="H116" s="1131" t="s">
        <v>7212</v>
      </c>
      <c r="I116" s="1131" t="s">
        <v>7407</v>
      </c>
      <c r="J116" s="1131" t="s">
        <v>7304</v>
      </c>
      <c r="K116" s="1131" t="s">
        <v>7218</v>
      </c>
      <c r="L116" s="1131" t="s">
        <v>7305</v>
      </c>
      <c r="R116" s="1131">
        <v>13</v>
      </c>
      <c r="S116" s="1131" t="s">
        <v>7215</v>
      </c>
      <c r="T116" s="1131">
        <v>13</v>
      </c>
    </row>
    <row r="117" spans="1:20">
      <c r="A117" s="1131" t="s">
        <v>1237</v>
      </c>
      <c r="B117" s="1132" t="s">
        <v>1238</v>
      </c>
      <c r="C117" s="1134" t="s">
        <v>1222</v>
      </c>
      <c r="D117" s="1134" t="s">
        <v>1041</v>
      </c>
      <c r="E117" s="1134" t="s">
        <v>985</v>
      </c>
      <c r="G117" s="1131">
        <v>-4</v>
      </c>
      <c r="H117" s="1131" t="s">
        <v>7212</v>
      </c>
      <c r="I117" s="1131" t="s">
        <v>7408</v>
      </c>
      <c r="J117" s="1131" t="s">
        <v>7307</v>
      </c>
      <c r="K117" s="1131" t="s">
        <v>7218</v>
      </c>
      <c r="L117" s="1131" t="s">
        <v>7308</v>
      </c>
      <c r="R117" s="1131">
        <v>13</v>
      </c>
      <c r="S117" s="1131" t="s">
        <v>7215</v>
      </c>
      <c r="T117" s="1131">
        <v>13</v>
      </c>
    </row>
    <row r="118" spans="1:20">
      <c r="A118" s="1131" t="s">
        <v>1239</v>
      </c>
      <c r="B118" s="1132" t="s">
        <v>1240</v>
      </c>
      <c r="C118" s="1134" t="s">
        <v>1222</v>
      </c>
      <c r="D118" s="1134" t="s">
        <v>1041</v>
      </c>
      <c r="E118" s="1134" t="s">
        <v>985</v>
      </c>
      <c r="G118" s="1131">
        <v>-4</v>
      </c>
      <c r="H118" s="1131" t="s">
        <v>7212</v>
      </c>
      <c r="I118" s="1131" t="s">
        <v>7409</v>
      </c>
      <c r="J118" s="1131" t="s">
        <v>7310</v>
      </c>
      <c r="K118" s="1131" t="s">
        <v>7218</v>
      </c>
      <c r="L118" s="1131" t="s">
        <v>7311</v>
      </c>
      <c r="R118" s="1131">
        <v>13</v>
      </c>
      <c r="S118" s="1131" t="s">
        <v>7215</v>
      </c>
      <c r="T118" s="1131">
        <v>13</v>
      </c>
    </row>
    <row r="119" spans="1:20">
      <c r="A119" s="1131" t="s">
        <v>1241</v>
      </c>
      <c r="B119" s="1132" t="s">
        <v>1242</v>
      </c>
      <c r="C119" s="1134" t="s">
        <v>1222</v>
      </c>
      <c r="D119" s="1134" t="s">
        <v>1041</v>
      </c>
      <c r="E119" s="1134" t="s">
        <v>985</v>
      </c>
      <c r="G119" s="1131">
        <v>-4</v>
      </c>
      <c r="H119" s="1131" t="s">
        <v>7212</v>
      </c>
      <c r="I119" s="1131" t="s">
        <v>7410</v>
      </c>
      <c r="J119" s="1131" t="s">
        <v>7313</v>
      </c>
      <c r="K119" s="1131" t="s">
        <v>7218</v>
      </c>
      <c r="L119" s="1131" t="s">
        <v>7314</v>
      </c>
      <c r="R119" s="1131">
        <v>13</v>
      </c>
      <c r="S119" s="1131" t="s">
        <v>7215</v>
      </c>
      <c r="T119" s="1131">
        <v>13</v>
      </c>
    </row>
    <row r="120" spans="1:20">
      <c r="A120" s="1131" t="s">
        <v>1243</v>
      </c>
      <c r="B120" s="1132" t="s">
        <v>1244</v>
      </c>
      <c r="C120" s="1134" t="s">
        <v>1222</v>
      </c>
      <c r="D120" s="1134" t="s">
        <v>1041</v>
      </c>
      <c r="E120" s="1134" t="s">
        <v>985</v>
      </c>
      <c r="G120" s="1131">
        <v>-4</v>
      </c>
      <c r="H120" s="1131" t="s">
        <v>7212</v>
      </c>
      <c r="I120" s="1131" t="s">
        <v>7411</v>
      </c>
      <c r="J120" s="1131" t="s">
        <v>7316</v>
      </c>
      <c r="K120" s="1131" t="s">
        <v>7218</v>
      </c>
      <c r="L120" s="1131" t="s">
        <v>7317</v>
      </c>
      <c r="R120" s="1131">
        <v>13</v>
      </c>
      <c r="S120" s="1131" t="s">
        <v>7215</v>
      </c>
      <c r="T120" s="1131">
        <v>13</v>
      </c>
    </row>
    <row r="121" spans="1:20">
      <c r="A121" s="1131" t="s">
        <v>1245</v>
      </c>
      <c r="B121" s="1132" t="s">
        <v>1246</v>
      </c>
      <c r="C121" s="1134" t="s">
        <v>1222</v>
      </c>
      <c r="D121" s="1134" t="s">
        <v>1041</v>
      </c>
      <c r="E121" s="1134" t="s">
        <v>985</v>
      </c>
      <c r="G121" s="1131">
        <v>-4</v>
      </c>
      <c r="H121" s="1131" t="s">
        <v>7212</v>
      </c>
      <c r="I121" s="1131" t="s">
        <v>7412</v>
      </c>
      <c r="J121" s="1131" t="s">
        <v>7319</v>
      </c>
      <c r="K121" s="1131" t="s">
        <v>7218</v>
      </c>
      <c r="L121" s="1131" t="s">
        <v>7320</v>
      </c>
      <c r="R121" s="1131">
        <v>13</v>
      </c>
      <c r="S121" s="1131" t="s">
        <v>7215</v>
      </c>
      <c r="T121" s="1131">
        <v>13</v>
      </c>
    </row>
    <row r="122" spans="1:20">
      <c r="A122" s="1131" t="s">
        <v>1247</v>
      </c>
      <c r="B122" s="1132" t="s">
        <v>1248</v>
      </c>
      <c r="C122" s="1134" t="s">
        <v>1222</v>
      </c>
      <c r="D122" s="1134" t="s">
        <v>1041</v>
      </c>
      <c r="E122" s="1134" t="s">
        <v>985</v>
      </c>
      <c r="G122" s="1131">
        <v>-3</v>
      </c>
      <c r="H122" s="1131" t="s">
        <v>7212</v>
      </c>
      <c r="I122" s="1131" t="s">
        <v>7398</v>
      </c>
      <c r="J122" s="1131" t="s">
        <v>7399</v>
      </c>
      <c r="K122" s="1131">
        <v>3</v>
      </c>
      <c r="R122" s="1131">
        <v>171</v>
      </c>
      <c r="S122" s="1131" t="s">
        <v>7215</v>
      </c>
      <c r="T122" s="1131">
        <v>171</v>
      </c>
    </row>
    <row r="123" spans="1:20">
      <c r="A123" s="1131" t="s">
        <v>1249</v>
      </c>
      <c r="B123" s="1132" t="s">
        <v>1250</v>
      </c>
      <c r="C123" s="1134" t="s">
        <v>1222</v>
      </c>
      <c r="D123" s="1134" t="s">
        <v>1041</v>
      </c>
      <c r="E123" s="1134" t="s">
        <v>985</v>
      </c>
      <c r="G123" s="1131">
        <v>-3</v>
      </c>
      <c r="H123" s="1131" t="s">
        <v>7212</v>
      </c>
      <c r="I123" s="1131" t="s">
        <v>7400</v>
      </c>
      <c r="J123" s="1131" t="s">
        <v>7286</v>
      </c>
      <c r="K123" s="1131" t="s">
        <v>7218</v>
      </c>
      <c r="L123" s="1131" t="s">
        <v>7287</v>
      </c>
      <c r="R123" s="1131">
        <v>14</v>
      </c>
      <c r="S123" s="1131" t="s">
        <v>7219</v>
      </c>
      <c r="T123" s="1131">
        <v>14</v>
      </c>
    </row>
    <row r="124" spans="1:20">
      <c r="A124" s="1131" t="s">
        <v>1251</v>
      </c>
      <c r="B124" s="1132" t="s">
        <v>1252</v>
      </c>
      <c r="C124" s="1134" t="s">
        <v>1222</v>
      </c>
      <c r="D124" s="1134" t="s">
        <v>1041</v>
      </c>
      <c r="E124" s="1134" t="s">
        <v>985</v>
      </c>
      <c r="G124" s="1131">
        <v>-3</v>
      </c>
      <c r="H124" s="1131" t="s">
        <v>7212</v>
      </c>
      <c r="I124" s="1131" t="s">
        <v>7401</v>
      </c>
      <c r="J124" s="1131" t="s">
        <v>7289</v>
      </c>
      <c r="K124" s="1131" t="s">
        <v>7218</v>
      </c>
      <c r="L124" s="1131" t="s">
        <v>7290</v>
      </c>
      <c r="R124" s="1131">
        <v>13</v>
      </c>
      <c r="S124" s="1131" t="s">
        <v>7219</v>
      </c>
      <c r="T124" s="1131">
        <v>13</v>
      </c>
    </row>
    <row r="125" spans="1:20">
      <c r="A125" s="1131" t="s">
        <v>1253</v>
      </c>
      <c r="B125" s="1132" t="s">
        <v>1254</v>
      </c>
      <c r="C125" s="1134" t="s">
        <v>1222</v>
      </c>
      <c r="D125" s="1134" t="s">
        <v>1041</v>
      </c>
      <c r="E125" s="1134" t="s">
        <v>985</v>
      </c>
      <c r="G125" s="1131">
        <v>-3</v>
      </c>
      <c r="H125" s="1131" t="s">
        <v>7212</v>
      </c>
      <c r="I125" s="1131" t="s">
        <v>7402</v>
      </c>
      <c r="J125" s="1131" t="s">
        <v>7292</v>
      </c>
      <c r="K125" s="1131" t="s">
        <v>7218</v>
      </c>
      <c r="L125" s="1131" t="s">
        <v>7293</v>
      </c>
      <c r="R125" s="1131">
        <v>14</v>
      </c>
      <c r="S125" s="1131" t="s">
        <v>7219</v>
      </c>
      <c r="T125" s="1131">
        <v>14</v>
      </c>
    </row>
    <row r="126" spans="1:20">
      <c r="A126" s="1131" t="s">
        <v>1255</v>
      </c>
      <c r="B126" s="1132" t="s">
        <v>1256</v>
      </c>
      <c r="C126" s="1134" t="s">
        <v>1222</v>
      </c>
      <c r="D126" s="1134" t="s">
        <v>1041</v>
      </c>
      <c r="E126" s="1134" t="s">
        <v>985</v>
      </c>
      <c r="G126" s="1131">
        <v>-3</v>
      </c>
      <c r="H126" s="1131" t="s">
        <v>7212</v>
      </c>
      <c r="I126" s="1131" t="s">
        <v>7403</v>
      </c>
      <c r="J126" s="1131" t="s">
        <v>7295</v>
      </c>
      <c r="K126" s="1131" t="s">
        <v>7218</v>
      </c>
      <c r="L126" s="1131" t="s">
        <v>7296</v>
      </c>
      <c r="R126" s="1131">
        <v>13</v>
      </c>
      <c r="S126" s="1131" t="s">
        <v>7219</v>
      </c>
      <c r="T126" s="1131">
        <v>13</v>
      </c>
    </row>
    <row r="127" spans="1:20">
      <c r="A127" s="1131" t="s">
        <v>1257</v>
      </c>
      <c r="B127" s="1132" t="s">
        <v>1258</v>
      </c>
      <c r="C127" s="1134" t="s">
        <v>1222</v>
      </c>
      <c r="D127" s="1134" t="s">
        <v>1041</v>
      </c>
      <c r="E127" s="1134" t="s">
        <v>985</v>
      </c>
      <c r="G127" s="1131">
        <v>-3</v>
      </c>
      <c r="H127" s="1131" t="s">
        <v>7212</v>
      </c>
      <c r="I127" s="1131" t="s">
        <v>7404</v>
      </c>
      <c r="J127" s="1131" t="s">
        <v>7298</v>
      </c>
      <c r="K127" s="1131" t="s">
        <v>7218</v>
      </c>
      <c r="L127" s="1131" t="s">
        <v>7299</v>
      </c>
      <c r="R127" s="1131">
        <v>13</v>
      </c>
      <c r="S127" s="1131" t="s">
        <v>7219</v>
      </c>
      <c r="T127" s="1131">
        <v>13</v>
      </c>
    </row>
    <row r="128" spans="1:20">
      <c r="A128" s="1131" t="s">
        <v>1259</v>
      </c>
      <c r="B128" s="1132" t="s">
        <v>1260</v>
      </c>
      <c r="C128" s="1134" t="s">
        <v>1222</v>
      </c>
      <c r="D128" s="1134" t="s">
        <v>1041</v>
      </c>
      <c r="E128" s="1134" t="s">
        <v>985</v>
      </c>
      <c r="G128" s="1131">
        <v>-3</v>
      </c>
      <c r="H128" s="1131" t="s">
        <v>7212</v>
      </c>
      <c r="I128" s="1131" t="s">
        <v>7405</v>
      </c>
      <c r="J128" s="1131" t="s">
        <v>7406</v>
      </c>
      <c r="K128" s="1131">
        <v>2</v>
      </c>
      <c r="L128" s="1131" t="s">
        <v>7302</v>
      </c>
      <c r="R128" s="1131">
        <v>26</v>
      </c>
      <c r="S128" s="1131" t="s">
        <v>7219</v>
      </c>
      <c r="T128" s="1131">
        <v>26</v>
      </c>
    </row>
    <row r="129" spans="1:20">
      <c r="A129" s="1131" t="s">
        <v>1261</v>
      </c>
      <c r="B129" s="1132" t="s">
        <v>1262</v>
      </c>
      <c r="C129" s="1134" t="s">
        <v>1222</v>
      </c>
      <c r="D129" s="1134" t="s">
        <v>1041</v>
      </c>
      <c r="E129" s="1134" t="s">
        <v>985</v>
      </c>
      <c r="G129" s="1131">
        <v>-3</v>
      </c>
      <c r="H129" s="1131" t="s">
        <v>7212</v>
      </c>
      <c r="I129" s="1131" t="s">
        <v>7407</v>
      </c>
      <c r="J129" s="1131" t="s">
        <v>7304</v>
      </c>
      <c r="K129" s="1131" t="s">
        <v>7218</v>
      </c>
      <c r="L129" s="1131" t="s">
        <v>7305</v>
      </c>
      <c r="R129" s="1131">
        <v>13</v>
      </c>
      <c r="S129" s="1131" t="s">
        <v>7215</v>
      </c>
      <c r="T129" s="1131">
        <v>13</v>
      </c>
    </row>
    <row r="130" spans="1:20">
      <c r="A130" s="1131" t="s">
        <v>1263</v>
      </c>
      <c r="B130" s="1132" t="s">
        <v>1264</v>
      </c>
      <c r="C130" s="1134" t="s">
        <v>1222</v>
      </c>
      <c r="D130" s="1134" t="s">
        <v>1041</v>
      </c>
      <c r="E130" s="1134" t="s">
        <v>985</v>
      </c>
      <c r="G130" s="1131">
        <v>-3</v>
      </c>
      <c r="H130" s="1131" t="s">
        <v>7212</v>
      </c>
      <c r="I130" s="1131" t="s">
        <v>7408</v>
      </c>
      <c r="J130" s="1131" t="s">
        <v>7307</v>
      </c>
      <c r="K130" s="1131" t="s">
        <v>7218</v>
      </c>
      <c r="L130" s="1131" t="s">
        <v>7308</v>
      </c>
      <c r="R130" s="1131">
        <v>13</v>
      </c>
      <c r="S130" s="1131" t="s">
        <v>7215</v>
      </c>
      <c r="T130" s="1131">
        <v>13</v>
      </c>
    </row>
    <row r="131" spans="1:20">
      <c r="A131" s="1131" t="s">
        <v>1265</v>
      </c>
      <c r="B131" s="1132" t="s">
        <v>1266</v>
      </c>
      <c r="C131" s="1134" t="s">
        <v>1222</v>
      </c>
      <c r="D131" s="1134" t="s">
        <v>1041</v>
      </c>
      <c r="E131" s="1134" t="s">
        <v>985</v>
      </c>
      <c r="G131" s="1131">
        <v>-3</v>
      </c>
      <c r="H131" s="1131" t="s">
        <v>7212</v>
      </c>
      <c r="I131" s="1131" t="s">
        <v>7409</v>
      </c>
      <c r="J131" s="1131" t="s">
        <v>7310</v>
      </c>
      <c r="K131" s="1131" t="s">
        <v>7218</v>
      </c>
      <c r="L131" s="1131" t="s">
        <v>7311</v>
      </c>
      <c r="R131" s="1131">
        <v>13</v>
      </c>
      <c r="S131" s="1131" t="s">
        <v>7215</v>
      </c>
      <c r="T131" s="1131">
        <v>13</v>
      </c>
    </row>
    <row r="132" spans="1:20">
      <c r="A132" s="1131" t="s">
        <v>1267</v>
      </c>
      <c r="B132" s="1132" t="s">
        <v>1268</v>
      </c>
      <c r="C132" s="1134" t="s">
        <v>1222</v>
      </c>
      <c r="D132" s="1134" t="s">
        <v>1041</v>
      </c>
      <c r="E132" s="1134" t="s">
        <v>985</v>
      </c>
      <c r="G132" s="1131">
        <v>-3</v>
      </c>
      <c r="H132" s="1131" t="s">
        <v>7212</v>
      </c>
      <c r="I132" s="1131" t="s">
        <v>7410</v>
      </c>
      <c r="J132" s="1131" t="s">
        <v>7313</v>
      </c>
      <c r="K132" s="1131" t="s">
        <v>7218</v>
      </c>
      <c r="L132" s="1131" t="s">
        <v>7314</v>
      </c>
      <c r="R132" s="1131">
        <v>13</v>
      </c>
      <c r="S132" s="1131" t="s">
        <v>7215</v>
      </c>
      <c r="T132" s="1131">
        <v>13</v>
      </c>
    </row>
    <row r="133" spans="1:20">
      <c r="A133" s="1131" t="s">
        <v>1269</v>
      </c>
      <c r="B133" s="1132" t="s">
        <v>1270</v>
      </c>
      <c r="C133" s="1134" t="s">
        <v>1222</v>
      </c>
      <c r="D133" s="1134" t="s">
        <v>1041</v>
      </c>
      <c r="E133" s="1134" t="s">
        <v>985</v>
      </c>
      <c r="G133" s="1131">
        <v>-3</v>
      </c>
      <c r="H133" s="1131" t="s">
        <v>7212</v>
      </c>
      <c r="I133" s="1131" t="s">
        <v>7411</v>
      </c>
      <c r="J133" s="1131" t="s">
        <v>7316</v>
      </c>
      <c r="K133" s="1131" t="s">
        <v>7218</v>
      </c>
      <c r="L133" s="1131" t="s">
        <v>7317</v>
      </c>
      <c r="R133" s="1131">
        <v>13</v>
      </c>
      <c r="S133" s="1131" t="s">
        <v>7215</v>
      </c>
      <c r="T133" s="1131">
        <v>13</v>
      </c>
    </row>
    <row r="134" spans="1:20">
      <c r="A134" s="1131" t="s">
        <v>1271</v>
      </c>
      <c r="B134" s="1132" t="s">
        <v>1272</v>
      </c>
      <c r="C134" s="1134" t="s">
        <v>1222</v>
      </c>
      <c r="D134" s="1134" t="s">
        <v>1041</v>
      </c>
      <c r="E134" s="1134" t="s">
        <v>985</v>
      </c>
      <c r="G134" s="1131">
        <v>-3</v>
      </c>
      <c r="H134" s="1131" t="s">
        <v>7212</v>
      </c>
      <c r="I134" s="1131" t="s">
        <v>7412</v>
      </c>
      <c r="J134" s="1131" t="s">
        <v>7319</v>
      </c>
      <c r="K134" s="1131" t="s">
        <v>7218</v>
      </c>
      <c r="L134" s="1131" t="s">
        <v>7320</v>
      </c>
      <c r="R134" s="1131">
        <v>13</v>
      </c>
      <c r="S134" s="1131" t="s">
        <v>7215</v>
      </c>
      <c r="T134" s="1131">
        <v>13</v>
      </c>
    </row>
    <row r="135" spans="1:20">
      <c r="A135" s="1131" t="s">
        <v>1273</v>
      </c>
      <c r="B135" s="1132" t="s">
        <v>1274</v>
      </c>
      <c r="C135" s="1134" t="s">
        <v>1222</v>
      </c>
      <c r="D135" s="1134" t="s">
        <v>1041</v>
      </c>
      <c r="E135" s="1134" t="s">
        <v>985</v>
      </c>
      <c r="G135" s="1131">
        <v>-2</v>
      </c>
      <c r="H135" s="1131" t="s">
        <v>7212</v>
      </c>
      <c r="I135" s="1131" t="s">
        <v>7398</v>
      </c>
      <c r="J135" s="1131" t="s">
        <v>7399</v>
      </c>
      <c r="K135" s="1131">
        <v>3</v>
      </c>
      <c r="R135" s="1131">
        <v>171</v>
      </c>
      <c r="S135" s="1131" t="s">
        <v>7215</v>
      </c>
      <c r="T135" s="1131">
        <v>171</v>
      </c>
    </row>
    <row r="136" spans="1:20">
      <c r="A136" s="1131" t="s">
        <v>1275</v>
      </c>
      <c r="B136" s="1132" t="s">
        <v>1276</v>
      </c>
      <c r="C136" s="1134" t="s">
        <v>1222</v>
      </c>
      <c r="D136" s="1134" t="s">
        <v>1041</v>
      </c>
      <c r="E136" s="1134" t="s">
        <v>985</v>
      </c>
      <c r="G136" s="1131">
        <v>-2</v>
      </c>
      <c r="H136" s="1131" t="s">
        <v>7212</v>
      </c>
      <c r="I136" s="1131" t="s">
        <v>7400</v>
      </c>
      <c r="J136" s="1131" t="s">
        <v>7286</v>
      </c>
      <c r="K136" s="1131" t="s">
        <v>7218</v>
      </c>
      <c r="L136" s="1131" t="s">
        <v>7287</v>
      </c>
      <c r="R136" s="1131">
        <v>14</v>
      </c>
      <c r="S136" s="1131" t="s">
        <v>7219</v>
      </c>
      <c r="T136" s="1131">
        <v>14</v>
      </c>
    </row>
    <row r="137" spans="1:20">
      <c r="A137" s="1131" t="s">
        <v>1277</v>
      </c>
      <c r="B137" s="1132" t="s">
        <v>1278</v>
      </c>
      <c r="C137" s="1134" t="s">
        <v>1222</v>
      </c>
      <c r="D137" s="1134" t="s">
        <v>1041</v>
      </c>
      <c r="E137" s="1134" t="s">
        <v>985</v>
      </c>
      <c r="G137" s="1131">
        <v>-2</v>
      </c>
      <c r="H137" s="1131" t="s">
        <v>7212</v>
      </c>
      <c r="I137" s="1131" t="s">
        <v>7401</v>
      </c>
      <c r="J137" s="1131" t="s">
        <v>7289</v>
      </c>
      <c r="K137" s="1131" t="s">
        <v>7218</v>
      </c>
      <c r="L137" s="1131" t="s">
        <v>7290</v>
      </c>
      <c r="R137" s="1131">
        <v>13</v>
      </c>
      <c r="S137" s="1131" t="s">
        <v>7219</v>
      </c>
      <c r="T137" s="1131">
        <v>13</v>
      </c>
    </row>
    <row r="138" spans="1:20">
      <c r="A138" s="1131" t="s">
        <v>1279</v>
      </c>
      <c r="B138" s="1132" t="s">
        <v>1280</v>
      </c>
      <c r="C138" s="1134" t="s">
        <v>1222</v>
      </c>
      <c r="D138" s="1134" t="s">
        <v>1041</v>
      </c>
      <c r="E138" s="1134" t="s">
        <v>985</v>
      </c>
      <c r="G138" s="1131">
        <v>-2</v>
      </c>
      <c r="H138" s="1131" t="s">
        <v>7212</v>
      </c>
      <c r="I138" s="1131" t="s">
        <v>7402</v>
      </c>
      <c r="J138" s="1131" t="s">
        <v>7292</v>
      </c>
      <c r="K138" s="1131" t="s">
        <v>7218</v>
      </c>
      <c r="L138" s="1131" t="s">
        <v>7293</v>
      </c>
      <c r="R138" s="1131">
        <v>14</v>
      </c>
      <c r="S138" s="1131" t="s">
        <v>7219</v>
      </c>
      <c r="T138" s="1131">
        <v>14</v>
      </c>
    </row>
    <row r="139" spans="1:20">
      <c r="A139" s="1131" t="s">
        <v>1281</v>
      </c>
      <c r="B139" s="1132" t="s">
        <v>1282</v>
      </c>
      <c r="C139" s="1134" t="s">
        <v>1222</v>
      </c>
      <c r="D139" s="1134" t="s">
        <v>1041</v>
      </c>
      <c r="E139" s="1134" t="s">
        <v>985</v>
      </c>
      <c r="G139" s="1131">
        <v>-2</v>
      </c>
      <c r="H139" s="1131" t="s">
        <v>7212</v>
      </c>
      <c r="I139" s="1131" t="s">
        <v>7403</v>
      </c>
      <c r="J139" s="1131" t="s">
        <v>7295</v>
      </c>
      <c r="K139" s="1131" t="s">
        <v>7218</v>
      </c>
      <c r="L139" s="1131" t="s">
        <v>7296</v>
      </c>
      <c r="R139" s="1131">
        <v>13</v>
      </c>
      <c r="S139" s="1131" t="s">
        <v>7219</v>
      </c>
      <c r="T139" s="1131">
        <v>13</v>
      </c>
    </row>
    <row r="140" spans="1:20">
      <c r="A140" s="1131" t="s">
        <v>1283</v>
      </c>
      <c r="B140" s="1132" t="s">
        <v>1284</v>
      </c>
      <c r="C140" s="1134" t="s">
        <v>1222</v>
      </c>
      <c r="D140" s="1134" t="s">
        <v>1041</v>
      </c>
      <c r="E140" s="1134" t="s">
        <v>985</v>
      </c>
      <c r="G140" s="1131">
        <v>-2</v>
      </c>
      <c r="H140" s="1131" t="s">
        <v>7212</v>
      </c>
      <c r="I140" s="1131" t="s">
        <v>7404</v>
      </c>
      <c r="J140" s="1131" t="s">
        <v>7298</v>
      </c>
      <c r="K140" s="1131" t="s">
        <v>7218</v>
      </c>
      <c r="L140" s="1131" t="s">
        <v>7299</v>
      </c>
      <c r="R140" s="1131">
        <v>13</v>
      </c>
      <c r="S140" s="1131" t="s">
        <v>7219</v>
      </c>
      <c r="T140" s="1131">
        <v>13</v>
      </c>
    </row>
    <row r="141" spans="1:20">
      <c r="A141" s="1131" t="s">
        <v>1285</v>
      </c>
      <c r="B141" s="1132" t="s">
        <v>1286</v>
      </c>
      <c r="C141" s="1134" t="s">
        <v>1222</v>
      </c>
      <c r="D141" s="1134" t="s">
        <v>1041</v>
      </c>
      <c r="E141" s="1134" t="s">
        <v>985</v>
      </c>
      <c r="G141" s="1131">
        <v>-2</v>
      </c>
      <c r="H141" s="1131" t="s">
        <v>7212</v>
      </c>
      <c r="I141" s="1131" t="s">
        <v>7405</v>
      </c>
      <c r="J141" s="1131" t="s">
        <v>7406</v>
      </c>
      <c r="K141" s="1131">
        <v>2</v>
      </c>
      <c r="L141" s="1131" t="s">
        <v>7302</v>
      </c>
      <c r="R141" s="1131">
        <v>26</v>
      </c>
      <c r="S141" s="1131" t="s">
        <v>7219</v>
      </c>
      <c r="T141" s="1131">
        <v>26</v>
      </c>
    </row>
    <row r="142" spans="1:20">
      <c r="A142" s="1131" t="s">
        <v>1287</v>
      </c>
      <c r="B142" s="1132" t="s">
        <v>1288</v>
      </c>
      <c r="C142" s="1134" t="s">
        <v>1222</v>
      </c>
      <c r="D142" s="1134" t="s">
        <v>1041</v>
      </c>
      <c r="E142" s="1134" t="s">
        <v>985</v>
      </c>
      <c r="G142" s="1131">
        <v>-2</v>
      </c>
      <c r="H142" s="1131" t="s">
        <v>7212</v>
      </c>
      <c r="I142" s="1131" t="s">
        <v>7407</v>
      </c>
      <c r="J142" s="1131" t="s">
        <v>7304</v>
      </c>
      <c r="K142" s="1131" t="s">
        <v>7218</v>
      </c>
      <c r="L142" s="1131" t="s">
        <v>7305</v>
      </c>
      <c r="R142" s="1131">
        <v>13</v>
      </c>
      <c r="S142" s="1131" t="s">
        <v>7215</v>
      </c>
      <c r="T142" s="1131">
        <v>13</v>
      </c>
    </row>
    <row r="143" spans="1:20">
      <c r="A143" s="1131" t="s">
        <v>1289</v>
      </c>
      <c r="B143" s="1132" t="s">
        <v>1290</v>
      </c>
      <c r="C143" s="1134" t="s">
        <v>1222</v>
      </c>
      <c r="D143" s="1134" t="s">
        <v>1041</v>
      </c>
      <c r="E143" s="1134" t="s">
        <v>985</v>
      </c>
      <c r="G143" s="1131">
        <v>-2</v>
      </c>
      <c r="H143" s="1131" t="s">
        <v>7212</v>
      </c>
      <c r="I143" s="1131" t="s">
        <v>7408</v>
      </c>
      <c r="J143" s="1131" t="s">
        <v>7307</v>
      </c>
      <c r="K143" s="1131" t="s">
        <v>7218</v>
      </c>
      <c r="L143" s="1131" t="s">
        <v>7308</v>
      </c>
      <c r="R143" s="1131">
        <v>13</v>
      </c>
      <c r="S143" s="1131" t="s">
        <v>7215</v>
      </c>
      <c r="T143" s="1131">
        <v>13</v>
      </c>
    </row>
    <row r="144" spans="1:20">
      <c r="A144" s="1131" t="s">
        <v>1291</v>
      </c>
      <c r="B144" s="1132" t="s">
        <v>1292</v>
      </c>
      <c r="C144" s="1134" t="s">
        <v>1222</v>
      </c>
      <c r="D144" s="1134" t="s">
        <v>1041</v>
      </c>
      <c r="E144" s="1134" t="s">
        <v>985</v>
      </c>
      <c r="G144" s="1131">
        <v>-2</v>
      </c>
      <c r="H144" s="1131" t="s">
        <v>7212</v>
      </c>
      <c r="I144" s="1131" t="s">
        <v>7409</v>
      </c>
      <c r="J144" s="1131" t="s">
        <v>7310</v>
      </c>
      <c r="K144" s="1131" t="s">
        <v>7218</v>
      </c>
      <c r="L144" s="1131" t="s">
        <v>7311</v>
      </c>
      <c r="R144" s="1131">
        <v>13</v>
      </c>
      <c r="S144" s="1131" t="s">
        <v>7215</v>
      </c>
      <c r="T144" s="1131">
        <v>13</v>
      </c>
    </row>
    <row r="145" spans="1:20">
      <c r="A145" s="1131" t="s">
        <v>1293</v>
      </c>
      <c r="B145" s="1132" t="s">
        <v>1294</v>
      </c>
      <c r="C145" s="1134" t="s">
        <v>1222</v>
      </c>
      <c r="D145" s="1134" t="s">
        <v>1041</v>
      </c>
      <c r="E145" s="1134" t="s">
        <v>985</v>
      </c>
      <c r="G145" s="1131">
        <v>-2</v>
      </c>
      <c r="H145" s="1131" t="s">
        <v>7212</v>
      </c>
      <c r="I145" s="1131" t="s">
        <v>7410</v>
      </c>
      <c r="J145" s="1131" t="s">
        <v>7313</v>
      </c>
      <c r="K145" s="1131" t="s">
        <v>7218</v>
      </c>
      <c r="L145" s="1131" t="s">
        <v>7314</v>
      </c>
      <c r="R145" s="1131">
        <v>13</v>
      </c>
      <c r="S145" s="1131" t="s">
        <v>7215</v>
      </c>
      <c r="T145" s="1131">
        <v>13</v>
      </c>
    </row>
    <row r="146" spans="1:20">
      <c r="A146" s="1131" t="s">
        <v>1295</v>
      </c>
      <c r="B146" s="1132" t="s">
        <v>1296</v>
      </c>
      <c r="C146" s="1134" t="s">
        <v>1222</v>
      </c>
      <c r="D146" s="1134" t="s">
        <v>1041</v>
      </c>
      <c r="E146" s="1134" t="s">
        <v>985</v>
      </c>
      <c r="G146" s="1131">
        <v>-2</v>
      </c>
      <c r="H146" s="1131" t="s">
        <v>7212</v>
      </c>
      <c r="I146" s="1131" t="s">
        <v>7411</v>
      </c>
      <c r="J146" s="1131" t="s">
        <v>7316</v>
      </c>
      <c r="K146" s="1131" t="s">
        <v>7218</v>
      </c>
      <c r="L146" s="1131" t="s">
        <v>7317</v>
      </c>
      <c r="R146" s="1131">
        <v>13</v>
      </c>
      <c r="S146" s="1131" t="s">
        <v>7215</v>
      </c>
      <c r="T146" s="1131">
        <v>13</v>
      </c>
    </row>
    <row r="147" spans="1:20">
      <c r="A147" s="1131" t="s">
        <v>1297</v>
      </c>
      <c r="B147" s="1132" t="s">
        <v>1298</v>
      </c>
      <c r="C147" s="1134" t="s">
        <v>1222</v>
      </c>
      <c r="D147" s="1134" t="s">
        <v>1041</v>
      </c>
      <c r="E147" s="1134" t="s">
        <v>985</v>
      </c>
      <c r="G147" s="1131">
        <v>-2</v>
      </c>
      <c r="H147" s="1131" t="s">
        <v>7212</v>
      </c>
      <c r="I147" s="1131" t="s">
        <v>7412</v>
      </c>
      <c r="J147" s="1131" t="s">
        <v>7319</v>
      </c>
      <c r="K147" s="1131" t="s">
        <v>7218</v>
      </c>
      <c r="L147" s="1131" t="s">
        <v>7320</v>
      </c>
      <c r="R147" s="1131">
        <v>13</v>
      </c>
      <c r="S147" s="1131" t="s">
        <v>7215</v>
      </c>
      <c r="T147" s="1131">
        <v>13</v>
      </c>
    </row>
    <row r="148" spans="1:20">
      <c r="A148" s="1131" t="s">
        <v>1299</v>
      </c>
      <c r="B148" s="1132" t="s">
        <v>1300</v>
      </c>
      <c r="C148" s="1134" t="s">
        <v>727</v>
      </c>
      <c r="D148" s="1134" t="s">
        <v>1041</v>
      </c>
      <c r="E148" s="1134" t="s">
        <v>985</v>
      </c>
      <c r="G148" s="1131">
        <v>-1</v>
      </c>
      <c r="H148" s="1131" t="s">
        <v>7397</v>
      </c>
      <c r="I148" s="1131" t="s">
        <v>7398</v>
      </c>
      <c r="J148" s="1131" t="s">
        <v>7399</v>
      </c>
      <c r="K148" s="1131">
        <v>3</v>
      </c>
      <c r="R148" s="1131">
        <v>171</v>
      </c>
      <c r="S148" s="1131" t="s">
        <v>7215</v>
      </c>
      <c r="T148" s="1131">
        <v>171</v>
      </c>
    </row>
    <row r="149" spans="1:20">
      <c r="A149" s="1131" t="s">
        <v>1301</v>
      </c>
      <c r="B149" s="1132" t="s">
        <v>1302</v>
      </c>
      <c r="C149" s="1134" t="s">
        <v>727</v>
      </c>
      <c r="D149" s="1134" t="s">
        <v>1041</v>
      </c>
      <c r="E149" s="1134" t="s">
        <v>985</v>
      </c>
      <c r="G149" s="1131">
        <v>-1</v>
      </c>
      <c r="H149" s="1131" t="s">
        <v>7397</v>
      </c>
      <c r="I149" s="1131" t="s">
        <v>7400</v>
      </c>
      <c r="J149" s="1131" t="s">
        <v>7286</v>
      </c>
      <c r="K149" s="1131" t="s">
        <v>7218</v>
      </c>
      <c r="L149" s="1131" t="s">
        <v>7287</v>
      </c>
      <c r="R149" s="1131">
        <v>14</v>
      </c>
      <c r="S149" s="1131" t="s">
        <v>7219</v>
      </c>
      <c r="T149" s="1131">
        <v>14</v>
      </c>
    </row>
    <row r="150" spans="1:20">
      <c r="A150" s="1131" t="s">
        <v>1303</v>
      </c>
      <c r="B150" s="1132" t="s">
        <v>1304</v>
      </c>
      <c r="C150" s="1134" t="s">
        <v>727</v>
      </c>
      <c r="D150" s="1134" t="s">
        <v>1041</v>
      </c>
      <c r="E150" s="1134" t="s">
        <v>985</v>
      </c>
      <c r="G150" s="1131">
        <v>-1</v>
      </c>
      <c r="H150" s="1131" t="s">
        <v>7397</v>
      </c>
      <c r="I150" s="1131" t="s">
        <v>7401</v>
      </c>
      <c r="J150" s="1131" t="s">
        <v>7289</v>
      </c>
      <c r="K150" s="1131" t="s">
        <v>7218</v>
      </c>
      <c r="L150" s="1131" t="s">
        <v>7290</v>
      </c>
      <c r="R150" s="1131">
        <v>13</v>
      </c>
      <c r="S150" s="1131" t="s">
        <v>7219</v>
      </c>
      <c r="T150" s="1131">
        <v>13</v>
      </c>
    </row>
    <row r="151" spans="1:20">
      <c r="A151" s="1131" t="s">
        <v>1305</v>
      </c>
      <c r="B151" s="1132" t="s">
        <v>1306</v>
      </c>
      <c r="C151" s="1134" t="s">
        <v>727</v>
      </c>
      <c r="D151" s="1134" t="s">
        <v>1041</v>
      </c>
      <c r="E151" s="1134" t="s">
        <v>985</v>
      </c>
      <c r="G151" s="1131">
        <v>-1</v>
      </c>
      <c r="H151" s="1131" t="s">
        <v>7397</v>
      </c>
      <c r="I151" s="1131" t="s">
        <v>7402</v>
      </c>
      <c r="J151" s="1131" t="s">
        <v>7292</v>
      </c>
      <c r="K151" s="1131" t="s">
        <v>7218</v>
      </c>
      <c r="L151" s="1131" t="s">
        <v>7293</v>
      </c>
      <c r="R151" s="1131">
        <v>14</v>
      </c>
      <c r="S151" s="1131" t="s">
        <v>7219</v>
      </c>
      <c r="T151" s="1131">
        <v>14</v>
      </c>
    </row>
    <row r="152" spans="1:20">
      <c r="A152" s="1131" t="s">
        <v>1307</v>
      </c>
      <c r="B152" s="1132" t="s">
        <v>1308</v>
      </c>
      <c r="C152" s="1134" t="s">
        <v>727</v>
      </c>
      <c r="D152" s="1134" t="s">
        <v>1041</v>
      </c>
      <c r="E152" s="1134" t="s">
        <v>985</v>
      </c>
      <c r="G152" s="1131">
        <v>-1</v>
      </c>
      <c r="H152" s="1131" t="s">
        <v>7397</v>
      </c>
      <c r="I152" s="1131" t="s">
        <v>7403</v>
      </c>
      <c r="J152" s="1131" t="s">
        <v>7295</v>
      </c>
      <c r="K152" s="1131" t="s">
        <v>7218</v>
      </c>
      <c r="L152" s="1131" t="s">
        <v>7296</v>
      </c>
      <c r="R152" s="1131">
        <v>13</v>
      </c>
      <c r="S152" s="1131" t="s">
        <v>7219</v>
      </c>
      <c r="T152" s="1131">
        <v>13</v>
      </c>
    </row>
    <row r="153" spans="1:20">
      <c r="A153" s="1131" t="s">
        <v>1309</v>
      </c>
      <c r="B153" s="1132" t="s">
        <v>1310</v>
      </c>
      <c r="C153" s="1134" t="s">
        <v>727</v>
      </c>
      <c r="D153" s="1134" t="s">
        <v>1041</v>
      </c>
      <c r="E153" s="1134" t="s">
        <v>985</v>
      </c>
      <c r="G153" s="1131">
        <v>-1</v>
      </c>
      <c r="H153" s="1131" t="s">
        <v>7397</v>
      </c>
      <c r="I153" s="1131" t="s">
        <v>7404</v>
      </c>
      <c r="J153" s="1131" t="s">
        <v>7298</v>
      </c>
      <c r="K153" s="1131" t="s">
        <v>7218</v>
      </c>
      <c r="L153" s="1131" t="s">
        <v>7299</v>
      </c>
      <c r="R153" s="1131">
        <v>13</v>
      </c>
      <c r="S153" s="1131" t="s">
        <v>7219</v>
      </c>
      <c r="T153" s="1131">
        <v>13</v>
      </c>
    </row>
    <row r="154" spans="1:20">
      <c r="A154" s="1131" t="s">
        <v>1311</v>
      </c>
      <c r="B154" s="1132" t="s">
        <v>1312</v>
      </c>
      <c r="C154" s="1134" t="s">
        <v>727</v>
      </c>
      <c r="D154" s="1134" t="s">
        <v>1041</v>
      </c>
      <c r="E154" s="1134" t="s">
        <v>985</v>
      </c>
      <c r="G154" s="1131">
        <v>-1</v>
      </c>
      <c r="H154" s="1131" t="s">
        <v>7397</v>
      </c>
      <c r="I154" s="1131" t="s">
        <v>7405</v>
      </c>
      <c r="J154" s="1131" t="s">
        <v>7406</v>
      </c>
      <c r="K154" s="1131">
        <v>2</v>
      </c>
      <c r="L154" s="1131" t="s">
        <v>7302</v>
      </c>
      <c r="R154" s="1131">
        <v>26</v>
      </c>
      <c r="S154" s="1131" t="s">
        <v>7219</v>
      </c>
      <c r="T154" s="1131">
        <v>26</v>
      </c>
    </row>
    <row r="155" spans="1:20">
      <c r="A155" s="1131" t="s">
        <v>1313</v>
      </c>
      <c r="B155" s="1132" t="s">
        <v>1314</v>
      </c>
      <c r="C155" s="1134" t="s">
        <v>727</v>
      </c>
      <c r="D155" s="1134" t="s">
        <v>1041</v>
      </c>
      <c r="E155" s="1134" t="s">
        <v>985</v>
      </c>
      <c r="G155" s="1131">
        <v>-1</v>
      </c>
      <c r="H155" s="1131" t="s">
        <v>7397</v>
      </c>
      <c r="I155" s="1131" t="s">
        <v>7407</v>
      </c>
      <c r="J155" s="1131" t="s">
        <v>7304</v>
      </c>
      <c r="K155" s="1131" t="s">
        <v>7218</v>
      </c>
      <c r="L155" s="1131" t="s">
        <v>7305</v>
      </c>
      <c r="R155" s="1131">
        <v>13</v>
      </c>
      <c r="S155" s="1131" t="s">
        <v>7215</v>
      </c>
      <c r="T155" s="1131">
        <v>13</v>
      </c>
    </row>
    <row r="156" spans="1:20">
      <c r="A156" s="1131" t="s">
        <v>1315</v>
      </c>
      <c r="B156" s="1132" t="s">
        <v>1316</v>
      </c>
      <c r="C156" s="1134" t="s">
        <v>727</v>
      </c>
      <c r="D156" s="1134" t="s">
        <v>1041</v>
      </c>
      <c r="E156" s="1134" t="s">
        <v>985</v>
      </c>
      <c r="G156" s="1131">
        <v>-1</v>
      </c>
      <c r="H156" s="1131" t="s">
        <v>7397</v>
      </c>
      <c r="I156" s="1131" t="s">
        <v>7408</v>
      </c>
      <c r="J156" s="1131" t="s">
        <v>7307</v>
      </c>
      <c r="K156" s="1131" t="s">
        <v>7218</v>
      </c>
      <c r="L156" s="1131" t="s">
        <v>7308</v>
      </c>
      <c r="R156" s="1131">
        <v>13</v>
      </c>
      <c r="S156" s="1131" t="s">
        <v>7215</v>
      </c>
      <c r="T156" s="1131">
        <v>13</v>
      </c>
    </row>
    <row r="157" spans="1:20">
      <c r="A157" s="1131" t="s">
        <v>1317</v>
      </c>
      <c r="B157" s="1132" t="s">
        <v>1318</v>
      </c>
      <c r="C157" s="1134" t="s">
        <v>727</v>
      </c>
      <c r="D157" s="1134" t="s">
        <v>1041</v>
      </c>
      <c r="E157" s="1134" t="s">
        <v>985</v>
      </c>
      <c r="G157" s="1131">
        <v>-1</v>
      </c>
      <c r="H157" s="1131" t="s">
        <v>7397</v>
      </c>
      <c r="I157" s="1131" t="s">
        <v>7409</v>
      </c>
      <c r="J157" s="1131" t="s">
        <v>7310</v>
      </c>
      <c r="K157" s="1131" t="s">
        <v>7218</v>
      </c>
      <c r="L157" s="1131" t="s">
        <v>7311</v>
      </c>
      <c r="R157" s="1131">
        <v>13</v>
      </c>
      <c r="S157" s="1131" t="s">
        <v>7215</v>
      </c>
      <c r="T157" s="1131">
        <v>13</v>
      </c>
    </row>
    <row r="158" spans="1:20">
      <c r="A158" s="1131" t="s">
        <v>1319</v>
      </c>
      <c r="B158" s="1132" t="s">
        <v>1320</v>
      </c>
      <c r="C158" s="1134" t="s">
        <v>727</v>
      </c>
      <c r="D158" s="1134" t="s">
        <v>1041</v>
      </c>
      <c r="E158" s="1134" t="s">
        <v>985</v>
      </c>
      <c r="G158" s="1131">
        <v>-1</v>
      </c>
      <c r="H158" s="1131" t="s">
        <v>7397</v>
      </c>
      <c r="I158" s="1131" t="s">
        <v>7410</v>
      </c>
      <c r="J158" s="1131" t="s">
        <v>7313</v>
      </c>
      <c r="K158" s="1131" t="s">
        <v>7218</v>
      </c>
      <c r="L158" s="1131" t="s">
        <v>7314</v>
      </c>
      <c r="R158" s="1131">
        <v>13</v>
      </c>
      <c r="S158" s="1131" t="s">
        <v>7215</v>
      </c>
      <c r="T158" s="1131">
        <v>13</v>
      </c>
    </row>
    <row r="159" spans="1:20">
      <c r="A159" s="1131" t="s">
        <v>1321</v>
      </c>
      <c r="B159" s="1132" t="s">
        <v>1322</v>
      </c>
      <c r="C159" s="1134" t="s">
        <v>727</v>
      </c>
      <c r="D159" s="1134" t="s">
        <v>1041</v>
      </c>
      <c r="E159" s="1134" t="s">
        <v>985</v>
      </c>
      <c r="G159" s="1131">
        <v>-1</v>
      </c>
      <c r="H159" s="1131" t="s">
        <v>7397</v>
      </c>
      <c r="I159" s="1131" t="s">
        <v>7411</v>
      </c>
      <c r="J159" s="1131" t="s">
        <v>7316</v>
      </c>
      <c r="K159" s="1131" t="s">
        <v>7218</v>
      </c>
      <c r="L159" s="1131" t="s">
        <v>7317</v>
      </c>
      <c r="R159" s="1131">
        <v>13</v>
      </c>
      <c r="S159" s="1131" t="s">
        <v>7215</v>
      </c>
      <c r="T159" s="1131">
        <v>13</v>
      </c>
    </row>
    <row r="160" spans="1:20">
      <c r="A160" s="1131" t="s">
        <v>1323</v>
      </c>
      <c r="B160" s="1132" t="s">
        <v>1324</v>
      </c>
      <c r="C160" s="1134" t="s">
        <v>727</v>
      </c>
      <c r="D160" s="1134" t="s">
        <v>1041</v>
      </c>
      <c r="E160" s="1134" t="s">
        <v>985</v>
      </c>
      <c r="G160" s="1131">
        <v>-1</v>
      </c>
      <c r="H160" s="1131" t="s">
        <v>7397</v>
      </c>
      <c r="I160" s="1131" t="s">
        <v>7412</v>
      </c>
      <c r="J160" s="1131" t="s">
        <v>7319</v>
      </c>
      <c r="K160" s="1131" t="s">
        <v>7218</v>
      </c>
      <c r="L160" s="1131" t="s">
        <v>7320</v>
      </c>
      <c r="R160" s="1131">
        <v>13</v>
      </c>
      <c r="S160" s="1131" t="s">
        <v>7215</v>
      </c>
      <c r="T160" s="1131">
        <v>13</v>
      </c>
    </row>
    <row r="161" spans="1:20">
      <c r="A161" s="1131" t="s">
        <v>1325</v>
      </c>
      <c r="B161" s="1132" t="s">
        <v>1326</v>
      </c>
      <c r="C161" s="1134" t="s">
        <v>727</v>
      </c>
      <c r="D161" s="1134" t="s">
        <v>1041</v>
      </c>
      <c r="E161" s="1134" t="s">
        <v>985</v>
      </c>
      <c r="G161" s="1131">
        <v>0</v>
      </c>
      <c r="H161" s="1131" t="s">
        <v>7246</v>
      </c>
      <c r="I161" s="1131" t="s">
        <v>7398</v>
      </c>
      <c r="J161" s="1131" t="s">
        <v>7399</v>
      </c>
      <c r="K161" s="1131">
        <v>3</v>
      </c>
      <c r="R161" s="1131">
        <v>171</v>
      </c>
      <c r="S161" s="1131" t="s">
        <v>7215</v>
      </c>
      <c r="T161" s="1131">
        <v>171</v>
      </c>
    </row>
    <row r="162" spans="1:20">
      <c r="A162" s="1131" t="s">
        <v>1327</v>
      </c>
      <c r="B162" s="1132" t="s">
        <v>1328</v>
      </c>
      <c r="C162" s="1134" t="s">
        <v>727</v>
      </c>
      <c r="D162" s="1134" t="s">
        <v>1041</v>
      </c>
      <c r="E162" s="1134" t="s">
        <v>985</v>
      </c>
      <c r="G162" s="1131">
        <v>0</v>
      </c>
      <c r="H162" s="1131" t="s">
        <v>7246</v>
      </c>
      <c r="I162" s="1131" t="s">
        <v>7400</v>
      </c>
      <c r="J162" s="1131" t="s">
        <v>7286</v>
      </c>
      <c r="K162" s="1131" t="s">
        <v>7218</v>
      </c>
      <c r="L162" s="1131" t="s">
        <v>7287</v>
      </c>
      <c r="R162" s="1131">
        <v>14</v>
      </c>
      <c r="S162" s="1131" t="s">
        <v>7219</v>
      </c>
      <c r="T162" s="1131">
        <v>14</v>
      </c>
    </row>
    <row r="163" spans="1:20">
      <c r="A163" s="1131" t="s">
        <v>1329</v>
      </c>
      <c r="B163" s="1132" t="s">
        <v>1330</v>
      </c>
      <c r="C163" s="1134" t="s">
        <v>727</v>
      </c>
      <c r="D163" s="1134" t="s">
        <v>1041</v>
      </c>
      <c r="E163" s="1134" t="s">
        <v>985</v>
      </c>
      <c r="G163" s="1131">
        <v>0</v>
      </c>
      <c r="H163" s="1131" t="s">
        <v>7246</v>
      </c>
      <c r="I163" s="1131" t="s">
        <v>7401</v>
      </c>
      <c r="J163" s="1131" t="s">
        <v>7289</v>
      </c>
      <c r="K163" s="1131" t="s">
        <v>7218</v>
      </c>
      <c r="L163" s="1131" t="s">
        <v>7290</v>
      </c>
      <c r="R163" s="1131">
        <v>13</v>
      </c>
      <c r="S163" s="1131" t="s">
        <v>7219</v>
      </c>
      <c r="T163" s="1131">
        <v>13</v>
      </c>
    </row>
    <row r="164" spans="1:20">
      <c r="A164" s="1131" t="s">
        <v>1331</v>
      </c>
      <c r="B164" s="1132" t="s">
        <v>1332</v>
      </c>
      <c r="C164" s="1134" t="s">
        <v>727</v>
      </c>
      <c r="D164" s="1134" t="s">
        <v>1041</v>
      </c>
      <c r="E164" s="1134" t="s">
        <v>985</v>
      </c>
      <c r="G164" s="1131">
        <v>0</v>
      </c>
      <c r="H164" s="1131" t="s">
        <v>7246</v>
      </c>
      <c r="I164" s="1131" t="s">
        <v>7402</v>
      </c>
      <c r="J164" s="1131" t="s">
        <v>7292</v>
      </c>
      <c r="K164" s="1131" t="s">
        <v>7218</v>
      </c>
      <c r="L164" s="1131" t="s">
        <v>7293</v>
      </c>
      <c r="R164" s="1131">
        <v>14</v>
      </c>
      <c r="S164" s="1131" t="s">
        <v>7219</v>
      </c>
      <c r="T164" s="1131">
        <v>14</v>
      </c>
    </row>
    <row r="165" spans="1:20">
      <c r="A165" s="1131" t="s">
        <v>1333</v>
      </c>
      <c r="B165" s="1132" t="s">
        <v>1334</v>
      </c>
      <c r="C165" s="1134" t="s">
        <v>727</v>
      </c>
      <c r="D165" s="1134" t="s">
        <v>1041</v>
      </c>
      <c r="E165" s="1134" t="s">
        <v>985</v>
      </c>
      <c r="G165" s="1131">
        <v>0</v>
      </c>
      <c r="H165" s="1131" t="s">
        <v>7246</v>
      </c>
      <c r="I165" s="1131" t="s">
        <v>7403</v>
      </c>
      <c r="J165" s="1131" t="s">
        <v>7295</v>
      </c>
      <c r="K165" s="1131" t="s">
        <v>7218</v>
      </c>
      <c r="L165" s="1131" t="s">
        <v>7296</v>
      </c>
      <c r="R165" s="1131">
        <v>13</v>
      </c>
      <c r="S165" s="1131" t="s">
        <v>7219</v>
      </c>
      <c r="T165" s="1131">
        <v>13</v>
      </c>
    </row>
    <row r="166" spans="1:20">
      <c r="A166" s="1131" t="s">
        <v>1335</v>
      </c>
      <c r="B166" s="1132" t="s">
        <v>1336</v>
      </c>
      <c r="C166" s="1134" t="s">
        <v>727</v>
      </c>
      <c r="D166" s="1134" t="s">
        <v>1041</v>
      </c>
      <c r="E166" s="1134" t="s">
        <v>985</v>
      </c>
      <c r="G166" s="1131">
        <v>0</v>
      </c>
      <c r="H166" s="1131" t="s">
        <v>7246</v>
      </c>
      <c r="I166" s="1131" t="s">
        <v>7404</v>
      </c>
      <c r="J166" s="1131" t="s">
        <v>7298</v>
      </c>
      <c r="K166" s="1131" t="s">
        <v>7218</v>
      </c>
      <c r="L166" s="1131" t="s">
        <v>7299</v>
      </c>
      <c r="R166" s="1131">
        <v>13</v>
      </c>
      <c r="S166" s="1131" t="s">
        <v>7219</v>
      </c>
      <c r="T166" s="1131">
        <v>13</v>
      </c>
    </row>
    <row r="167" spans="1:20">
      <c r="A167" s="1131" t="s">
        <v>1337</v>
      </c>
      <c r="B167" s="1132" t="s">
        <v>1338</v>
      </c>
      <c r="C167" s="1134" t="s">
        <v>727</v>
      </c>
      <c r="D167" s="1134" t="s">
        <v>1041</v>
      </c>
      <c r="E167" s="1134" t="s">
        <v>985</v>
      </c>
      <c r="G167" s="1131">
        <v>0</v>
      </c>
      <c r="H167" s="1131" t="s">
        <v>7246</v>
      </c>
      <c r="I167" s="1131" t="s">
        <v>7405</v>
      </c>
      <c r="J167" s="1131" t="s">
        <v>7406</v>
      </c>
      <c r="K167" s="1131">
        <v>2</v>
      </c>
      <c r="L167" s="1131" t="s">
        <v>7302</v>
      </c>
      <c r="R167" s="1131">
        <v>26</v>
      </c>
      <c r="S167" s="1131" t="s">
        <v>7219</v>
      </c>
      <c r="T167" s="1131">
        <v>26</v>
      </c>
    </row>
    <row r="168" spans="1:20">
      <c r="A168" s="1131" t="s">
        <v>1339</v>
      </c>
      <c r="B168" s="1132" t="s">
        <v>1340</v>
      </c>
      <c r="C168" s="1134" t="s">
        <v>727</v>
      </c>
      <c r="D168" s="1134" t="s">
        <v>1041</v>
      </c>
      <c r="E168" s="1134" t="s">
        <v>985</v>
      </c>
      <c r="G168" s="1131">
        <v>0</v>
      </c>
      <c r="H168" s="1131" t="s">
        <v>7246</v>
      </c>
      <c r="I168" s="1131" t="s">
        <v>7407</v>
      </c>
      <c r="J168" s="1131" t="s">
        <v>7304</v>
      </c>
      <c r="K168" s="1131" t="s">
        <v>7218</v>
      </c>
      <c r="L168" s="1131" t="s">
        <v>7305</v>
      </c>
      <c r="R168" s="1131">
        <v>13</v>
      </c>
      <c r="S168" s="1131" t="s">
        <v>7215</v>
      </c>
      <c r="T168" s="1131">
        <v>13</v>
      </c>
    </row>
    <row r="169" spans="1:20">
      <c r="A169" s="1131" t="s">
        <v>1341</v>
      </c>
      <c r="B169" s="1132" t="s">
        <v>1342</v>
      </c>
      <c r="C169" s="1134" t="s">
        <v>727</v>
      </c>
      <c r="D169" s="1134" t="s">
        <v>1041</v>
      </c>
      <c r="E169" s="1134" t="s">
        <v>985</v>
      </c>
      <c r="G169" s="1131">
        <v>0</v>
      </c>
      <c r="H169" s="1131" t="s">
        <v>7246</v>
      </c>
      <c r="I169" s="1131" t="s">
        <v>7408</v>
      </c>
      <c r="J169" s="1131" t="s">
        <v>7307</v>
      </c>
      <c r="K169" s="1131" t="s">
        <v>7218</v>
      </c>
      <c r="L169" s="1131" t="s">
        <v>7308</v>
      </c>
      <c r="R169" s="1131">
        <v>13</v>
      </c>
      <c r="S169" s="1131" t="s">
        <v>7215</v>
      </c>
      <c r="T169" s="1131">
        <v>13</v>
      </c>
    </row>
    <row r="170" spans="1:20">
      <c r="A170" s="1131" t="s">
        <v>1343</v>
      </c>
      <c r="B170" s="1132" t="s">
        <v>1344</v>
      </c>
      <c r="C170" s="1134" t="s">
        <v>727</v>
      </c>
      <c r="D170" s="1134" t="s">
        <v>1041</v>
      </c>
      <c r="E170" s="1134" t="s">
        <v>985</v>
      </c>
      <c r="G170" s="1131">
        <v>0</v>
      </c>
      <c r="H170" s="1131" t="s">
        <v>7246</v>
      </c>
      <c r="I170" s="1131" t="s">
        <v>7409</v>
      </c>
      <c r="J170" s="1131" t="s">
        <v>7310</v>
      </c>
      <c r="K170" s="1131" t="s">
        <v>7218</v>
      </c>
      <c r="L170" s="1131" t="s">
        <v>7311</v>
      </c>
      <c r="R170" s="1131">
        <v>13</v>
      </c>
      <c r="S170" s="1131" t="s">
        <v>7215</v>
      </c>
      <c r="T170" s="1131">
        <v>13</v>
      </c>
    </row>
    <row r="171" spans="1:20">
      <c r="A171" s="1131" t="s">
        <v>1345</v>
      </c>
      <c r="B171" s="1132" t="s">
        <v>1346</v>
      </c>
      <c r="C171" s="1134" t="s">
        <v>727</v>
      </c>
      <c r="D171" s="1134" t="s">
        <v>1041</v>
      </c>
      <c r="E171" s="1134" t="s">
        <v>985</v>
      </c>
      <c r="G171" s="1131">
        <v>0</v>
      </c>
      <c r="H171" s="1131" t="s">
        <v>7246</v>
      </c>
      <c r="I171" s="1131" t="s">
        <v>7410</v>
      </c>
      <c r="J171" s="1131" t="s">
        <v>7313</v>
      </c>
      <c r="K171" s="1131" t="s">
        <v>7218</v>
      </c>
      <c r="L171" s="1131" t="s">
        <v>7314</v>
      </c>
      <c r="R171" s="1131">
        <v>13</v>
      </c>
      <c r="S171" s="1131" t="s">
        <v>7215</v>
      </c>
      <c r="T171" s="1131">
        <v>13</v>
      </c>
    </row>
    <row r="172" spans="1:20">
      <c r="A172" s="1131" t="s">
        <v>1347</v>
      </c>
      <c r="B172" s="1132" t="s">
        <v>1348</v>
      </c>
      <c r="C172" s="1134" t="s">
        <v>727</v>
      </c>
      <c r="D172" s="1134" t="s">
        <v>1041</v>
      </c>
      <c r="E172" s="1134" t="s">
        <v>985</v>
      </c>
      <c r="G172" s="1131">
        <v>0</v>
      </c>
      <c r="H172" s="1131" t="s">
        <v>7246</v>
      </c>
      <c r="I172" s="1131" t="s">
        <v>7411</v>
      </c>
      <c r="J172" s="1131" t="s">
        <v>7316</v>
      </c>
      <c r="K172" s="1131" t="s">
        <v>7218</v>
      </c>
      <c r="L172" s="1131" t="s">
        <v>7317</v>
      </c>
      <c r="R172" s="1131">
        <v>13</v>
      </c>
      <c r="S172" s="1131" t="s">
        <v>7215</v>
      </c>
      <c r="T172" s="1131">
        <v>13</v>
      </c>
    </row>
    <row r="173" spans="1:20">
      <c r="A173" s="1131" t="s">
        <v>1349</v>
      </c>
      <c r="B173" s="1132" t="s">
        <v>1350</v>
      </c>
      <c r="C173" s="1134" t="s">
        <v>727</v>
      </c>
      <c r="D173" s="1134" t="s">
        <v>1041</v>
      </c>
      <c r="E173" s="1134" t="s">
        <v>985</v>
      </c>
      <c r="G173" s="1131">
        <v>0</v>
      </c>
      <c r="H173" s="1131" t="s">
        <v>7246</v>
      </c>
      <c r="I173" s="1131" t="s">
        <v>7412</v>
      </c>
      <c r="J173" s="1131" t="s">
        <v>7319</v>
      </c>
      <c r="K173" s="1131" t="s">
        <v>7218</v>
      </c>
      <c r="L173" s="1131" t="s">
        <v>7320</v>
      </c>
      <c r="R173" s="1131">
        <v>13</v>
      </c>
      <c r="S173" s="1131" t="s">
        <v>7215</v>
      </c>
      <c r="T173" s="1131">
        <v>13</v>
      </c>
    </row>
    <row r="174" spans="1:20">
      <c r="A174" s="1131" t="s">
        <v>1351</v>
      </c>
      <c r="B174" s="1132" t="s">
        <v>1352</v>
      </c>
      <c r="C174" s="1134" t="s">
        <v>727</v>
      </c>
      <c r="D174" s="1134" t="s">
        <v>1041</v>
      </c>
      <c r="E174" s="1134" t="s">
        <v>985</v>
      </c>
      <c r="G174" s="1131">
        <v>0</v>
      </c>
      <c r="H174" s="1131" t="s">
        <v>7397</v>
      </c>
      <c r="I174" s="1131" t="s">
        <v>7398</v>
      </c>
      <c r="J174" s="1131" t="s">
        <v>7399</v>
      </c>
      <c r="K174" s="1131">
        <v>3</v>
      </c>
      <c r="R174" s="1131">
        <v>171</v>
      </c>
      <c r="S174" s="1131" t="s">
        <v>7215</v>
      </c>
      <c r="T174" s="1131">
        <v>171</v>
      </c>
    </row>
    <row r="175" spans="1:20">
      <c r="A175" s="1131" t="s">
        <v>1353</v>
      </c>
      <c r="B175" s="1132" t="s">
        <v>1354</v>
      </c>
      <c r="C175" s="1134" t="s">
        <v>727</v>
      </c>
      <c r="D175" s="1134" t="s">
        <v>1041</v>
      </c>
      <c r="E175" s="1134" t="s">
        <v>985</v>
      </c>
      <c r="G175" s="1131">
        <v>0</v>
      </c>
      <c r="H175" s="1131" t="s">
        <v>7397</v>
      </c>
      <c r="I175" s="1131" t="s">
        <v>7400</v>
      </c>
      <c r="J175" s="1131" t="s">
        <v>7286</v>
      </c>
      <c r="K175" s="1131" t="s">
        <v>7218</v>
      </c>
      <c r="L175" s="1131" t="s">
        <v>7287</v>
      </c>
      <c r="R175" s="1131">
        <v>14</v>
      </c>
      <c r="S175" s="1131" t="s">
        <v>7219</v>
      </c>
      <c r="T175" s="1131">
        <v>14</v>
      </c>
    </row>
    <row r="176" spans="1:20">
      <c r="A176" s="1131" t="s">
        <v>1355</v>
      </c>
      <c r="B176" s="1132" t="s">
        <v>1356</v>
      </c>
      <c r="C176" s="1134" t="s">
        <v>727</v>
      </c>
      <c r="D176" s="1134" t="s">
        <v>1041</v>
      </c>
      <c r="E176" s="1134" t="s">
        <v>985</v>
      </c>
      <c r="G176" s="1131">
        <v>0</v>
      </c>
      <c r="H176" s="1131" t="s">
        <v>7397</v>
      </c>
      <c r="I176" s="1131" t="s">
        <v>7401</v>
      </c>
      <c r="J176" s="1131" t="s">
        <v>7289</v>
      </c>
      <c r="K176" s="1131" t="s">
        <v>7218</v>
      </c>
      <c r="L176" s="1131" t="s">
        <v>7290</v>
      </c>
      <c r="R176" s="1131">
        <v>13</v>
      </c>
      <c r="S176" s="1131" t="s">
        <v>7219</v>
      </c>
      <c r="T176" s="1131">
        <v>13</v>
      </c>
    </row>
    <row r="177" spans="1:20">
      <c r="A177" s="1131" t="s">
        <v>1357</v>
      </c>
      <c r="B177" s="1132" t="s">
        <v>1358</v>
      </c>
      <c r="C177" s="1134" t="s">
        <v>727</v>
      </c>
      <c r="D177" s="1134" t="s">
        <v>1041</v>
      </c>
      <c r="E177" s="1134" t="s">
        <v>985</v>
      </c>
      <c r="G177" s="1131">
        <v>0</v>
      </c>
      <c r="H177" s="1131" t="s">
        <v>7397</v>
      </c>
      <c r="I177" s="1131" t="s">
        <v>7402</v>
      </c>
      <c r="J177" s="1131" t="s">
        <v>7292</v>
      </c>
      <c r="K177" s="1131" t="s">
        <v>7218</v>
      </c>
      <c r="L177" s="1131" t="s">
        <v>7293</v>
      </c>
      <c r="R177" s="1131">
        <v>14</v>
      </c>
      <c r="S177" s="1131" t="s">
        <v>7219</v>
      </c>
      <c r="T177" s="1131">
        <v>14</v>
      </c>
    </row>
    <row r="178" spans="1:20">
      <c r="A178" s="1131" t="s">
        <v>1359</v>
      </c>
      <c r="B178" s="1132" t="s">
        <v>1360</v>
      </c>
      <c r="C178" s="1134" t="s">
        <v>727</v>
      </c>
      <c r="D178" s="1134" t="s">
        <v>1041</v>
      </c>
      <c r="E178" s="1134" t="s">
        <v>985</v>
      </c>
      <c r="G178" s="1131">
        <v>0</v>
      </c>
      <c r="H178" s="1131" t="s">
        <v>7397</v>
      </c>
      <c r="I178" s="1131" t="s">
        <v>7403</v>
      </c>
      <c r="J178" s="1131" t="s">
        <v>7295</v>
      </c>
      <c r="K178" s="1131" t="s">
        <v>7218</v>
      </c>
      <c r="L178" s="1131" t="s">
        <v>7296</v>
      </c>
      <c r="R178" s="1131">
        <v>13</v>
      </c>
      <c r="S178" s="1131" t="s">
        <v>7219</v>
      </c>
      <c r="T178" s="1131">
        <v>13</v>
      </c>
    </row>
    <row r="179" spans="1:20">
      <c r="A179" s="1131" t="s">
        <v>1361</v>
      </c>
      <c r="B179" s="1132" t="s">
        <v>1362</v>
      </c>
      <c r="C179" s="1134" t="s">
        <v>727</v>
      </c>
      <c r="D179" s="1134" t="s">
        <v>1041</v>
      </c>
      <c r="E179" s="1134" t="s">
        <v>985</v>
      </c>
      <c r="G179" s="1131">
        <v>0</v>
      </c>
      <c r="H179" s="1131" t="s">
        <v>7397</v>
      </c>
      <c r="I179" s="1131" t="s">
        <v>7404</v>
      </c>
      <c r="J179" s="1131" t="s">
        <v>7298</v>
      </c>
      <c r="K179" s="1131" t="s">
        <v>7218</v>
      </c>
      <c r="L179" s="1131" t="s">
        <v>7299</v>
      </c>
      <c r="R179" s="1131">
        <v>13</v>
      </c>
      <c r="S179" s="1131" t="s">
        <v>7219</v>
      </c>
      <c r="T179" s="1131">
        <v>13</v>
      </c>
    </row>
    <row r="180" spans="1:20">
      <c r="A180" s="1131" t="s">
        <v>1363</v>
      </c>
      <c r="B180" s="1132" t="s">
        <v>1364</v>
      </c>
      <c r="C180" s="1134" t="s">
        <v>727</v>
      </c>
      <c r="D180" s="1134" t="s">
        <v>1041</v>
      </c>
      <c r="E180" s="1134" t="s">
        <v>985</v>
      </c>
      <c r="G180" s="1131">
        <v>0</v>
      </c>
      <c r="H180" s="1131" t="s">
        <v>7397</v>
      </c>
      <c r="I180" s="1131" t="s">
        <v>7405</v>
      </c>
      <c r="J180" s="1131" t="s">
        <v>7406</v>
      </c>
      <c r="K180" s="1131">
        <v>2</v>
      </c>
      <c r="L180" s="1131" t="s">
        <v>7302</v>
      </c>
      <c r="R180" s="1131">
        <v>26</v>
      </c>
      <c r="S180" s="1131" t="s">
        <v>7219</v>
      </c>
      <c r="T180" s="1131">
        <v>26</v>
      </c>
    </row>
    <row r="181" spans="1:20">
      <c r="A181" s="1131" t="s">
        <v>1365</v>
      </c>
      <c r="B181" s="1132" t="s">
        <v>1366</v>
      </c>
      <c r="C181" s="1134" t="s">
        <v>727</v>
      </c>
      <c r="D181" s="1134" t="s">
        <v>1041</v>
      </c>
      <c r="E181" s="1134" t="s">
        <v>985</v>
      </c>
      <c r="G181" s="1131">
        <v>0</v>
      </c>
      <c r="H181" s="1131" t="s">
        <v>7397</v>
      </c>
      <c r="I181" s="1131" t="s">
        <v>7407</v>
      </c>
      <c r="J181" s="1131" t="s">
        <v>7304</v>
      </c>
      <c r="K181" s="1131" t="s">
        <v>7218</v>
      </c>
      <c r="L181" s="1131" t="s">
        <v>7305</v>
      </c>
      <c r="R181" s="1131">
        <v>13</v>
      </c>
      <c r="S181" s="1131" t="s">
        <v>7215</v>
      </c>
      <c r="T181" s="1131">
        <v>13</v>
      </c>
    </row>
    <row r="182" spans="1:20">
      <c r="A182" s="1131" t="s">
        <v>1367</v>
      </c>
      <c r="B182" s="1132" t="s">
        <v>1368</v>
      </c>
      <c r="C182" s="1134" t="s">
        <v>727</v>
      </c>
      <c r="D182" s="1134" t="s">
        <v>1041</v>
      </c>
      <c r="E182" s="1134" t="s">
        <v>985</v>
      </c>
      <c r="G182" s="1131">
        <v>0</v>
      </c>
      <c r="H182" s="1131" t="s">
        <v>7397</v>
      </c>
      <c r="I182" s="1131" t="s">
        <v>7408</v>
      </c>
      <c r="J182" s="1131" t="s">
        <v>7307</v>
      </c>
      <c r="K182" s="1131" t="s">
        <v>7218</v>
      </c>
      <c r="L182" s="1131" t="s">
        <v>7308</v>
      </c>
      <c r="R182" s="1131">
        <v>13</v>
      </c>
      <c r="S182" s="1131" t="s">
        <v>7215</v>
      </c>
      <c r="T182" s="1131">
        <v>13</v>
      </c>
    </row>
    <row r="183" spans="1:20">
      <c r="A183" s="1131" t="s">
        <v>1369</v>
      </c>
      <c r="B183" s="1132" t="s">
        <v>1370</v>
      </c>
      <c r="C183" s="1134" t="s">
        <v>727</v>
      </c>
      <c r="D183" s="1134" t="s">
        <v>1041</v>
      </c>
      <c r="E183" s="1134" t="s">
        <v>985</v>
      </c>
      <c r="G183" s="1131">
        <v>0</v>
      </c>
      <c r="H183" s="1131" t="s">
        <v>7397</v>
      </c>
      <c r="I183" s="1131" t="s">
        <v>7409</v>
      </c>
      <c r="J183" s="1131" t="s">
        <v>7310</v>
      </c>
      <c r="K183" s="1131" t="s">
        <v>7218</v>
      </c>
      <c r="L183" s="1131" t="s">
        <v>7311</v>
      </c>
      <c r="R183" s="1131">
        <v>13</v>
      </c>
      <c r="S183" s="1131" t="s">
        <v>7215</v>
      </c>
      <c r="T183" s="1131">
        <v>13</v>
      </c>
    </row>
    <row r="184" spans="1:20">
      <c r="A184" s="1131" t="s">
        <v>1371</v>
      </c>
      <c r="B184" s="1132" t="s">
        <v>1372</v>
      </c>
      <c r="C184" s="1134" t="s">
        <v>727</v>
      </c>
      <c r="D184" s="1134" t="s">
        <v>1041</v>
      </c>
      <c r="E184" s="1134" t="s">
        <v>985</v>
      </c>
      <c r="G184" s="1131">
        <v>0</v>
      </c>
      <c r="H184" s="1131" t="s">
        <v>7397</v>
      </c>
      <c r="I184" s="1131" t="s">
        <v>7410</v>
      </c>
      <c r="J184" s="1131" t="s">
        <v>7313</v>
      </c>
      <c r="K184" s="1131" t="s">
        <v>7218</v>
      </c>
      <c r="L184" s="1131" t="s">
        <v>7314</v>
      </c>
      <c r="R184" s="1131">
        <v>13</v>
      </c>
      <c r="S184" s="1131" t="s">
        <v>7215</v>
      </c>
      <c r="T184" s="1131">
        <v>13</v>
      </c>
    </row>
    <row r="185" spans="1:20">
      <c r="A185" s="1131" t="s">
        <v>1373</v>
      </c>
      <c r="B185" s="1132" t="s">
        <v>1374</v>
      </c>
      <c r="C185" s="1134" t="s">
        <v>727</v>
      </c>
      <c r="D185" s="1134" t="s">
        <v>1041</v>
      </c>
      <c r="E185" s="1134" t="s">
        <v>985</v>
      </c>
      <c r="G185" s="1131">
        <v>0</v>
      </c>
      <c r="H185" s="1131" t="s">
        <v>7397</v>
      </c>
      <c r="I185" s="1131" t="s">
        <v>7411</v>
      </c>
      <c r="J185" s="1131" t="s">
        <v>7316</v>
      </c>
      <c r="K185" s="1131" t="s">
        <v>7218</v>
      </c>
      <c r="L185" s="1131" t="s">
        <v>7317</v>
      </c>
      <c r="R185" s="1131">
        <v>13</v>
      </c>
      <c r="S185" s="1131" t="s">
        <v>7215</v>
      </c>
      <c r="T185" s="1131">
        <v>13</v>
      </c>
    </row>
    <row r="186" spans="1:20">
      <c r="A186" s="1131" t="s">
        <v>1375</v>
      </c>
      <c r="B186" s="1132" t="s">
        <v>1376</v>
      </c>
      <c r="C186" s="1134" t="s">
        <v>727</v>
      </c>
      <c r="D186" s="1134" t="s">
        <v>1041</v>
      </c>
      <c r="E186" s="1134" t="s">
        <v>985</v>
      </c>
      <c r="G186" s="1131">
        <v>0</v>
      </c>
      <c r="H186" s="1131" t="s">
        <v>7397</v>
      </c>
      <c r="I186" s="1131" t="s">
        <v>7412</v>
      </c>
      <c r="J186" s="1131" t="s">
        <v>7319</v>
      </c>
      <c r="K186" s="1131" t="s">
        <v>7218</v>
      </c>
      <c r="L186" s="1131" t="s">
        <v>7320</v>
      </c>
      <c r="R186" s="1131">
        <v>13</v>
      </c>
      <c r="S186" s="1131" t="s">
        <v>7215</v>
      </c>
      <c r="T186" s="1131">
        <v>13</v>
      </c>
    </row>
    <row r="187" spans="1:20">
      <c r="A187" s="1131" t="s">
        <v>1377</v>
      </c>
      <c r="B187" s="1132" t="s">
        <v>1378</v>
      </c>
      <c r="C187" s="1134" t="s">
        <v>727</v>
      </c>
      <c r="D187" s="1134" t="s">
        <v>1379</v>
      </c>
      <c r="E187" s="1134" t="s">
        <v>985</v>
      </c>
      <c r="G187" s="1131">
        <v>0</v>
      </c>
      <c r="H187" s="1131" t="s">
        <v>7397</v>
      </c>
      <c r="I187" s="1131" t="s">
        <v>7413</v>
      </c>
      <c r="J187" s="1131" t="s">
        <v>7414</v>
      </c>
      <c r="K187" s="1131">
        <v>3</v>
      </c>
      <c r="R187" s="1131">
        <v>16</v>
      </c>
      <c r="S187" s="1131" t="s">
        <v>7215</v>
      </c>
      <c r="T187" s="1131">
        <v>16</v>
      </c>
    </row>
    <row r="188" spans="1:20">
      <c r="A188" s="1131" t="s">
        <v>1380</v>
      </c>
      <c r="B188" s="1132" t="s">
        <v>1381</v>
      </c>
      <c r="C188" s="1134" t="s">
        <v>727</v>
      </c>
      <c r="D188" s="1134" t="s">
        <v>1379</v>
      </c>
      <c r="E188" s="1134" t="s">
        <v>985</v>
      </c>
      <c r="G188" s="1131">
        <v>0</v>
      </c>
      <c r="H188" s="1131" t="s">
        <v>7397</v>
      </c>
      <c r="I188" s="1131" t="s">
        <v>7415</v>
      </c>
      <c r="J188" s="1131" t="s">
        <v>7416</v>
      </c>
      <c r="K188" s="1131">
        <v>3</v>
      </c>
      <c r="R188" s="1131">
        <v>15</v>
      </c>
      <c r="S188" s="1131" t="s">
        <v>7215</v>
      </c>
      <c r="T188" s="1131">
        <v>15</v>
      </c>
    </row>
    <row r="189" spans="1:20">
      <c r="A189" s="1131" t="s">
        <v>1382</v>
      </c>
      <c r="B189" s="1132" t="s">
        <v>1383</v>
      </c>
      <c r="C189" s="1134" t="s">
        <v>727</v>
      </c>
      <c r="D189" s="1134" t="s">
        <v>1379</v>
      </c>
      <c r="E189" s="1134" t="s">
        <v>985</v>
      </c>
      <c r="G189" s="1131">
        <v>0</v>
      </c>
      <c r="H189" s="1131" t="s">
        <v>7397</v>
      </c>
      <c r="I189" s="1131" t="s">
        <v>7417</v>
      </c>
      <c r="J189" s="1131" t="s">
        <v>7418</v>
      </c>
      <c r="K189" s="1131">
        <v>3</v>
      </c>
      <c r="R189" s="1131">
        <v>16</v>
      </c>
      <c r="S189" s="1131" t="s">
        <v>7215</v>
      </c>
      <c r="T189" s="1131">
        <v>16</v>
      </c>
    </row>
    <row r="190" spans="1:20">
      <c r="A190" s="1131" t="s">
        <v>1384</v>
      </c>
      <c r="B190" s="1132" t="s">
        <v>1385</v>
      </c>
      <c r="C190" s="1134" t="s">
        <v>727</v>
      </c>
      <c r="D190" s="1134" t="s">
        <v>1379</v>
      </c>
      <c r="E190" s="1134" t="s">
        <v>985</v>
      </c>
      <c r="G190" s="1131">
        <v>0</v>
      </c>
      <c r="H190" s="1131" t="s">
        <v>7397</v>
      </c>
      <c r="I190" s="1131" t="s">
        <v>7419</v>
      </c>
      <c r="J190" s="1131" t="s">
        <v>7420</v>
      </c>
      <c r="K190" s="1131">
        <v>3</v>
      </c>
      <c r="R190" s="1131">
        <v>15</v>
      </c>
      <c r="S190" s="1131" t="s">
        <v>7215</v>
      </c>
      <c r="T190" s="1131">
        <v>15</v>
      </c>
    </row>
    <row r="191" spans="1:20">
      <c r="A191" s="1131" t="s">
        <v>1386</v>
      </c>
      <c r="B191" s="1132" t="s">
        <v>1387</v>
      </c>
      <c r="C191" s="1134" t="s">
        <v>727</v>
      </c>
      <c r="D191" s="1134" t="s">
        <v>1379</v>
      </c>
      <c r="E191" s="1134" t="s">
        <v>985</v>
      </c>
      <c r="G191" s="1131">
        <v>0</v>
      </c>
      <c r="H191" s="1131" t="s">
        <v>7397</v>
      </c>
      <c r="I191" s="1131" t="s">
        <v>7421</v>
      </c>
      <c r="J191" s="1131" t="s">
        <v>7422</v>
      </c>
      <c r="K191" s="1131">
        <v>3</v>
      </c>
      <c r="R191" s="1131">
        <v>15</v>
      </c>
      <c r="S191" s="1131" t="s">
        <v>7215</v>
      </c>
      <c r="T191" s="1131">
        <v>15</v>
      </c>
    </row>
    <row r="192" spans="1:20">
      <c r="A192" s="1131" t="s">
        <v>1388</v>
      </c>
      <c r="B192" s="1132" t="s">
        <v>1389</v>
      </c>
      <c r="C192" s="1134" t="s">
        <v>727</v>
      </c>
      <c r="D192" s="1134" t="s">
        <v>1379</v>
      </c>
      <c r="E192" s="1134" t="s">
        <v>985</v>
      </c>
      <c r="G192" s="1131">
        <v>0</v>
      </c>
      <c r="H192" s="1131" t="s">
        <v>7397</v>
      </c>
      <c r="I192" s="1131" t="s">
        <v>7423</v>
      </c>
      <c r="J192" s="1131" t="s">
        <v>7424</v>
      </c>
      <c r="K192" s="1131">
        <v>3</v>
      </c>
      <c r="R192" s="1131">
        <v>15</v>
      </c>
      <c r="S192" s="1131" t="s">
        <v>7215</v>
      </c>
      <c r="T192" s="1131">
        <v>15</v>
      </c>
    </row>
    <row r="193" spans="1:20">
      <c r="A193" s="1131" t="s">
        <v>1390</v>
      </c>
      <c r="B193" s="1132" t="s">
        <v>1391</v>
      </c>
      <c r="C193" s="1134" t="s">
        <v>727</v>
      </c>
      <c r="D193" s="1134" t="s">
        <v>1379</v>
      </c>
      <c r="E193" s="1134" t="s">
        <v>985</v>
      </c>
      <c r="G193" s="1131">
        <v>0</v>
      </c>
      <c r="H193" s="1131" t="s">
        <v>7397</v>
      </c>
      <c r="I193" s="1131" t="s">
        <v>7425</v>
      </c>
      <c r="J193" s="1131" t="s">
        <v>7426</v>
      </c>
      <c r="K193" s="1131">
        <v>3</v>
      </c>
      <c r="R193" s="1131">
        <v>15</v>
      </c>
      <c r="S193" s="1131" t="s">
        <v>7215</v>
      </c>
      <c r="T193" s="1131">
        <v>15</v>
      </c>
    </row>
    <row r="194" spans="1:20">
      <c r="A194" s="1131" t="s">
        <v>1392</v>
      </c>
      <c r="B194" s="1132" t="s">
        <v>1393</v>
      </c>
      <c r="C194" s="1134" t="s">
        <v>727</v>
      </c>
      <c r="D194" s="1134" t="s">
        <v>1379</v>
      </c>
      <c r="E194" s="1134" t="s">
        <v>985</v>
      </c>
      <c r="G194" s="1131">
        <v>0</v>
      </c>
      <c r="H194" s="1131" t="s">
        <v>7397</v>
      </c>
      <c r="I194" s="1131" t="s">
        <v>7427</v>
      </c>
      <c r="J194" s="1131" t="s">
        <v>7428</v>
      </c>
      <c r="K194" s="1131">
        <v>3</v>
      </c>
      <c r="R194" s="1131">
        <v>15</v>
      </c>
      <c r="S194" s="1131" t="s">
        <v>7215</v>
      </c>
      <c r="T194" s="1131">
        <v>15</v>
      </c>
    </row>
    <row r="195" spans="1:20">
      <c r="A195" s="1131" t="s">
        <v>1394</v>
      </c>
      <c r="B195" s="1132" t="s">
        <v>1395</v>
      </c>
      <c r="C195" s="1134" t="s">
        <v>727</v>
      </c>
      <c r="D195" s="1134" t="s">
        <v>1379</v>
      </c>
      <c r="E195" s="1134" t="s">
        <v>985</v>
      </c>
      <c r="G195" s="1131">
        <v>0</v>
      </c>
      <c r="H195" s="1131" t="s">
        <v>7397</v>
      </c>
      <c r="I195" s="1131" t="s">
        <v>7429</v>
      </c>
      <c r="J195" s="1131" t="s">
        <v>7430</v>
      </c>
      <c r="K195" s="1131">
        <v>3</v>
      </c>
      <c r="R195" s="1131">
        <v>15</v>
      </c>
      <c r="S195" s="1131" t="s">
        <v>7215</v>
      </c>
      <c r="T195" s="1131">
        <v>15</v>
      </c>
    </row>
    <row r="196" spans="1:20">
      <c r="A196" s="1131" t="s">
        <v>1396</v>
      </c>
      <c r="B196" s="1132" t="s">
        <v>1397</v>
      </c>
      <c r="C196" s="1134" t="s">
        <v>727</v>
      </c>
      <c r="D196" s="1134" t="s">
        <v>1379</v>
      </c>
      <c r="E196" s="1134" t="s">
        <v>985</v>
      </c>
      <c r="G196" s="1131">
        <v>0</v>
      </c>
      <c r="H196" s="1131" t="s">
        <v>7397</v>
      </c>
      <c r="I196" s="1131" t="s">
        <v>7431</v>
      </c>
      <c r="J196" s="1131" t="s">
        <v>7432</v>
      </c>
      <c r="K196" s="1131">
        <v>3</v>
      </c>
      <c r="R196" s="1131">
        <v>15</v>
      </c>
      <c r="S196" s="1131" t="s">
        <v>7215</v>
      </c>
      <c r="T196" s="1131">
        <v>15</v>
      </c>
    </row>
    <row r="197" spans="1:20">
      <c r="A197" s="1131" t="s">
        <v>1398</v>
      </c>
      <c r="B197" s="1132" t="s">
        <v>1399</v>
      </c>
      <c r="C197" s="1134" t="s">
        <v>727</v>
      </c>
      <c r="D197" s="1134" t="s">
        <v>1379</v>
      </c>
      <c r="E197" s="1134" t="s">
        <v>985</v>
      </c>
      <c r="G197" s="1131">
        <v>0</v>
      </c>
      <c r="H197" s="1131" t="s">
        <v>7397</v>
      </c>
      <c r="I197" s="1131" t="s">
        <v>7433</v>
      </c>
      <c r="J197" s="1131" t="s">
        <v>7434</v>
      </c>
      <c r="K197" s="1131">
        <v>3</v>
      </c>
      <c r="R197" s="1131">
        <v>15</v>
      </c>
      <c r="S197" s="1131" t="s">
        <v>7215</v>
      </c>
      <c r="T197" s="1131">
        <v>15</v>
      </c>
    </row>
    <row r="198" spans="1:20">
      <c r="A198" s="1131" t="s">
        <v>1400</v>
      </c>
      <c r="B198" s="1132" t="s">
        <v>1401</v>
      </c>
      <c r="C198" s="1134" t="s">
        <v>727</v>
      </c>
      <c r="D198" s="1134" t="s">
        <v>1379</v>
      </c>
      <c r="E198" s="1134" t="s">
        <v>985</v>
      </c>
      <c r="G198" s="1131">
        <v>0</v>
      </c>
      <c r="H198" s="1131" t="s">
        <v>7397</v>
      </c>
      <c r="I198" s="1131" t="s">
        <v>7435</v>
      </c>
      <c r="J198" s="1131" t="s">
        <v>7436</v>
      </c>
      <c r="K198" s="1131">
        <v>3</v>
      </c>
      <c r="R198" s="1131">
        <v>15</v>
      </c>
      <c r="S198" s="1131" t="s">
        <v>7215</v>
      </c>
      <c r="T198" s="1131">
        <v>15</v>
      </c>
    </row>
    <row r="199" spans="1:20">
      <c r="A199" s="1131" t="s">
        <v>1402</v>
      </c>
      <c r="B199" s="1132" t="s">
        <v>1403</v>
      </c>
      <c r="C199" s="1134" t="s">
        <v>1404</v>
      </c>
      <c r="D199" s="1134" t="s">
        <v>1041</v>
      </c>
      <c r="E199" s="1134" t="s">
        <v>985</v>
      </c>
      <c r="G199" s="1131">
        <v>-4</v>
      </c>
      <c r="H199" s="1131" t="s">
        <v>7212</v>
      </c>
      <c r="I199" s="1131" t="s">
        <v>7437</v>
      </c>
      <c r="J199" s="1131" t="s">
        <v>7438</v>
      </c>
      <c r="K199" s="1131">
        <v>2</v>
      </c>
      <c r="L199" s="1131" t="s">
        <v>7439</v>
      </c>
      <c r="R199" s="1131">
        <v>11</v>
      </c>
      <c r="S199" s="1131" t="s">
        <v>7215</v>
      </c>
      <c r="T199" s="1131">
        <v>11</v>
      </c>
    </row>
    <row r="200" spans="1:20">
      <c r="A200" s="1131" t="s">
        <v>1405</v>
      </c>
      <c r="B200" s="1132" t="s">
        <v>1406</v>
      </c>
      <c r="C200" s="1134" t="s">
        <v>1404</v>
      </c>
      <c r="D200" s="1134" t="s">
        <v>1041</v>
      </c>
      <c r="E200" s="1134" t="s">
        <v>985</v>
      </c>
      <c r="G200" s="1131">
        <v>-4</v>
      </c>
      <c r="H200" s="1131" t="s">
        <v>7212</v>
      </c>
      <c r="I200" s="1131" t="s">
        <v>7440</v>
      </c>
      <c r="J200" s="1131" t="s">
        <v>7441</v>
      </c>
      <c r="K200" s="1131">
        <v>2</v>
      </c>
      <c r="L200" s="1131" t="s">
        <v>7442</v>
      </c>
      <c r="R200" s="1131">
        <v>13</v>
      </c>
      <c r="S200" s="1131" t="s">
        <v>7215</v>
      </c>
      <c r="T200" s="1131">
        <v>13</v>
      </c>
    </row>
    <row r="201" spans="1:20">
      <c r="A201" s="1131" t="s">
        <v>1407</v>
      </c>
      <c r="B201" s="1132" t="s">
        <v>1408</v>
      </c>
      <c r="C201" s="1134" t="s">
        <v>1404</v>
      </c>
      <c r="D201" s="1134" t="s">
        <v>1041</v>
      </c>
      <c r="E201" s="1134" t="s">
        <v>985</v>
      </c>
      <c r="G201" s="1131">
        <v>-4</v>
      </c>
      <c r="H201" s="1131" t="s">
        <v>7212</v>
      </c>
      <c r="I201" s="1131" t="s">
        <v>7443</v>
      </c>
      <c r="J201" s="1131" t="s">
        <v>7444</v>
      </c>
      <c r="K201" s="1131">
        <v>2</v>
      </c>
      <c r="L201" s="1131" t="s">
        <v>7445</v>
      </c>
      <c r="R201" s="1131">
        <v>13</v>
      </c>
      <c r="S201" s="1131" t="s">
        <v>7215</v>
      </c>
      <c r="T201" s="1131">
        <v>13</v>
      </c>
    </row>
    <row r="202" spans="1:20">
      <c r="A202" s="1131" t="s">
        <v>1409</v>
      </c>
      <c r="B202" s="1132" t="s">
        <v>1410</v>
      </c>
      <c r="C202" s="1134" t="s">
        <v>1404</v>
      </c>
      <c r="D202" s="1134" t="s">
        <v>1041</v>
      </c>
      <c r="E202" s="1134" t="s">
        <v>985</v>
      </c>
      <c r="G202" s="1131">
        <v>-4</v>
      </c>
      <c r="H202" s="1131" t="s">
        <v>7212</v>
      </c>
      <c r="I202" s="1131" t="s">
        <v>7446</v>
      </c>
      <c r="J202" s="1131" t="s">
        <v>7447</v>
      </c>
      <c r="K202" s="1131">
        <v>2</v>
      </c>
      <c r="L202" s="1131" t="s">
        <v>7448</v>
      </c>
      <c r="R202" s="1131">
        <v>13</v>
      </c>
      <c r="S202" s="1131" t="s">
        <v>7215</v>
      </c>
      <c r="T202" s="1131">
        <v>13</v>
      </c>
    </row>
    <row r="203" spans="1:20">
      <c r="A203" s="1131" t="s">
        <v>1411</v>
      </c>
      <c r="B203" s="1132" t="s">
        <v>1412</v>
      </c>
      <c r="C203" s="1134" t="s">
        <v>1404</v>
      </c>
      <c r="D203" s="1134" t="s">
        <v>1413</v>
      </c>
      <c r="E203" s="1134" t="s">
        <v>985</v>
      </c>
      <c r="G203" s="1131">
        <v>-4</v>
      </c>
      <c r="H203" s="1131" t="s">
        <v>7212</v>
      </c>
      <c r="I203" s="1131" t="s">
        <v>7449</v>
      </c>
      <c r="J203" s="1131" t="s">
        <v>7450</v>
      </c>
      <c r="K203" s="1131">
        <v>2</v>
      </c>
      <c r="L203" s="1131" t="s">
        <v>7451</v>
      </c>
      <c r="R203" s="1131">
        <v>14</v>
      </c>
      <c r="S203" s="1131" t="s">
        <v>7215</v>
      </c>
      <c r="T203" s="1131">
        <v>14</v>
      </c>
    </row>
    <row r="204" spans="1:20">
      <c r="A204" s="1131" t="s">
        <v>1414</v>
      </c>
      <c r="B204" s="1132" t="s">
        <v>1415</v>
      </c>
      <c r="C204" s="1134" t="s">
        <v>1404</v>
      </c>
      <c r="D204" s="1134" t="s">
        <v>1413</v>
      </c>
      <c r="E204" s="1134" t="s">
        <v>985</v>
      </c>
      <c r="G204" s="1131">
        <v>-4</v>
      </c>
      <c r="H204" s="1131" t="s">
        <v>7212</v>
      </c>
      <c r="I204" s="1131" t="s">
        <v>7452</v>
      </c>
      <c r="J204" s="1131" t="s">
        <v>7453</v>
      </c>
      <c r="K204" s="1131">
        <v>2</v>
      </c>
      <c r="L204" s="1131" t="s">
        <v>7454</v>
      </c>
      <c r="R204" s="1131">
        <v>16</v>
      </c>
      <c r="S204" s="1131" t="s">
        <v>7215</v>
      </c>
      <c r="T204" s="1131">
        <v>16</v>
      </c>
    </row>
    <row r="205" spans="1:20">
      <c r="A205" s="1131" t="s">
        <v>1416</v>
      </c>
      <c r="B205" s="1132" t="s">
        <v>1417</v>
      </c>
      <c r="C205" s="1134" t="s">
        <v>1404</v>
      </c>
      <c r="D205" s="1134" t="s">
        <v>1041</v>
      </c>
      <c r="E205" s="1134" t="s">
        <v>985</v>
      </c>
      <c r="G205" s="1131">
        <v>-3</v>
      </c>
      <c r="H205" s="1131" t="s">
        <v>7212</v>
      </c>
      <c r="I205" s="1131" t="s">
        <v>7437</v>
      </c>
      <c r="J205" s="1131" t="s">
        <v>7438</v>
      </c>
      <c r="K205" s="1131">
        <v>2</v>
      </c>
      <c r="L205" s="1131" t="s">
        <v>7439</v>
      </c>
      <c r="R205" s="1131">
        <v>11</v>
      </c>
      <c r="S205" s="1131" t="s">
        <v>7215</v>
      </c>
      <c r="T205" s="1131">
        <v>11</v>
      </c>
    </row>
    <row r="206" spans="1:20">
      <c r="A206" s="1131" t="s">
        <v>1418</v>
      </c>
      <c r="B206" s="1132" t="s">
        <v>1419</v>
      </c>
      <c r="C206" s="1134" t="s">
        <v>1404</v>
      </c>
      <c r="D206" s="1134" t="s">
        <v>1041</v>
      </c>
      <c r="E206" s="1134" t="s">
        <v>985</v>
      </c>
      <c r="G206" s="1131">
        <v>-3</v>
      </c>
      <c r="H206" s="1131" t="s">
        <v>7212</v>
      </c>
      <c r="I206" s="1131" t="s">
        <v>7440</v>
      </c>
      <c r="J206" s="1131" t="s">
        <v>7441</v>
      </c>
      <c r="K206" s="1131">
        <v>2</v>
      </c>
      <c r="L206" s="1131" t="s">
        <v>7442</v>
      </c>
      <c r="R206" s="1131">
        <v>13</v>
      </c>
      <c r="S206" s="1131" t="s">
        <v>7215</v>
      </c>
      <c r="T206" s="1131">
        <v>13</v>
      </c>
    </row>
    <row r="207" spans="1:20">
      <c r="A207" s="1131" t="s">
        <v>1420</v>
      </c>
      <c r="B207" s="1132" t="s">
        <v>1421</v>
      </c>
      <c r="C207" s="1134" t="s">
        <v>1404</v>
      </c>
      <c r="D207" s="1134" t="s">
        <v>1041</v>
      </c>
      <c r="E207" s="1134" t="s">
        <v>985</v>
      </c>
      <c r="G207" s="1131">
        <v>-3</v>
      </c>
      <c r="H207" s="1131" t="s">
        <v>7212</v>
      </c>
      <c r="I207" s="1131" t="s">
        <v>7443</v>
      </c>
      <c r="J207" s="1131" t="s">
        <v>7444</v>
      </c>
      <c r="K207" s="1131">
        <v>2</v>
      </c>
      <c r="L207" s="1131" t="s">
        <v>7445</v>
      </c>
      <c r="R207" s="1131">
        <v>13</v>
      </c>
      <c r="S207" s="1131" t="s">
        <v>7215</v>
      </c>
      <c r="T207" s="1131">
        <v>13</v>
      </c>
    </row>
    <row r="208" spans="1:20">
      <c r="A208" s="1131" t="s">
        <v>1422</v>
      </c>
      <c r="B208" s="1132" t="s">
        <v>1423</v>
      </c>
      <c r="C208" s="1134" t="s">
        <v>1404</v>
      </c>
      <c r="D208" s="1134" t="s">
        <v>1041</v>
      </c>
      <c r="E208" s="1134" t="s">
        <v>985</v>
      </c>
      <c r="G208" s="1131">
        <v>-3</v>
      </c>
      <c r="H208" s="1131" t="s">
        <v>7212</v>
      </c>
      <c r="I208" s="1131" t="s">
        <v>7446</v>
      </c>
      <c r="J208" s="1131" t="s">
        <v>7447</v>
      </c>
      <c r="K208" s="1131">
        <v>2</v>
      </c>
      <c r="L208" s="1131" t="s">
        <v>7448</v>
      </c>
      <c r="R208" s="1131">
        <v>13</v>
      </c>
      <c r="S208" s="1131" t="s">
        <v>7215</v>
      </c>
      <c r="T208" s="1131">
        <v>13</v>
      </c>
    </row>
    <row r="209" spans="1:20">
      <c r="A209" s="1131" t="s">
        <v>1424</v>
      </c>
      <c r="B209" s="1132" t="s">
        <v>1425</v>
      </c>
      <c r="C209" s="1134" t="s">
        <v>1404</v>
      </c>
      <c r="D209" s="1134" t="s">
        <v>1413</v>
      </c>
      <c r="E209" s="1134" t="s">
        <v>985</v>
      </c>
      <c r="G209" s="1131">
        <v>-3</v>
      </c>
      <c r="H209" s="1131" t="s">
        <v>7212</v>
      </c>
      <c r="I209" s="1131" t="s">
        <v>7449</v>
      </c>
      <c r="J209" s="1131" t="s">
        <v>7450</v>
      </c>
      <c r="K209" s="1131">
        <v>2</v>
      </c>
      <c r="L209" s="1131" t="s">
        <v>7451</v>
      </c>
      <c r="R209" s="1131">
        <v>14</v>
      </c>
      <c r="S209" s="1131" t="s">
        <v>7215</v>
      </c>
      <c r="T209" s="1131">
        <v>14</v>
      </c>
    </row>
    <row r="210" spans="1:20">
      <c r="A210" s="1131" t="s">
        <v>1426</v>
      </c>
      <c r="B210" s="1132" t="s">
        <v>1427</v>
      </c>
      <c r="C210" s="1134" t="s">
        <v>1404</v>
      </c>
      <c r="D210" s="1134" t="s">
        <v>1413</v>
      </c>
      <c r="E210" s="1134" t="s">
        <v>985</v>
      </c>
      <c r="G210" s="1131">
        <v>-3</v>
      </c>
      <c r="H210" s="1131" t="s">
        <v>7212</v>
      </c>
      <c r="I210" s="1131" t="s">
        <v>7452</v>
      </c>
      <c r="J210" s="1131" t="s">
        <v>7453</v>
      </c>
      <c r="K210" s="1131">
        <v>2</v>
      </c>
      <c r="L210" s="1131" t="s">
        <v>7454</v>
      </c>
      <c r="R210" s="1131">
        <v>16</v>
      </c>
      <c r="S210" s="1131" t="s">
        <v>7215</v>
      </c>
      <c r="T210" s="1131">
        <v>16</v>
      </c>
    </row>
    <row r="211" spans="1:20">
      <c r="A211" s="1131" t="s">
        <v>1428</v>
      </c>
      <c r="B211" s="1132" t="s">
        <v>1429</v>
      </c>
      <c r="C211" s="1134" t="s">
        <v>1404</v>
      </c>
      <c r="D211" s="1134" t="s">
        <v>1041</v>
      </c>
      <c r="E211" s="1134" t="s">
        <v>985</v>
      </c>
      <c r="G211" s="1131">
        <v>-2</v>
      </c>
      <c r="H211" s="1131" t="s">
        <v>7212</v>
      </c>
      <c r="I211" s="1131" t="s">
        <v>7437</v>
      </c>
      <c r="J211" s="1131" t="s">
        <v>7438</v>
      </c>
      <c r="K211" s="1131">
        <v>2</v>
      </c>
      <c r="L211" s="1131" t="s">
        <v>7439</v>
      </c>
      <c r="R211" s="1131">
        <v>11</v>
      </c>
      <c r="S211" s="1131" t="s">
        <v>7215</v>
      </c>
      <c r="T211" s="1131">
        <v>11</v>
      </c>
    </row>
    <row r="212" spans="1:20">
      <c r="A212" s="1131" t="s">
        <v>1430</v>
      </c>
      <c r="B212" s="1132" t="s">
        <v>1431</v>
      </c>
      <c r="C212" s="1134" t="s">
        <v>1404</v>
      </c>
      <c r="D212" s="1134" t="s">
        <v>1041</v>
      </c>
      <c r="E212" s="1134" t="s">
        <v>985</v>
      </c>
      <c r="G212" s="1131">
        <v>-2</v>
      </c>
      <c r="H212" s="1131" t="s">
        <v>7212</v>
      </c>
      <c r="I212" s="1131" t="s">
        <v>7440</v>
      </c>
      <c r="J212" s="1131" t="s">
        <v>7441</v>
      </c>
      <c r="K212" s="1131">
        <v>2</v>
      </c>
      <c r="L212" s="1131" t="s">
        <v>7442</v>
      </c>
      <c r="R212" s="1131">
        <v>13</v>
      </c>
      <c r="S212" s="1131" t="s">
        <v>7215</v>
      </c>
      <c r="T212" s="1131">
        <v>13</v>
      </c>
    </row>
    <row r="213" spans="1:20">
      <c r="A213" s="1131" t="s">
        <v>1432</v>
      </c>
      <c r="B213" s="1132" t="s">
        <v>1433</v>
      </c>
      <c r="C213" s="1134" t="s">
        <v>1404</v>
      </c>
      <c r="D213" s="1134" t="s">
        <v>1041</v>
      </c>
      <c r="E213" s="1134" t="s">
        <v>985</v>
      </c>
      <c r="G213" s="1131">
        <v>-2</v>
      </c>
      <c r="H213" s="1131" t="s">
        <v>7212</v>
      </c>
      <c r="I213" s="1131" t="s">
        <v>7443</v>
      </c>
      <c r="J213" s="1131" t="s">
        <v>7444</v>
      </c>
      <c r="K213" s="1131">
        <v>2</v>
      </c>
      <c r="L213" s="1131" t="s">
        <v>7445</v>
      </c>
      <c r="R213" s="1131">
        <v>13</v>
      </c>
      <c r="S213" s="1131" t="s">
        <v>7215</v>
      </c>
      <c r="T213" s="1131">
        <v>13</v>
      </c>
    </row>
    <row r="214" spans="1:20">
      <c r="A214" s="1131" t="s">
        <v>1434</v>
      </c>
      <c r="B214" s="1132" t="s">
        <v>1435</v>
      </c>
      <c r="C214" s="1134" t="s">
        <v>1404</v>
      </c>
      <c r="D214" s="1134" t="s">
        <v>1041</v>
      </c>
      <c r="E214" s="1134" t="s">
        <v>985</v>
      </c>
      <c r="G214" s="1131">
        <v>-2</v>
      </c>
      <c r="H214" s="1131" t="s">
        <v>7212</v>
      </c>
      <c r="I214" s="1131" t="s">
        <v>7446</v>
      </c>
      <c r="J214" s="1131" t="s">
        <v>7447</v>
      </c>
      <c r="K214" s="1131">
        <v>2</v>
      </c>
      <c r="L214" s="1131" t="s">
        <v>7448</v>
      </c>
      <c r="R214" s="1131">
        <v>13</v>
      </c>
      <c r="S214" s="1131" t="s">
        <v>7215</v>
      </c>
      <c r="T214" s="1131">
        <v>13</v>
      </c>
    </row>
    <row r="215" spans="1:20">
      <c r="A215" s="1131" t="s">
        <v>1436</v>
      </c>
      <c r="B215" s="1132" t="s">
        <v>1437</v>
      </c>
      <c r="C215" s="1134" t="s">
        <v>1404</v>
      </c>
      <c r="D215" s="1134" t="s">
        <v>1413</v>
      </c>
      <c r="E215" s="1134" t="s">
        <v>985</v>
      </c>
      <c r="G215" s="1131">
        <v>-2</v>
      </c>
      <c r="H215" s="1131" t="s">
        <v>7212</v>
      </c>
      <c r="I215" s="1131" t="s">
        <v>7449</v>
      </c>
      <c r="J215" s="1131" t="s">
        <v>7450</v>
      </c>
      <c r="K215" s="1131">
        <v>2</v>
      </c>
      <c r="L215" s="1131" t="s">
        <v>7451</v>
      </c>
      <c r="R215" s="1131">
        <v>14</v>
      </c>
      <c r="S215" s="1131" t="s">
        <v>7215</v>
      </c>
      <c r="T215" s="1131">
        <v>14</v>
      </c>
    </row>
    <row r="216" spans="1:20">
      <c r="A216" s="1131" t="s">
        <v>1438</v>
      </c>
      <c r="B216" s="1132" t="s">
        <v>1439</v>
      </c>
      <c r="C216" s="1134" t="s">
        <v>1404</v>
      </c>
      <c r="D216" s="1134" t="s">
        <v>1413</v>
      </c>
      <c r="E216" s="1134" t="s">
        <v>985</v>
      </c>
      <c r="G216" s="1131">
        <v>-2</v>
      </c>
      <c r="H216" s="1131" t="s">
        <v>7212</v>
      </c>
      <c r="I216" s="1131" t="s">
        <v>7452</v>
      </c>
      <c r="J216" s="1131" t="s">
        <v>7453</v>
      </c>
      <c r="K216" s="1131">
        <v>2</v>
      </c>
      <c r="L216" s="1131" t="s">
        <v>7454</v>
      </c>
      <c r="R216" s="1131">
        <v>16</v>
      </c>
      <c r="S216" s="1131" t="s">
        <v>7215</v>
      </c>
      <c r="T216" s="1131">
        <v>16</v>
      </c>
    </row>
    <row r="217" spans="1:20">
      <c r="A217" s="1131" t="s">
        <v>1440</v>
      </c>
      <c r="B217" s="1132" t="s">
        <v>1441</v>
      </c>
      <c r="C217" s="1134" t="s">
        <v>1442</v>
      </c>
      <c r="D217" s="1134" t="s">
        <v>1041</v>
      </c>
      <c r="E217" s="1134" t="s">
        <v>985</v>
      </c>
      <c r="G217" s="1131">
        <v>-1</v>
      </c>
      <c r="H217" s="1131" t="s">
        <v>437</v>
      </c>
      <c r="I217" s="1131" t="s">
        <v>7437</v>
      </c>
      <c r="J217" s="1131" t="s">
        <v>7438</v>
      </c>
      <c r="K217" s="1131">
        <v>2</v>
      </c>
      <c r="L217" s="1131" t="s">
        <v>7439</v>
      </c>
      <c r="R217" s="1131">
        <v>11</v>
      </c>
      <c r="S217" s="1131" t="s">
        <v>7215</v>
      </c>
      <c r="T217" s="1131">
        <v>11</v>
      </c>
    </row>
    <row r="218" spans="1:20">
      <c r="A218" s="1131" t="s">
        <v>1443</v>
      </c>
      <c r="B218" s="1132" t="s">
        <v>1444</v>
      </c>
      <c r="C218" s="1134" t="s">
        <v>1442</v>
      </c>
      <c r="D218" s="1134" t="s">
        <v>1041</v>
      </c>
      <c r="E218" s="1134" t="s">
        <v>985</v>
      </c>
      <c r="G218" s="1131">
        <v>-1</v>
      </c>
      <c r="H218" s="1131" t="s">
        <v>437</v>
      </c>
      <c r="I218" s="1131" t="s">
        <v>7440</v>
      </c>
      <c r="J218" s="1131" t="s">
        <v>7441</v>
      </c>
      <c r="K218" s="1131">
        <v>2</v>
      </c>
      <c r="L218" s="1131" t="s">
        <v>7442</v>
      </c>
      <c r="R218" s="1131">
        <v>13</v>
      </c>
      <c r="S218" s="1131" t="s">
        <v>7215</v>
      </c>
      <c r="T218" s="1131">
        <v>13</v>
      </c>
    </row>
    <row r="219" spans="1:20">
      <c r="A219" s="1131" t="s">
        <v>1445</v>
      </c>
      <c r="B219" s="1132" t="s">
        <v>1446</v>
      </c>
      <c r="C219" s="1134" t="s">
        <v>1442</v>
      </c>
      <c r="D219" s="1134" t="s">
        <v>1041</v>
      </c>
      <c r="E219" s="1134" t="s">
        <v>985</v>
      </c>
      <c r="G219" s="1131">
        <v>-1</v>
      </c>
      <c r="H219" s="1131" t="s">
        <v>437</v>
      </c>
      <c r="I219" s="1131" t="s">
        <v>7443</v>
      </c>
      <c r="J219" s="1131" t="s">
        <v>7444</v>
      </c>
      <c r="K219" s="1131">
        <v>2</v>
      </c>
      <c r="L219" s="1131" t="s">
        <v>7445</v>
      </c>
      <c r="R219" s="1131">
        <v>13</v>
      </c>
      <c r="S219" s="1131" t="s">
        <v>7215</v>
      </c>
      <c r="T219" s="1131">
        <v>13</v>
      </c>
    </row>
    <row r="220" spans="1:20">
      <c r="A220" s="1131" t="s">
        <v>1447</v>
      </c>
      <c r="B220" s="1132" t="s">
        <v>1448</v>
      </c>
      <c r="C220" s="1134" t="s">
        <v>1442</v>
      </c>
      <c r="D220" s="1134" t="s">
        <v>1041</v>
      </c>
      <c r="E220" s="1134" t="s">
        <v>985</v>
      </c>
      <c r="G220" s="1131">
        <v>-1</v>
      </c>
      <c r="H220" s="1131" t="s">
        <v>437</v>
      </c>
      <c r="I220" s="1131" t="s">
        <v>7446</v>
      </c>
      <c r="J220" s="1131" t="s">
        <v>7447</v>
      </c>
      <c r="K220" s="1131">
        <v>2</v>
      </c>
      <c r="L220" s="1131" t="s">
        <v>7448</v>
      </c>
      <c r="R220" s="1131">
        <v>13</v>
      </c>
      <c r="S220" s="1131" t="s">
        <v>7215</v>
      </c>
      <c r="T220" s="1131">
        <v>13</v>
      </c>
    </row>
    <row r="221" spans="1:20">
      <c r="A221" s="1131" t="s">
        <v>1449</v>
      </c>
      <c r="B221" s="1132" t="s">
        <v>1450</v>
      </c>
      <c r="C221" s="1134" t="s">
        <v>1442</v>
      </c>
      <c r="D221" s="1134" t="s">
        <v>1413</v>
      </c>
      <c r="E221" s="1134" t="s">
        <v>985</v>
      </c>
      <c r="G221" s="1131">
        <v>-1</v>
      </c>
      <c r="H221" s="1131" t="s">
        <v>437</v>
      </c>
      <c r="I221" s="1131" t="s">
        <v>7449</v>
      </c>
      <c r="J221" s="1131" t="s">
        <v>7450</v>
      </c>
      <c r="K221" s="1131">
        <v>2</v>
      </c>
      <c r="L221" s="1131" t="s">
        <v>7451</v>
      </c>
      <c r="R221" s="1131">
        <v>14</v>
      </c>
      <c r="S221" s="1131" t="s">
        <v>7215</v>
      </c>
      <c r="T221" s="1131">
        <v>14</v>
      </c>
    </row>
    <row r="222" spans="1:20">
      <c r="A222" s="1131" t="s">
        <v>1451</v>
      </c>
      <c r="B222" s="1132" t="s">
        <v>1452</v>
      </c>
      <c r="C222" s="1134" t="s">
        <v>1442</v>
      </c>
      <c r="D222" s="1134" t="s">
        <v>1413</v>
      </c>
      <c r="E222" s="1134" t="s">
        <v>985</v>
      </c>
      <c r="G222" s="1131">
        <v>-1</v>
      </c>
      <c r="H222" s="1131" t="s">
        <v>437</v>
      </c>
      <c r="I222" s="1131" t="s">
        <v>7452</v>
      </c>
      <c r="J222" s="1131" t="s">
        <v>7453</v>
      </c>
      <c r="K222" s="1131">
        <v>2</v>
      </c>
      <c r="L222" s="1131" t="s">
        <v>7454</v>
      </c>
      <c r="R222" s="1131">
        <v>16</v>
      </c>
      <c r="S222" s="1131" t="s">
        <v>7215</v>
      </c>
      <c r="T222" s="1131">
        <v>16</v>
      </c>
    </row>
    <row r="223" spans="1:20">
      <c r="A223" s="1131" t="s">
        <v>1453</v>
      </c>
      <c r="B223" s="1132" t="s">
        <v>1454</v>
      </c>
      <c r="C223" s="1134" t="s">
        <v>1442</v>
      </c>
      <c r="D223" s="1134" t="s">
        <v>1041</v>
      </c>
      <c r="E223" s="1134" t="s">
        <v>985</v>
      </c>
      <c r="G223" s="1131">
        <v>0</v>
      </c>
      <c r="H223" s="1131" t="s">
        <v>7246</v>
      </c>
      <c r="I223" s="1131" t="s">
        <v>7437</v>
      </c>
      <c r="J223" s="1131" t="s">
        <v>7438</v>
      </c>
      <c r="K223" s="1131">
        <v>2</v>
      </c>
      <c r="L223" s="1131" t="s">
        <v>7439</v>
      </c>
      <c r="R223" s="1131">
        <v>11</v>
      </c>
      <c r="S223" s="1131" t="s">
        <v>7215</v>
      </c>
      <c r="T223" s="1131">
        <v>11</v>
      </c>
    </row>
    <row r="224" spans="1:20">
      <c r="A224" s="1131" t="s">
        <v>1455</v>
      </c>
      <c r="B224" s="1132" t="s">
        <v>1456</v>
      </c>
      <c r="C224" s="1134" t="s">
        <v>1442</v>
      </c>
      <c r="D224" s="1134" t="s">
        <v>1041</v>
      </c>
      <c r="E224" s="1134" t="s">
        <v>985</v>
      </c>
      <c r="G224" s="1131">
        <v>0</v>
      </c>
      <c r="H224" s="1131" t="s">
        <v>7246</v>
      </c>
      <c r="I224" s="1131" t="s">
        <v>7440</v>
      </c>
      <c r="J224" s="1131" t="s">
        <v>7441</v>
      </c>
      <c r="K224" s="1131">
        <v>2</v>
      </c>
      <c r="L224" s="1131" t="s">
        <v>7442</v>
      </c>
      <c r="R224" s="1131">
        <v>13</v>
      </c>
      <c r="S224" s="1131" t="s">
        <v>7215</v>
      </c>
      <c r="T224" s="1131">
        <v>13</v>
      </c>
    </row>
    <row r="225" spans="1:20">
      <c r="A225" s="1131" t="s">
        <v>1457</v>
      </c>
      <c r="B225" s="1132" t="s">
        <v>1458</v>
      </c>
      <c r="C225" s="1134" t="s">
        <v>1442</v>
      </c>
      <c r="D225" s="1134" t="s">
        <v>1041</v>
      </c>
      <c r="E225" s="1134" t="s">
        <v>985</v>
      </c>
      <c r="G225" s="1131">
        <v>0</v>
      </c>
      <c r="H225" s="1131" t="s">
        <v>7246</v>
      </c>
      <c r="I225" s="1131" t="s">
        <v>7443</v>
      </c>
      <c r="J225" s="1131" t="s">
        <v>7444</v>
      </c>
      <c r="K225" s="1131">
        <v>2</v>
      </c>
      <c r="L225" s="1131" t="s">
        <v>7445</v>
      </c>
      <c r="R225" s="1131">
        <v>13</v>
      </c>
      <c r="S225" s="1131" t="s">
        <v>7215</v>
      </c>
      <c r="T225" s="1131">
        <v>13</v>
      </c>
    </row>
    <row r="226" spans="1:20">
      <c r="A226" s="1131" t="s">
        <v>1459</v>
      </c>
      <c r="B226" s="1132" t="s">
        <v>1460</v>
      </c>
      <c r="C226" s="1134" t="s">
        <v>1442</v>
      </c>
      <c r="D226" s="1134" t="s">
        <v>1041</v>
      </c>
      <c r="E226" s="1134" t="s">
        <v>985</v>
      </c>
      <c r="G226" s="1131">
        <v>0</v>
      </c>
      <c r="H226" s="1131" t="s">
        <v>7246</v>
      </c>
      <c r="I226" s="1131" t="s">
        <v>7446</v>
      </c>
      <c r="J226" s="1131" t="s">
        <v>7447</v>
      </c>
      <c r="K226" s="1131">
        <v>2</v>
      </c>
      <c r="L226" s="1131" t="s">
        <v>7448</v>
      </c>
      <c r="R226" s="1131">
        <v>13</v>
      </c>
      <c r="S226" s="1131" t="s">
        <v>7215</v>
      </c>
      <c r="T226" s="1131">
        <v>13</v>
      </c>
    </row>
    <row r="227" spans="1:20">
      <c r="A227" s="1131" t="s">
        <v>1461</v>
      </c>
      <c r="B227" s="1132" t="s">
        <v>1462</v>
      </c>
      <c r="C227" s="1134" t="s">
        <v>1442</v>
      </c>
      <c r="D227" s="1134" t="s">
        <v>1413</v>
      </c>
      <c r="E227" s="1134" t="s">
        <v>985</v>
      </c>
      <c r="G227" s="1131">
        <v>0</v>
      </c>
      <c r="H227" s="1131" t="s">
        <v>7246</v>
      </c>
      <c r="I227" s="1131" t="s">
        <v>7449</v>
      </c>
      <c r="J227" s="1131" t="s">
        <v>7450</v>
      </c>
      <c r="K227" s="1131">
        <v>2</v>
      </c>
      <c r="L227" s="1131" t="s">
        <v>7451</v>
      </c>
      <c r="R227" s="1131">
        <v>14</v>
      </c>
      <c r="S227" s="1131" t="s">
        <v>7215</v>
      </c>
      <c r="T227" s="1131">
        <v>14</v>
      </c>
    </row>
    <row r="228" spans="1:20">
      <c r="A228" s="1131" t="s">
        <v>1463</v>
      </c>
      <c r="B228" s="1132" t="s">
        <v>1464</v>
      </c>
      <c r="C228" s="1134" t="s">
        <v>1442</v>
      </c>
      <c r="D228" s="1134" t="s">
        <v>1413</v>
      </c>
      <c r="E228" s="1134" t="s">
        <v>985</v>
      </c>
      <c r="G228" s="1131">
        <v>0</v>
      </c>
      <c r="H228" s="1131" t="s">
        <v>7246</v>
      </c>
      <c r="I228" s="1131" t="s">
        <v>7452</v>
      </c>
      <c r="J228" s="1131" t="s">
        <v>7453</v>
      </c>
      <c r="K228" s="1131">
        <v>2</v>
      </c>
      <c r="L228" s="1131" t="s">
        <v>7454</v>
      </c>
      <c r="R228" s="1131">
        <v>16</v>
      </c>
      <c r="S228" s="1131" t="s">
        <v>7215</v>
      </c>
      <c r="T228" s="1131">
        <v>16</v>
      </c>
    </row>
    <row r="229" spans="1:20">
      <c r="A229" s="1131" t="s">
        <v>1465</v>
      </c>
      <c r="B229" s="1132" t="s">
        <v>1466</v>
      </c>
      <c r="C229" s="1134" t="s">
        <v>1442</v>
      </c>
      <c r="D229" s="1134" t="s">
        <v>1041</v>
      </c>
      <c r="E229" s="1134" t="s">
        <v>985</v>
      </c>
      <c r="G229" s="1131">
        <v>0</v>
      </c>
      <c r="H229" s="1131" t="s">
        <v>7397</v>
      </c>
      <c r="I229" s="1131" t="s">
        <v>7437</v>
      </c>
      <c r="J229" s="1131" t="s">
        <v>7438</v>
      </c>
      <c r="K229" s="1131">
        <v>2</v>
      </c>
      <c r="L229" s="1131" t="s">
        <v>7439</v>
      </c>
      <c r="R229" s="1131">
        <v>11</v>
      </c>
      <c r="S229" s="1131" t="s">
        <v>7215</v>
      </c>
      <c r="T229" s="1131">
        <v>11</v>
      </c>
    </row>
    <row r="230" spans="1:20">
      <c r="A230" s="1131" t="s">
        <v>1467</v>
      </c>
      <c r="B230" s="1132" t="s">
        <v>1468</v>
      </c>
      <c r="C230" s="1134" t="s">
        <v>1442</v>
      </c>
      <c r="D230" s="1134" t="s">
        <v>1041</v>
      </c>
      <c r="E230" s="1134" t="s">
        <v>985</v>
      </c>
      <c r="G230" s="1131">
        <v>0</v>
      </c>
      <c r="H230" s="1131" t="s">
        <v>7397</v>
      </c>
      <c r="I230" s="1131" t="s">
        <v>7440</v>
      </c>
      <c r="J230" s="1131" t="s">
        <v>7441</v>
      </c>
      <c r="K230" s="1131">
        <v>2</v>
      </c>
      <c r="L230" s="1131" t="s">
        <v>7442</v>
      </c>
      <c r="R230" s="1131">
        <v>13</v>
      </c>
      <c r="S230" s="1131" t="s">
        <v>7215</v>
      </c>
      <c r="T230" s="1131">
        <v>13</v>
      </c>
    </row>
    <row r="231" spans="1:20">
      <c r="A231" s="1131" t="s">
        <v>1469</v>
      </c>
      <c r="B231" s="1132" t="s">
        <v>1470</v>
      </c>
      <c r="C231" s="1134" t="s">
        <v>1442</v>
      </c>
      <c r="D231" s="1134" t="s">
        <v>1041</v>
      </c>
      <c r="E231" s="1134" t="s">
        <v>985</v>
      </c>
      <c r="G231" s="1131">
        <v>0</v>
      </c>
      <c r="H231" s="1131" t="s">
        <v>7397</v>
      </c>
      <c r="I231" s="1131" t="s">
        <v>7443</v>
      </c>
      <c r="J231" s="1131" t="s">
        <v>7444</v>
      </c>
      <c r="K231" s="1131">
        <v>2</v>
      </c>
      <c r="L231" s="1131" t="s">
        <v>7445</v>
      </c>
      <c r="R231" s="1131">
        <v>13</v>
      </c>
      <c r="S231" s="1131" t="s">
        <v>7215</v>
      </c>
      <c r="T231" s="1131">
        <v>13</v>
      </c>
    </row>
    <row r="232" spans="1:20">
      <c r="A232" s="1131" t="s">
        <v>1471</v>
      </c>
      <c r="B232" s="1132" t="s">
        <v>1472</v>
      </c>
      <c r="C232" s="1134" t="s">
        <v>1442</v>
      </c>
      <c r="D232" s="1134" t="s">
        <v>1041</v>
      </c>
      <c r="E232" s="1134" t="s">
        <v>985</v>
      </c>
      <c r="G232" s="1131">
        <v>0</v>
      </c>
      <c r="H232" s="1131" t="s">
        <v>7397</v>
      </c>
      <c r="I232" s="1131" t="s">
        <v>7446</v>
      </c>
      <c r="J232" s="1131" t="s">
        <v>7447</v>
      </c>
      <c r="K232" s="1131">
        <v>2</v>
      </c>
      <c r="L232" s="1131" t="s">
        <v>7448</v>
      </c>
      <c r="R232" s="1131">
        <v>13</v>
      </c>
      <c r="S232" s="1131" t="s">
        <v>7215</v>
      </c>
      <c r="T232" s="1131">
        <v>13</v>
      </c>
    </row>
    <row r="233" spans="1:20">
      <c r="A233" s="1131" t="s">
        <v>1473</v>
      </c>
      <c r="B233" s="1132" t="s">
        <v>1474</v>
      </c>
      <c r="C233" s="1134" t="s">
        <v>1442</v>
      </c>
      <c r="D233" s="1134" t="s">
        <v>1413</v>
      </c>
      <c r="E233" s="1134" t="s">
        <v>985</v>
      </c>
      <c r="G233" s="1131">
        <v>0</v>
      </c>
      <c r="H233" s="1131" t="s">
        <v>7397</v>
      </c>
      <c r="I233" s="1131" t="s">
        <v>7449</v>
      </c>
      <c r="J233" s="1131" t="s">
        <v>7450</v>
      </c>
      <c r="K233" s="1131">
        <v>2</v>
      </c>
      <c r="L233" s="1131" t="s">
        <v>7451</v>
      </c>
      <c r="R233" s="1131">
        <v>14</v>
      </c>
      <c r="S233" s="1131" t="s">
        <v>7215</v>
      </c>
      <c r="T233" s="1131">
        <v>14</v>
      </c>
    </row>
    <row r="234" spans="1:20">
      <c r="A234" s="1131" t="s">
        <v>1475</v>
      </c>
      <c r="B234" s="1132" t="s">
        <v>1476</v>
      </c>
      <c r="C234" s="1134" t="s">
        <v>1442</v>
      </c>
      <c r="D234" s="1134" t="s">
        <v>1413</v>
      </c>
      <c r="E234" s="1134" t="s">
        <v>985</v>
      </c>
      <c r="G234" s="1131">
        <v>0</v>
      </c>
      <c r="H234" s="1131" t="s">
        <v>7397</v>
      </c>
      <c r="I234" s="1131" t="s">
        <v>7452</v>
      </c>
      <c r="J234" s="1131" t="s">
        <v>7453</v>
      </c>
      <c r="K234" s="1131">
        <v>2</v>
      </c>
      <c r="L234" s="1131" t="s">
        <v>7454</v>
      </c>
      <c r="R234" s="1131">
        <v>16</v>
      </c>
      <c r="S234" s="1131" t="s">
        <v>7215</v>
      </c>
      <c r="T234" s="1131">
        <v>16</v>
      </c>
    </row>
    <row r="235" spans="1:20">
      <c r="A235" s="1131" t="s">
        <v>1477</v>
      </c>
      <c r="B235" s="1132" t="s">
        <v>1478</v>
      </c>
      <c r="C235" s="1131" t="s">
        <v>704</v>
      </c>
      <c r="D235" s="1134" t="s">
        <v>1041</v>
      </c>
      <c r="E235" s="1134" t="s">
        <v>985</v>
      </c>
      <c r="G235" s="1131">
        <v>-1</v>
      </c>
      <c r="H235" s="1131" t="s">
        <v>7455</v>
      </c>
      <c r="I235" s="1131" t="s">
        <v>7456</v>
      </c>
      <c r="J235" s="1131" t="s">
        <v>7457</v>
      </c>
      <c r="K235" s="1131" t="s">
        <v>7218</v>
      </c>
      <c r="L235" s="1131" t="s">
        <v>7458</v>
      </c>
      <c r="R235" s="1131">
        <v>14</v>
      </c>
      <c r="S235" s="1131" t="s">
        <v>7219</v>
      </c>
      <c r="T235" s="1131">
        <v>14</v>
      </c>
    </row>
    <row r="236" spans="1:20">
      <c r="A236" s="1131" t="s">
        <v>1479</v>
      </c>
      <c r="B236" s="1132" t="s">
        <v>1480</v>
      </c>
      <c r="C236" s="1131" t="s">
        <v>704</v>
      </c>
      <c r="D236" s="1134" t="s">
        <v>1041</v>
      </c>
      <c r="E236" s="1134" t="s">
        <v>985</v>
      </c>
      <c r="G236" s="1131">
        <v>-1</v>
      </c>
      <c r="H236" s="1131" t="s">
        <v>7455</v>
      </c>
      <c r="I236" s="1131" t="s">
        <v>7459</v>
      </c>
      <c r="J236" s="1131" t="s">
        <v>7460</v>
      </c>
      <c r="K236" s="1131" t="s">
        <v>7218</v>
      </c>
      <c r="L236" s="1131" t="s">
        <v>7461</v>
      </c>
      <c r="R236" s="1131">
        <v>13</v>
      </c>
      <c r="S236" s="1131" t="s">
        <v>7219</v>
      </c>
      <c r="T236" s="1131">
        <v>13</v>
      </c>
    </row>
    <row r="237" spans="1:20">
      <c r="A237" s="1131" t="s">
        <v>1481</v>
      </c>
      <c r="B237" s="1132" t="s">
        <v>1482</v>
      </c>
      <c r="C237" s="1131" t="s">
        <v>704</v>
      </c>
      <c r="D237" s="1134" t="s">
        <v>1041</v>
      </c>
      <c r="E237" s="1134" t="s">
        <v>985</v>
      </c>
      <c r="G237" s="1131">
        <v>-1</v>
      </c>
      <c r="H237" s="1131" t="s">
        <v>7455</v>
      </c>
      <c r="I237" s="1131" t="s">
        <v>7462</v>
      </c>
      <c r="J237" s="1131" t="s">
        <v>7463</v>
      </c>
      <c r="K237" s="1131" t="s">
        <v>7218</v>
      </c>
      <c r="L237" s="1131" t="s">
        <v>7464</v>
      </c>
      <c r="R237" s="1131">
        <v>14</v>
      </c>
      <c r="S237" s="1131" t="s">
        <v>7219</v>
      </c>
      <c r="T237" s="1131">
        <v>14</v>
      </c>
    </row>
    <row r="238" spans="1:20">
      <c r="A238" s="1131" t="s">
        <v>1483</v>
      </c>
      <c r="B238" s="1132" t="s">
        <v>1484</v>
      </c>
      <c r="C238" s="1131" t="s">
        <v>704</v>
      </c>
      <c r="D238" s="1134" t="s">
        <v>1041</v>
      </c>
      <c r="E238" s="1134" t="s">
        <v>985</v>
      </c>
      <c r="G238" s="1131">
        <v>-1</v>
      </c>
      <c r="H238" s="1131" t="s">
        <v>7455</v>
      </c>
      <c r="I238" s="1131" t="s">
        <v>7465</v>
      </c>
      <c r="J238" s="1131" t="s">
        <v>7466</v>
      </c>
      <c r="K238" s="1131" t="s">
        <v>7218</v>
      </c>
      <c r="L238" s="1131" t="s">
        <v>7467</v>
      </c>
      <c r="R238" s="1131">
        <v>13</v>
      </c>
      <c r="S238" s="1131" t="s">
        <v>7219</v>
      </c>
      <c r="T238" s="1131">
        <v>13</v>
      </c>
    </row>
    <row r="239" spans="1:20">
      <c r="A239" s="1131" t="s">
        <v>1485</v>
      </c>
      <c r="B239" s="1132" t="s">
        <v>1486</v>
      </c>
      <c r="C239" s="1131" t="s">
        <v>704</v>
      </c>
      <c r="D239" s="1134" t="s">
        <v>1041</v>
      </c>
      <c r="E239" s="1134" t="s">
        <v>985</v>
      </c>
      <c r="G239" s="1131">
        <v>-1</v>
      </c>
      <c r="H239" s="1131" t="s">
        <v>7455</v>
      </c>
      <c r="I239" s="1131" t="s">
        <v>7468</v>
      </c>
      <c r="J239" s="1131" t="s">
        <v>7469</v>
      </c>
      <c r="K239" s="1131" t="s">
        <v>7218</v>
      </c>
      <c r="L239" s="1131" t="s">
        <v>7470</v>
      </c>
      <c r="R239" s="1131">
        <v>13</v>
      </c>
      <c r="S239" s="1131" t="s">
        <v>7219</v>
      </c>
      <c r="T239" s="1131">
        <v>13</v>
      </c>
    </row>
    <row r="240" spans="1:20">
      <c r="A240" s="1131" t="s">
        <v>1487</v>
      </c>
      <c r="B240" s="1132" t="s">
        <v>1488</v>
      </c>
      <c r="C240" s="1131" t="s">
        <v>704</v>
      </c>
      <c r="D240" s="1134" t="s">
        <v>1041</v>
      </c>
      <c r="E240" s="1134" t="s">
        <v>985</v>
      </c>
      <c r="G240" s="1131">
        <v>-1</v>
      </c>
      <c r="H240" s="1131" t="s">
        <v>7455</v>
      </c>
      <c r="I240" s="1131" t="s">
        <v>7471</v>
      </c>
      <c r="J240" s="1131" t="s">
        <v>7472</v>
      </c>
      <c r="K240" s="1131">
        <v>2</v>
      </c>
      <c r="L240" s="1131" t="s">
        <v>7473</v>
      </c>
      <c r="R240" s="1131">
        <v>13</v>
      </c>
      <c r="S240" s="1131" t="s">
        <v>7219</v>
      </c>
      <c r="T240" s="1131">
        <v>13</v>
      </c>
    </row>
    <row r="241" spans="1:20">
      <c r="A241" s="1131" t="s">
        <v>1489</v>
      </c>
      <c r="B241" s="1132" t="s">
        <v>1490</v>
      </c>
      <c r="C241" s="1131" t="s">
        <v>704</v>
      </c>
      <c r="D241" s="1134" t="s">
        <v>1041</v>
      </c>
      <c r="E241" s="1134" t="s">
        <v>985</v>
      </c>
      <c r="G241" s="1131">
        <v>-1</v>
      </c>
      <c r="H241" s="1131" t="s">
        <v>7455</v>
      </c>
      <c r="I241" s="1131" t="s">
        <v>7474</v>
      </c>
      <c r="J241" s="1131" t="s">
        <v>7475</v>
      </c>
      <c r="K241" s="1131">
        <v>2</v>
      </c>
      <c r="L241" s="1131" t="s">
        <v>7476</v>
      </c>
      <c r="R241" s="1131">
        <v>13</v>
      </c>
      <c r="S241" s="1131" t="s">
        <v>7215</v>
      </c>
      <c r="T241" s="1131">
        <v>13</v>
      </c>
    </row>
    <row r="242" spans="1:20">
      <c r="A242" s="1131" t="s">
        <v>1491</v>
      </c>
      <c r="B242" s="1132" t="s">
        <v>1492</v>
      </c>
      <c r="C242" s="1131" t="s">
        <v>704</v>
      </c>
      <c r="D242" s="1134" t="s">
        <v>1041</v>
      </c>
      <c r="E242" s="1134" t="s">
        <v>985</v>
      </c>
      <c r="G242" s="1131">
        <v>-1</v>
      </c>
      <c r="H242" s="1131" t="s">
        <v>7455</v>
      </c>
      <c r="I242" s="1131" t="s">
        <v>7477</v>
      </c>
      <c r="J242" s="1131" t="s">
        <v>7478</v>
      </c>
      <c r="K242" s="1131">
        <v>2</v>
      </c>
      <c r="L242" s="1131" t="s">
        <v>7479</v>
      </c>
      <c r="R242" s="1131">
        <v>13</v>
      </c>
      <c r="S242" s="1131" t="s">
        <v>7215</v>
      </c>
      <c r="T242" s="1131">
        <v>13</v>
      </c>
    </row>
    <row r="243" spans="1:20">
      <c r="A243" s="1131" t="s">
        <v>1493</v>
      </c>
      <c r="B243" s="1132" t="s">
        <v>1494</v>
      </c>
      <c r="C243" s="1131" t="s">
        <v>704</v>
      </c>
      <c r="D243" s="1134" t="s">
        <v>1041</v>
      </c>
      <c r="E243" s="1134" t="s">
        <v>985</v>
      </c>
      <c r="G243" s="1131">
        <v>-1</v>
      </c>
      <c r="H243" s="1131" t="s">
        <v>7455</v>
      </c>
      <c r="I243" s="1131" t="s">
        <v>7480</v>
      </c>
      <c r="J243" s="1131" t="s">
        <v>7481</v>
      </c>
      <c r="K243" s="1131">
        <v>2</v>
      </c>
      <c r="L243" s="1131" t="s">
        <v>7482</v>
      </c>
      <c r="R243" s="1131">
        <v>13</v>
      </c>
      <c r="S243" s="1131" t="s">
        <v>7215</v>
      </c>
      <c r="T243" s="1131">
        <v>13</v>
      </c>
    </row>
    <row r="244" spans="1:20">
      <c r="A244" s="1131" t="s">
        <v>1495</v>
      </c>
      <c r="B244" s="1132" t="s">
        <v>1496</v>
      </c>
      <c r="C244" s="1131" t="s">
        <v>704</v>
      </c>
      <c r="D244" s="1134" t="s">
        <v>1041</v>
      </c>
      <c r="E244" s="1134" t="s">
        <v>985</v>
      </c>
      <c r="G244" s="1131">
        <v>-1</v>
      </c>
      <c r="H244" s="1131" t="s">
        <v>7455</v>
      </c>
      <c r="I244" s="1131" t="s">
        <v>7483</v>
      </c>
      <c r="J244" s="1131" t="s">
        <v>7484</v>
      </c>
      <c r="K244" s="1131">
        <v>2</v>
      </c>
      <c r="L244" s="1131" t="s">
        <v>7485</v>
      </c>
      <c r="R244" s="1131">
        <v>13</v>
      </c>
      <c r="S244" s="1131" t="s">
        <v>7215</v>
      </c>
      <c r="T244" s="1131">
        <v>13</v>
      </c>
    </row>
    <row r="245" spans="1:20">
      <c r="A245" s="1131" t="s">
        <v>1497</v>
      </c>
      <c r="B245" s="1132" t="s">
        <v>1498</v>
      </c>
      <c r="C245" s="1131" t="s">
        <v>704</v>
      </c>
      <c r="D245" s="1134" t="s">
        <v>1041</v>
      </c>
      <c r="E245" s="1134" t="s">
        <v>985</v>
      </c>
      <c r="G245" s="1131">
        <v>-1</v>
      </c>
      <c r="H245" s="1131" t="s">
        <v>7455</v>
      </c>
      <c r="I245" s="1131" t="s">
        <v>7486</v>
      </c>
      <c r="J245" s="1131" t="s">
        <v>7487</v>
      </c>
      <c r="K245" s="1131">
        <v>2</v>
      </c>
      <c r="L245" s="1131" t="s">
        <v>7488</v>
      </c>
      <c r="R245" s="1131">
        <v>13</v>
      </c>
      <c r="S245" s="1131" t="s">
        <v>7215</v>
      </c>
      <c r="T245" s="1131">
        <v>13</v>
      </c>
    </row>
    <row r="246" spans="1:20">
      <c r="A246" s="1131" t="s">
        <v>1499</v>
      </c>
      <c r="B246" s="1132" t="s">
        <v>1500</v>
      </c>
      <c r="C246" s="1131" t="s">
        <v>704</v>
      </c>
      <c r="D246" s="1134" t="s">
        <v>1041</v>
      </c>
      <c r="E246" s="1134" t="s">
        <v>985</v>
      </c>
      <c r="G246" s="1131">
        <v>-1</v>
      </c>
      <c r="H246" s="1131" t="s">
        <v>7455</v>
      </c>
      <c r="I246" s="1131" t="s">
        <v>7489</v>
      </c>
      <c r="J246" s="1131" t="s">
        <v>7490</v>
      </c>
      <c r="K246" s="1131">
        <v>2</v>
      </c>
      <c r="L246" s="1131" t="s">
        <v>7491</v>
      </c>
      <c r="R246" s="1131">
        <v>13</v>
      </c>
      <c r="S246" s="1131" t="s">
        <v>7215</v>
      </c>
      <c r="T246" s="1131">
        <v>13</v>
      </c>
    </row>
    <row r="247" spans="1:20">
      <c r="A247" s="1131" t="s">
        <v>1501</v>
      </c>
      <c r="B247" s="1132" t="s">
        <v>1502</v>
      </c>
      <c r="C247" s="1131" t="s">
        <v>704</v>
      </c>
      <c r="D247" s="1134" t="s">
        <v>1041</v>
      </c>
      <c r="E247" s="1134" t="s">
        <v>985</v>
      </c>
      <c r="G247" s="1131">
        <v>-1</v>
      </c>
      <c r="H247" s="1131" t="s">
        <v>7455</v>
      </c>
      <c r="I247" s="1131" t="s">
        <v>7492</v>
      </c>
      <c r="J247" s="1131" t="s">
        <v>7493</v>
      </c>
      <c r="K247" s="1131" t="s">
        <v>7218</v>
      </c>
      <c r="L247" s="1131" t="s">
        <v>7494</v>
      </c>
      <c r="R247" s="1131">
        <v>14</v>
      </c>
      <c r="S247" s="1131" t="s">
        <v>7219</v>
      </c>
      <c r="T247" s="1131">
        <v>14</v>
      </c>
    </row>
    <row r="248" spans="1:20">
      <c r="A248" s="1131" t="s">
        <v>1503</v>
      </c>
      <c r="B248" s="1132" t="s">
        <v>1504</v>
      </c>
      <c r="C248" s="1131" t="s">
        <v>704</v>
      </c>
      <c r="D248" s="1134" t="s">
        <v>1041</v>
      </c>
      <c r="E248" s="1134" t="s">
        <v>985</v>
      </c>
      <c r="G248" s="1131">
        <v>-1</v>
      </c>
      <c r="H248" s="1131" t="s">
        <v>7455</v>
      </c>
      <c r="I248" s="1131" t="s">
        <v>7495</v>
      </c>
      <c r="J248" s="1131" t="s">
        <v>7496</v>
      </c>
      <c r="K248" s="1131" t="s">
        <v>7218</v>
      </c>
      <c r="L248" s="1131" t="s">
        <v>7497</v>
      </c>
      <c r="R248" s="1131">
        <v>13</v>
      </c>
      <c r="S248" s="1131" t="s">
        <v>7219</v>
      </c>
      <c r="T248" s="1131">
        <v>13</v>
      </c>
    </row>
    <row r="249" spans="1:20">
      <c r="A249" s="1131" t="s">
        <v>1505</v>
      </c>
      <c r="B249" s="1132" t="s">
        <v>1506</v>
      </c>
      <c r="C249" s="1131" t="s">
        <v>704</v>
      </c>
      <c r="D249" s="1134" t="s">
        <v>1041</v>
      </c>
      <c r="E249" s="1134" t="s">
        <v>985</v>
      </c>
      <c r="G249" s="1131">
        <v>-1</v>
      </c>
      <c r="H249" s="1131" t="s">
        <v>7455</v>
      </c>
      <c r="I249" s="1131" t="s">
        <v>7498</v>
      </c>
      <c r="J249" s="1131" t="s">
        <v>7499</v>
      </c>
      <c r="K249" s="1131" t="s">
        <v>7218</v>
      </c>
      <c r="L249" s="1131" t="s">
        <v>7500</v>
      </c>
      <c r="R249" s="1131">
        <v>14</v>
      </c>
      <c r="S249" s="1131" t="s">
        <v>7219</v>
      </c>
      <c r="T249" s="1131">
        <v>14</v>
      </c>
    </row>
    <row r="250" spans="1:20">
      <c r="A250" s="1131" t="s">
        <v>1507</v>
      </c>
      <c r="B250" s="1132" t="s">
        <v>1508</v>
      </c>
      <c r="C250" s="1131" t="s">
        <v>704</v>
      </c>
      <c r="D250" s="1134" t="s">
        <v>1041</v>
      </c>
      <c r="E250" s="1134" t="s">
        <v>985</v>
      </c>
      <c r="G250" s="1131">
        <v>-1</v>
      </c>
      <c r="H250" s="1131" t="s">
        <v>7455</v>
      </c>
      <c r="I250" s="1131" t="s">
        <v>7501</v>
      </c>
      <c r="J250" s="1131" t="s">
        <v>7502</v>
      </c>
      <c r="K250" s="1131" t="s">
        <v>7218</v>
      </c>
      <c r="L250" s="1131" t="s">
        <v>7503</v>
      </c>
      <c r="R250" s="1131">
        <v>13</v>
      </c>
      <c r="S250" s="1131" t="s">
        <v>7219</v>
      </c>
      <c r="T250" s="1131">
        <v>13</v>
      </c>
    </row>
    <row r="251" spans="1:20">
      <c r="A251" s="1131" t="s">
        <v>1509</v>
      </c>
      <c r="B251" s="1132" t="s">
        <v>1510</v>
      </c>
      <c r="C251" s="1131" t="s">
        <v>704</v>
      </c>
      <c r="D251" s="1134" t="s">
        <v>1041</v>
      </c>
      <c r="E251" s="1134" t="s">
        <v>985</v>
      </c>
      <c r="G251" s="1131">
        <v>-1</v>
      </c>
      <c r="H251" s="1131" t="s">
        <v>7455</v>
      </c>
      <c r="I251" s="1131" t="s">
        <v>7504</v>
      </c>
      <c r="J251" s="1131" t="s">
        <v>7505</v>
      </c>
      <c r="K251" s="1131" t="s">
        <v>7218</v>
      </c>
      <c r="L251" s="1131" t="s">
        <v>7506</v>
      </c>
      <c r="R251" s="1131">
        <v>13</v>
      </c>
      <c r="S251" s="1131" t="s">
        <v>7219</v>
      </c>
      <c r="T251" s="1131">
        <v>13</v>
      </c>
    </row>
    <row r="252" spans="1:20">
      <c r="A252" s="1131" t="s">
        <v>1511</v>
      </c>
      <c r="B252" s="1132" t="s">
        <v>1512</v>
      </c>
      <c r="C252" s="1131" t="s">
        <v>704</v>
      </c>
      <c r="D252" s="1134" t="s">
        <v>1041</v>
      </c>
      <c r="E252" s="1134" t="s">
        <v>985</v>
      </c>
      <c r="G252" s="1131">
        <v>-1</v>
      </c>
      <c r="H252" s="1131" t="s">
        <v>7455</v>
      </c>
      <c r="I252" s="1131" t="s">
        <v>7507</v>
      </c>
      <c r="J252" s="1131" t="s">
        <v>7508</v>
      </c>
      <c r="K252" s="1131">
        <v>2</v>
      </c>
      <c r="L252" s="1131" t="s">
        <v>7509</v>
      </c>
      <c r="R252" s="1131">
        <v>13</v>
      </c>
      <c r="S252" s="1131" t="s">
        <v>7219</v>
      </c>
      <c r="T252" s="1131">
        <v>13</v>
      </c>
    </row>
    <row r="253" spans="1:20">
      <c r="A253" s="1131" t="s">
        <v>1513</v>
      </c>
      <c r="B253" s="1132" t="s">
        <v>1514</v>
      </c>
      <c r="C253" s="1131" t="s">
        <v>704</v>
      </c>
      <c r="D253" s="1134" t="s">
        <v>1041</v>
      </c>
      <c r="E253" s="1134" t="s">
        <v>985</v>
      </c>
      <c r="G253" s="1131">
        <v>-1</v>
      </c>
      <c r="H253" s="1131" t="s">
        <v>7455</v>
      </c>
      <c r="I253" s="1131" t="s">
        <v>7510</v>
      </c>
      <c r="J253" s="1131" t="s">
        <v>7511</v>
      </c>
      <c r="K253" s="1131">
        <v>2</v>
      </c>
      <c r="L253" s="1131" t="s">
        <v>7512</v>
      </c>
      <c r="R253" s="1131">
        <v>13</v>
      </c>
      <c r="S253" s="1131" t="s">
        <v>7215</v>
      </c>
      <c r="T253" s="1131">
        <v>13</v>
      </c>
    </row>
    <row r="254" spans="1:20">
      <c r="A254" s="1131" t="s">
        <v>1515</v>
      </c>
      <c r="B254" s="1132" t="s">
        <v>1516</v>
      </c>
      <c r="C254" s="1131" t="s">
        <v>704</v>
      </c>
      <c r="D254" s="1134" t="s">
        <v>1041</v>
      </c>
      <c r="E254" s="1134" t="s">
        <v>985</v>
      </c>
      <c r="G254" s="1131">
        <v>-1</v>
      </c>
      <c r="H254" s="1131" t="s">
        <v>7455</v>
      </c>
      <c r="I254" s="1131" t="s">
        <v>7513</v>
      </c>
      <c r="J254" s="1131" t="s">
        <v>7514</v>
      </c>
      <c r="K254" s="1131">
        <v>2</v>
      </c>
      <c r="L254" s="1131" t="s">
        <v>7515</v>
      </c>
      <c r="R254" s="1131">
        <v>13</v>
      </c>
      <c r="S254" s="1131" t="s">
        <v>7215</v>
      </c>
      <c r="T254" s="1131">
        <v>13</v>
      </c>
    </row>
    <row r="255" spans="1:20">
      <c r="A255" s="1131" t="s">
        <v>1517</v>
      </c>
      <c r="B255" s="1132" t="s">
        <v>1518</v>
      </c>
      <c r="C255" s="1131" t="s">
        <v>704</v>
      </c>
      <c r="D255" s="1134" t="s">
        <v>1041</v>
      </c>
      <c r="E255" s="1134" t="s">
        <v>985</v>
      </c>
      <c r="G255" s="1131">
        <v>-1</v>
      </c>
      <c r="H255" s="1131" t="s">
        <v>7455</v>
      </c>
      <c r="I255" s="1131" t="s">
        <v>7516</v>
      </c>
      <c r="J255" s="1131" t="s">
        <v>7517</v>
      </c>
      <c r="K255" s="1131">
        <v>2</v>
      </c>
      <c r="L255" s="1131" t="s">
        <v>7518</v>
      </c>
      <c r="R255" s="1131">
        <v>13</v>
      </c>
      <c r="S255" s="1131" t="s">
        <v>7215</v>
      </c>
      <c r="T255" s="1131">
        <v>13</v>
      </c>
    </row>
    <row r="256" spans="1:20">
      <c r="A256" s="1131" t="s">
        <v>1519</v>
      </c>
      <c r="B256" s="1132" t="s">
        <v>1520</v>
      </c>
      <c r="C256" s="1131" t="s">
        <v>704</v>
      </c>
      <c r="D256" s="1134" t="s">
        <v>1041</v>
      </c>
      <c r="E256" s="1134" t="s">
        <v>985</v>
      </c>
      <c r="G256" s="1131">
        <v>-1</v>
      </c>
      <c r="H256" s="1131" t="s">
        <v>7455</v>
      </c>
      <c r="I256" s="1131" t="s">
        <v>7519</v>
      </c>
      <c r="J256" s="1131" t="s">
        <v>7520</v>
      </c>
      <c r="K256" s="1131">
        <v>2</v>
      </c>
      <c r="L256" s="1131" t="s">
        <v>7521</v>
      </c>
      <c r="R256" s="1131">
        <v>13</v>
      </c>
      <c r="S256" s="1131" t="s">
        <v>7215</v>
      </c>
      <c r="T256" s="1131">
        <v>13</v>
      </c>
    </row>
    <row r="257" spans="1:20">
      <c r="A257" s="1131" t="s">
        <v>1521</v>
      </c>
      <c r="B257" s="1132" t="s">
        <v>1522</v>
      </c>
      <c r="C257" s="1131" t="s">
        <v>704</v>
      </c>
      <c r="D257" s="1134" t="s">
        <v>1041</v>
      </c>
      <c r="E257" s="1134" t="s">
        <v>985</v>
      </c>
      <c r="G257" s="1131">
        <v>-1</v>
      </c>
      <c r="H257" s="1131" t="s">
        <v>7455</v>
      </c>
      <c r="I257" s="1131" t="s">
        <v>7522</v>
      </c>
      <c r="J257" s="1131" t="s">
        <v>7523</v>
      </c>
      <c r="K257" s="1131">
        <v>2</v>
      </c>
      <c r="L257" s="1131" t="s">
        <v>7524</v>
      </c>
      <c r="R257" s="1131">
        <v>13</v>
      </c>
      <c r="S257" s="1131" t="s">
        <v>7215</v>
      </c>
      <c r="T257" s="1131">
        <v>13</v>
      </c>
    </row>
    <row r="258" spans="1:20">
      <c r="A258" s="1131" t="s">
        <v>1523</v>
      </c>
      <c r="B258" s="1132" t="s">
        <v>1524</v>
      </c>
      <c r="C258" s="1131" t="s">
        <v>704</v>
      </c>
      <c r="D258" s="1134" t="s">
        <v>1041</v>
      </c>
      <c r="E258" s="1134" t="s">
        <v>985</v>
      </c>
      <c r="G258" s="1131">
        <v>-1</v>
      </c>
      <c r="H258" s="1131" t="s">
        <v>7455</v>
      </c>
      <c r="I258" s="1131" t="s">
        <v>7525</v>
      </c>
      <c r="J258" s="1131" t="s">
        <v>7526</v>
      </c>
      <c r="K258" s="1131">
        <v>2</v>
      </c>
      <c r="L258" s="1131" t="s">
        <v>7527</v>
      </c>
      <c r="R258" s="1131">
        <v>13</v>
      </c>
      <c r="S258" s="1131" t="s">
        <v>7215</v>
      </c>
      <c r="T258" s="1131">
        <v>13</v>
      </c>
    </row>
    <row r="259" spans="1:20">
      <c r="A259" s="1131" t="s">
        <v>1525</v>
      </c>
      <c r="B259" s="1132" t="s">
        <v>1526</v>
      </c>
      <c r="C259" s="1131" t="s">
        <v>704</v>
      </c>
      <c r="D259" s="1134" t="s">
        <v>1041</v>
      </c>
      <c r="E259" s="1134" t="s">
        <v>985</v>
      </c>
      <c r="G259" s="1131">
        <v>-1</v>
      </c>
      <c r="H259" s="1131" t="s">
        <v>7455</v>
      </c>
      <c r="I259" s="1131" t="s">
        <v>7528</v>
      </c>
      <c r="J259" s="1131" t="s">
        <v>7529</v>
      </c>
      <c r="K259" s="1131">
        <v>2</v>
      </c>
      <c r="L259" s="1131" t="s">
        <v>7530</v>
      </c>
      <c r="R259" s="1131">
        <v>14</v>
      </c>
      <c r="S259" s="1131" t="s">
        <v>7215</v>
      </c>
      <c r="T259" s="1131">
        <v>14</v>
      </c>
    </row>
    <row r="260" spans="1:20">
      <c r="A260" s="1131" t="s">
        <v>1527</v>
      </c>
      <c r="B260" s="1132" t="s">
        <v>1528</v>
      </c>
      <c r="C260" s="1131" t="s">
        <v>704</v>
      </c>
      <c r="D260" s="1134" t="s">
        <v>1041</v>
      </c>
      <c r="E260" s="1134" t="s">
        <v>985</v>
      </c>
      <c r="G260" s="1131">
        <v>-1</v>
      </c>
      <c r="H260" s="1131" t="s">
        <v>7455</v>
      </c>
      <c r="I260" s="1131" t="s">
        <v>7531</v>
      </c>
      <c r="J260" s="1131" t="s">
        <v>7532</v>
      </c>
      <c r="K260" s="1131">
        <v>2</v>
      </c>
      <c r="L260" s="1131" t="s">
        <v>7533</v>
      </c>
      <c r="R260" s="1131">
        <v>13</v>
      </c>
      <c r="S260" s="1131" t="s">
        <v>7215</v>
      </c>
      <c r="T260" s="1131">
        <v>13</v>
      </c>
    </row>
    <row r="261" spans="1:20">
      <c r="A261" s="1131" t="s">
        <v>1529</v>
      </c>
      <c r="B261" s="1132" t="s">
        <v>1530</v>
      </c>
      <c r="C261" s="1131" t="s">
        <v>704</v>
      </c>
      <c r="D261" s="1134" t="s">
        <v>1041</v>
      </c>
      <c r="E261" s="1134" t="s">
        <v>985</v>
      </c>
      <c r="G261" s="1131">
        <v>-1</v>
      </c>
      <c r="H261" s="1131" t="s">
        <v>7455</v>
      </c>
      <c r="I261" s="1131" t="s">
        <v>7534</v>
      </c>
      <c r="J261" s="1131" t="s">
        <v>7535</v>
      </c>
      <c r="K261" s="1131">
        <v>2</v>
      </c>
      <c r="L261" s="1131" t="s">
        <v>7536</v>
      </c>
      <c r="R261" s="1131">
        <v>14</v>
      </c>
      <c r="S261" s="1131" t="s">
        <v>7215</v>
      </c>
      <c r="T261" s="1131">
        <v>14</v>
      </c>
    </row>
    <row r="262" spans="1:20">
      <c r="A262" s="1131" t="s">
        <v>1531</v>
      </c>
      <c r="B262" s="1132" t="s">
        <v>1532</v>
      </c>
      <c r="C262" s="1131" t="s">
        <v>704</v>
      </c>
      <c r="D262" s="1134" t="s">
        <v>1041</v>
      </c>
      <c r="E262" s="1134" t="s">
        <v>985</v>
      </c>
      <c r="G262" s="1131">
        <v>-1</v>
      </c>
      <c r="H262" s="1131" t="s">
        <v>7455</v>
      </c>
      <c r="I262" s="1131" t="s">
        <v>7537</v>
      </c>
      <c r="J262" s="1131" t="s">
        <v>7538</v>
      </c>
      <c r="K262" s="1131">
        <v>2</v>
      </c>
      <c r="L262" s="1131" t="s">
        <v>7539</v>
      </c>
      <c r="R262" s="1131">
        <v>13</v>
      </c>
      <c r="S262" s="1131" t="s">
        <v>7215</v>
      </c>
      <c r="T262" s="1131">
        <v>13</v>
      </c>
    </row>
    <row r="263" spans="1:20">
      <c r="A263" s="1131" t="s">
        <v>1533</v>
      </c>
      <c r="B263" s="1132" t="s">
        <v>1534</v>
      </c>
      <c r="C263" s="1131" t="s">
        <v>704</v>
      </c>
      <c r="D263" s="1134" t="s">
        <v>1041</v>
      </c>
      <c r="E263" s="1134" t="s">
        <v>985</v>
      </c>
      <c r="G263" s="1131">
        <v>-1</v>
      </c>
      <c r="H263" s="1131" t="s">
        <v>7455</v>
      </c>
      <c r="I263" s="1131" t="s">
        <v>7540</v>
      </c>
      <c r="J263" s="1131" t="s">
        <v>7541</v>
      </c>
      <c r="K263" s="1131">
        <v>2</v>
      </c>
      <c r="L263" s="1131" t="s">
        <v>7542</v>
      </c>
      <c r="R263" s="1131">
        <v>13</v>
      </c>
      <c r="S263" s="1131" t="s">
        <v>7215</v>
      </c>
      <c r="T263" s="1131">
        <v>13</v>
      </c>
    </row>
    <row r="264" spans="1:20">
      <c r="A264" s="1131" t="s">
        <v>1535</v>
      </c>
      <c r="B264" s="1132" t="s">
        <v>1536</v>
      </c>
      <c r="C264" s="1131" t="s">
        <v>704</v>
      </c>
      <c r="D264" s="1134" t="s">
        <v>1041</v>
      </c>
      <c r="E264" s="1134" t="s">
        <v>985</v>
      </c>
      <c r="G264" s="1131">
        <v>-1</v>
      </c>
      <c r="H264" s="1131" t="s">
        <v>7455</v>
      </c>
      <c r="I264" s="1131" t="s">
        <v>7543</v>
      </c>
      <c r="J264" s="1131" t="s">
        <v>7544</v>
      </c>
      <c r="K264" s="1131">
        <v>2</v>
      </c>
      <c r="L264" s="1131" t="s">
        <v>7545</v>
      </c>
      <c r="R264" s="1131">
        <v>13</v>
      </c>
      <c r="S264" s="1131" t="s">
        <v>7215</v>
      </c>
      <c r="T264" s="1131">
        <v>13</v>
      </c>
    </row>
    <row r="265" spans="1:20">
      <c r="A265" s="1131" t="s">
        <v>1537</v>
      </c>
      <c r="B265" s="1132" t="s">
        <v>1538</v>
      </c>
      <c r="C265" s="1131" t="s">
        <v>704</v>
      </c>
      <c r="D265" s="1134" t="s">
        <v>1041</v>
      </c>
      <c r="E265" s="1134" t="s">
        <v>985</v>
      </c>
      <c r="G265" s="1131">
        <v>-1</v>
      </c>
      <c r="H265" s="1131" t="s">
        <v>7455</v>
      </c>
      <c r="I265" s="1131" t="s">
        <v>7546</v>
      </c>
      <c r="J265" s="1131" t="s">
        <v>7547</v>
      </c>
      <c r="K265" s="1131">
        <v>2</v>
      </c>
      <c r="L265" s="1131" t="s">
        <v>7548</v>
      </c>
      <c r="R265" s="1131">
        <v>13</v>
      </c>
      <c r="S265" s="1131" t="s">
        <v>7215</v>
      </c>
      <c r="T265" s="1131">
        <v>13</v>
      </c>
    </row>
    <row r="266" spans="1:20">
      <c r="A266" s="1131" t="s">
        <v>1539</v>
      </c>
      <c r="B266" s="1132" t="s">
        <v>1540</v>
      </c>
      <c r="C266" s="1131" t="s">
        <v>704</v>
      </c>
      <c r="D266" s="1134" t="s">
        <v>1041</v>
      </c>
      <c r="E266" s="1134" t="s">
        <v>985</v>
      </c>
      <c r="G266" s="1131">
        <v>-1</v>
      </c>
      <c r="H266" s="1131" t="s">
        <v>7455</v>
      </c>
      <c r="I266" s="1131" t="s">
        <v>7549</v>
      </c>
      <c r="J266" s="1131" t="s">
        <v>7550</v>
      </c>
      <c r="K266" s="1131">
        <v>2</v>
      </c>
      <c r="L266" s="1131" t="s">
        <v>7551</v>
      </c>
      <c r="R266" s="1131">
        <v>13</v>
      </c>
      <c r="S266" s="1131" t="s">
        <v>7215</v>
      </c>
      <c r="T266" s="1131">
        <v>13</v>
      </c>
    </row>
    <row r="267" spans="1:20">
      <c r="A267" s="1131" t="s">
        <v>1541</v>
      </c>
      <c r="B267" s="1132" t="s">
        <v>1542</v>
      </c>
      <c r="C267" s="1131" t="s">
        <v>704</v>
      </c>
      <c r="D267" s="1134" t="s">
        <v>1041</v>
      </c>
      <c r="E267" s="1134" t="s">
        <v>985</v>
      </c>
      <c r="G267" s="1131">
        <v>-1</v>
      </c>
      <c r="H267" s="1131" t="s">
        <v>7455</v>
      </c>
      <c r="I267" s="1131" t="s">
        <v>7552</v>
      </c>
      <c r="J267" s="1131" t="s">
        <v>7553</v>
      </c>
      <c r="K267" s="1131">
        <v>2</v>
      </c>
      <c r="L267" s="1131" t="s">
        <v>7554</v>
      </c>
      <c r="R267" s="1131">
        <v>13</v>
      </c>
      <c r="S267" s="1131" t="s">
        <v>7215</v>
      </c>
      <c r="T267" s="1131">
        <v>13</v>
      </c>
    </row>
    <row r="268" spans="1:20">
      <c r="A268" s="1131" t="s">
        <v>1543</v>
      </c>
      <c r="B268" s="1132" t="s">
        <v>1544</v>
      </c>
      <c r="C268" s="1131" t="s">
        <v>704</v>
      </c>
      <c r="D268" s="1134" t="s">
        <v>1041</v>
      </c>
      <c r="E268" s="1134" t="s">
        <v>985</v>
      </c>
      <c r="G268" s="1131">
        <v>-1</v>
      </c>
      <c r="H268" s="1131" t="s">
        <v>7455</v>
      </c>
      <c r="I268" s="1131" t="s">
        <v>7555</v>
      </c>
      <c r="J268" s="1131" t="s">
        <v>7556</v>
      </c>
      <c r="K268" s="1131">
        <v>2</v>
      </c>
      <c r="L268" s="1131" t="s">
        <v>7557</v>
      </c>
      <c r="R268" s="1131">
        <v>13</v>
      </c>
      <c r="S268" s="1131" t="s">
        <v>7215</v>
      </c>
      <c r="T268" s="1131">
        <v>13</v>
      </c>
    </row>
    <row r="269" spans="1:20">
      <c r="A269" s="1131" t="s">
        <v>1545</v>
      </c>
      <c r="B269" s="1132" t="s">
        <v>1546</v>
      </c>
      <c r="C269" s="1131" t="s">
        <v>704</v>
      </c>
      <c r="D269" s="1134" t="s">
        <v>1041</v>
      </c>
      <c r="E269" s="1134" t="s">
        <v>985</v>
      </c>
      <c r="G269" s="1131">
        <v>-1</v>
      </c>
      <c r="H269" s="1131" t="s">
        <v>7455</v>
      </c>
      <c r="I269" s="1131" t="s">
        <v>7558</v>
      </c>
      <c r="J269" s="1131" t="s">
        <v>7559</v>
      </c>
      <c r="K269" s="1131">
        <v>2</v>
      </c>
      <c r="L269" s="1131" t="s">
        <v>7560</v>
      </c>
      <c r="R269" s="1131">
        <v>13</v>
      </c>
      <c r="S269" s="1131" t="s">
        <v>7215</v>
      </c>
      <c r="T269" s="1131">
        <v>13</v>
      </c>
    </row>
    <row r="270" spans="1:20">
      <c r="A270" s="1131" t="s">
        <v>1547</v>
      </c>
      <c r="B270" s="1132" t="s">
        <v>1548</v>
      </c>
      <c r="C270" s="1131" t="s">
        <v>704</v>
      </c>
      <c r="D270" s="1134" t="s">
        <v>1041</v>
      </c>
      <c r="E270" s="1134" t="s">
        <v>985</v>
      </c>
      <c r="G270" s="1131">
        <v>-1</v>
      </c>
      <c r="H270" s="1131" t="s">
        <v>7455</v>
      </c>
      <c r="I270" s="1131" t="s">
        <v>7561</v>
      </c>
      <c r="J270" s="1131" t="s">
        <v>7562</v>
      </c>
      <c r="K270" s="1131">
        <v>2</v>
      </c>
      <c r="L270" s="1131" t="s">
        <v>7563</v>
      </c>
      <c r="R270" s="1131">
        <v>13</v>
      </c>
      <c r="S270" s="1131" t="s">
        <v>7215</v>
      </c>
      <c r="T270" s="1131">
        <v>13</v>
      </c>
    </row>
    <row r="271" spans="1:20">
      <c r="A271" s="1131" t="s">
        <v>1549</v>
      </c>
      <c r="B271" s="1132" t="s">
        <v>1550</v>
      </c>
      <c r="C271" s="1131" t="s">
        <v>704</v>
      </c>
      <c r="D271" s="1134" t="s">
        <v>1041</v>
      </c>
      <c r="E271" s="1134" t="s">
        <v>985</v>
      </c>
      <c r="G271" s="1131">
        <v>-1</v>
      </c>
      <c r="H271" s="1131" t="s">
        <v>7455</v>
      </c>
      <c r="I271" s="1131" t="s">
        <v>7564</v>
      </c>
      <c r="J271" s="1131" t="s">
        <v>7565</v>
      </c>
      <c r="K271" s="1131" t="s">
        <v>7218</v>
      </c>
      <c r="L271" s="1131" t="s">
        <v>7566</v>
      </c>
      <c r="R271" s="1131">
        <v>14</v>
      </c>
      <c r="S271" s="1131" t="s">
        <v>7219</v>
      </c>
      <c r="T271" s="1131">
        <v>14</v>
      </c>
    </row>
    <row r="272" spans="1:20">
      <c r="A272" s="1131" t="s">
        <v>1551</v>
      </c>
      <c r="B272" s="1132" t="s">
        <v>1552</v>
      </c>
      <c r="C272" s="1131" t="s">
        <v>704</v>
      </c>
      <c r="D272" s="1134" t="s">
        <v>1041</v>
      </c>
      <c r="E272" s="1134" t="s">
        <v>985</v>
      </c>
      <c r="G272" s="1131">
        <v>-1</v>
      </c>
      <c r="H272" s="1131" t="s">
        <v>7455</v>
      </c>
      <c r="I272" s="1131" t="s">
        <v>7567</v>
      </c>
      <c r="J272" s="1131" t="s">
        <v>7568</v>
      </c>
      <c r="K272" s="1131" t="s">
        <v>7218</v>
      </c>
      <c r="L272" s="1131" t="s">
        <v>7569</v>
      </c>
      <c r="R272" s="1131">
        <v>13</v>
      </c>
      <c r="S272" s="1131" t="s">
        <v>7219</v>
      </c>
      <c r="T272" s="1131">
        <v>13</v>
      </c>
    </row>
    <row r="273" spans="1:20">
      <c r="A273" s="1131" t="s">
        <v>1553</v>
      </c>
      <c r="B273" s="1132" t="s">
        <v>1554</v>
      </c>
      <c r="C273" s="1131" t="s">
        <v>704</v>
      </c>
      <c r="D273" s="1134" t="s">
        <v>1041</v>
      </c>
      <c r="E273" s="1134" t="s">
        <v>985</v>
      </c>
      <c r="G273" s="1131">
        <v>-1</v>
      </c>
      <c r="H273" s="1131" t="s">
        <v>7455</v>
      </c>
      <c r="I273" s="1131" t="s">
        <v>7570</v>
      </c>
      <c r="J273" s="1131" t="s">
        <v>7571</v>
      </c>
      <c r="K273" s="1131" t="s">
        <v>7218</v>
      </c>
      <c r="L273" s="1131" t="s">
        <v>7572</v>
      </c>
      <c r="R273" s="1131">
        <v>14</v>
      </c>
      <c r="S273" s="1131" t="s">
        <v>7219</v>
      </c>
      <c r="T273" s="1131">
        <v>14</v>
      </c>
    </row>
    <row r="274" spans="1:20">
      <c r="A274" s="1131" t="s">
        <v>1555</v>
      </c>
      <c r="B274" s="1132" t="s">
        <v>1556</v>
      </c>
      <c r="C274" s="1131" t="s">
        <v>704</v>
      </c>
      <c r="D274" s="1134" t="s">
        <v>1041</v>
      </c>
      <c r="E274" s="1134" t="s">
        <v>985</v>
      </c>
      <c r="G274" s="1131">
        <v>-1</v>
      </c>
      <c r="H274" s="1131" t="s">
        <v>7455</v>
      </c>
      <c r="I274" s="1131" t="s">
        <v>7573</v>
      </c>
      <c r="J274" s="1131" t="s">
        <v>7574</v>
      </c>
      <c r="K274" s="1131" t="s">
        <v>7218</v>
      </c>
      <c r="L274" s="1131" t="s">
        <v>7575</v>
      </c>
      <c r="R274" s="1131">
        <v>13</v>
      </c>
      <c r="S274" s="1131" t="s">
        <v>7219</v>
      </c>
      <c r="T274" s="1131">
        <v>13</v>
      </c>
    </row>
    <row r="275" spans="1:20">
      <c r="A275" s="1131" t="s">
        <v>1557</v>
      </c>
      <c r="B275" s="1132" t="s">
        <v>1558</v>
      </c>
      <c r="C275" s="1131" t="s">
        <v>704</v>
      </c>
      <c r="D275" s="1134" t="s">
        <v>1041</v>
      </c>
      <c r="E275" s="1134" t="s">
        <v>985</v>
      </c>
      <c r="G275" s="1131">
        <v>-1</v>
      </c>
      <c r="H275" s="1131" t="s">
        <v>7455</v>
      </c>
      <c r="I275" s="1131" t="s">
        <v>7576</v>
      </c>
      <c r="J275" s="1131" t="s">
        <v>7577</v>
      </c>
      <c r="K275" s="1131" t="s">
        <v>7218</v>
      </c>
      <c r="L275" s="1131" t="s">
        <v>7578</v>
      </c>
      <c r="R275" s="1131">
        <v>13</v>
      </c>
      <c r="S275" s="1131" t="s">
        <v>7219</v>
      </c>
      <c r="T275" s="1131">
        <v>13</v>
      </c>
    </row>
    <row r="276" spans="1:20">
      <c r="A276" s="1131" t="s">
        <v>1559</v>
      </c>
      <c r="B276" s="1132" t="s">
        <v>1560</v>
      </c>
      <c r="C276" s="1131" t="s">
        <v>704</v>
      </c>
      <c r="D276" s="1134" t="s">
        <v>1041</v>
      </c>
      <c r="E276" s="1134" t="s">
        <v>985</v>
      </c>
      <c r="G276" s="1131">
        <v>-1</v>
      </c>
      <c r="H276" s="1131" t="s">
        <v>7455</v>
      </c>
      <c r="I276" s="1131" t="s">
        <v>7579</v>
      </c>
      <c r="J276" s="1131" t="s">
        <v>7580</v>
      </c>
      <c r="K276" s="1131">
        <v>2</v>
      </c>
      <c r="L276" s="1131" t="s">
        <v>7581</v>
      </c>
      <c r="R276" s="1131">
        <v>13</v>
      </c>
      <c r="S276" s="1131" t="s">
        <v>7219</v>
      </c>
      <c r="T276" s="1131">
        <v>13</v>
      </c>
    </row>
    <row r="277" spans="1:20">
      <c r="A277" s="1131" t="s">
        <v>1561</v>
      </c>
      <c r="B277" s="1132" t="s">
        <v>1562</v>
      </c>
      <c r="C277" s="1131" t="s">
        <v>704</v>
      </c>
      <c r="D277" s="1134" t="s">
        <v>1041</v>
      </c>
      <c r="E277" s="1134" t="s">
        <v>985</v>
      </c>
      <c r="G277" s="1131">
        <v>-1</v>
      </c>
      <c r="H277" s="1131" t="s">
        <v>7455</v>
      </c>
      <c r="I277" s="1131" t="s">
        <v>7582</v>
      </c>
      <c r="J277" s="1131" t="s">
        <v>7583</v>
      </c>
      <c r="K277" s="1131">
        <v>2</v>
      </c>
      <c r="L277" s="1131" t="s">
        <v>7584</v>
      </c>
      <c r="R277" s="1131">
        <v>13</v>
      </c>
      <c r="S277" s="1131" t="s">
        <v>7215</v>
      </c>
      <c r="T277" s="1131">
        <v>13</v>
      </c>
    </row>
    <row r="278" spans="1:20">
      <c r="A278" s="1131" t="s">
        <v>1563</v>
      </c>
      <c r="B278" s="1132" t="s">
        <v>1564</v>
      </c>
      <c r="C278" s="1131" t="s">
        <v>704</v>
      </c>
      <c r="D278" s="1134" t="s">
        <v>1041</v>
      </c>
      <c r="E278" s="1134" t="s">
        <v>985</v>
      </c>
      <c r="G278" s="1131">
        <v>-1</v>
      </c>
      <c r="H278" s="1131" t="s">
        <v>7455</v>
      </c>
      <c r="I278" s="1131" t="s">
        <v>7585</v>
      </c>
      <c r="J278" s="1131" t="s">
        <v>7586</v>
      </c>
      <c r="K278" s="1131">
        <v>2</v>
      </c>
      <c r="L278" s="1131" t="s">
        <v>7587</v>
      </c>
      <c r="R278" s="1131">
        <v>13</v>
      </c>
      <c r="S278" s="1131" t="s">
        <v>7215</v>
      </c>
      <c r="T278" s="1131">
        <v>13</v>
      </c>
    </row>
    <row r="279" spans="1:20">
      <c r="A279" s="1131" t="s">
        <v>1565</v>
      </c>
      <c r="B279" s="1132" t="s">
        <v>1566</v>
      </c>
      <c r="C279" s="1131" t="s">
        <v>704</v>
      </c>
      <c r="D279" s="1134" t="s">
        <v>1041</v>
      </c>
      <c r="E279" s="1134" t="s">
        <v>985</v>
      </c>
      <c r="G279" s="1131">
        <v>-1</v>
      </c>
      <c r="H279" s="1131" t="s">
        <v>7455</v>
      </c>
      <c r="I279" s="1131" t="s">
        <v>7588</v>
      </c>
      <c r="J279" s="1131" t="s">
        <v>7589</v>
      </c>
      <c r="K279" s="1131">
        <v>2</v>
      </c>
      <c r="L279" s="1131" t="s">
        <v>7590</v>
      </c>
      <c r="R279" s="1131">
        <v>13</v>
      </c>
      <c r="S279" s="1131" t="s">
        <v>7215</v>
      </c>
      <c r="T279" s="1131">
        <v>13</v>
      </c>
    </row>
    <row r="280" spans="1:20">
      <c r="A280" s="1131" t="s">
        <v>1567</v>
      </c>
      <c r="B280" s="1132" t="s">
        <v>1568</v>
      </c>
      <c r="C280" s="1131" t="s">
        <v>704</v>
      </c>
      <c r="D280" s="1134" t="s">
        <v>1041</v>
      </c>
      <c r="E280" s="1134" t="s">
        <v>985</v>
      </c>
      <c r="G280" s="1131">
        <v>-1</v>
      </c>
      <c r="H280" s="1131" t="s">
        <v>7455</v>
      </c>
      <c r="I280" s="1131" t="s">
        <v>7591</v>
      </c>
      <c r="J280" s="1131" t="s">
        <v>7592</v>
      </c>
      <c r="K280" s="1131">
        <v>2</v>
      </c>
      <c r="L280" s="1131" t="s">
        <v>7593</v>
      </c>
      <c r="R280" s="1131">
        <v>13</v>
      </c>
      <c r="S280" s="1131" t="s">
        <v>7215</v>
      </c>
      <c r="T280" s="1131">
        <v>13</v>
      </c>
    </row>
    <row r="281" spans="1:20">
      <c r="A281" s="1131" t="s">
        <v>1569</v>
      </c>
      <c r="B281" s="1132" t="s">
        <v>1570</v>
      </c>
      <c r="C281" s="1131" t="s">
        <v>704</v>
      </c>
      <c r="D281" s="1134" t="s">
        <v>1041</v>
      </c>
      <c r="E281" s="1134" t="s">
        <v>985</v>
      </c>
      <c r="G281" s="1131">
        <v>-1</v>
      </c>
      <c r="H281" s="1131" t="s">
        <v>7455</v>
      </c>
      <c r="I281" s="1131" t="s">
        <v>7594</v>
      </c>
      <c r="J281" s="1131" t="s">
        <v>7595</v>
      </c>
      <c r="K281" s="1131">
        <v>2</v>
      </c>
      <c r="L281" s="1131" t="s">
        <v>7596</v>
      </c>
      <c r="R281" s="1131">
        <v>13</v>
      </c>
      <c r="S281" s="1131" t="s">
        <v>7215</v>
      </c>
      <c r="T281" s="1131">
        <v>13</v>
      </c>
    </row>
    <row r="282" spans="1:20">
      <c r="A282" s="1131" t="s">
        <v>1571</v>
      </c>
      <c r="B282" s="1132" t="s">
        <v>1572</v>
      </c>
      <c r="C282" s="1131" t="s">
        <v>704</v>
      </c>
      <c r="D282" s="1134" t="s">
        <v>1041</v>
      </c>
      <c r="E282" s="1134" t="s">
        <v>985</v>
      </c>
      <c r="G282" s="1131">
        <v>-1</v>
      </c>
      <c r="H282" s="1131" t="s">
        <v>7455</v>
      </c>
      <c r="I282" s="1131" t="s">
        <v>7597</v>
      </c>
      <c r="J282" s="1131" t="s">
        <v>7598</v>
      </c>
      <c r="K282" s="1131">
        <v>2</v>
      </c>
      <c r="L282" s="1131" t="s">
        <v>7599</v>
      </c>
      <c r="R282" s="1131">
        <v>13</v>
      </c>
      <c r="S282" s="1131" t="s">
        <v>7215</v>
      </c>
      <c r="T282" s="1131">
        <v>13</v>
      </c>
    </row>
    <row r="283" spans="1:20">
      <c r="A283" s="1131" t="s">
        <v>1573</v>
      </c>
      <c r="B283" s="1132" t="s">
        <v>1574</v>
      </c>
      <c r="C283" s="1131" t="s">
        <v>704</v>
      </c>
      <c r="D283" s="1134" t="s">
        <v>1041</v>
      </c>
      <c r="E283" s="1134" t="s">
        <v>985</v>
      </c>
      <c r="G283" s="1131">
        <v>-1</v>
      </c>
      <c r="H283" s="1131" t="s">
        <v>7455</v>
      </c>
      <c r="I283" s="1131" t="s">
        <v>7600</v>
      </c>
      <c r="J283" s="1131" t="s">
        <v>7601</v>
      </c>
      <c r="K283" s="1131" t="s">
        <v>7218</v>
      </c>
      <c r="L283" s="1131" t="s">
        <v>7602</v>
      </c>
      <c r="R283" s="1131">
        <v>14</v>
      </c>
      <c r="S283" s="1131" t="s">
        <v>7219</v>
      </c>
      <c r="T283" s="1131">
        <v>14</v>
      </c>
    </row>
    <row r="284" spans="1:20">
      <c r="A284" s="1131" t="s">
        <v>1575</v>
      </c>
      <c r="B284" s="1132" t="s">
        <v>1576</v>
      </c>
      <c r="C284" s="1131" t="s">
        <v>704</v>
      </c>
      <c r="D284" s="1134" t="s">
        <v>1041</v>
      </c>
      <c r="E284" s="1134" t="s">
        <v>985</v>
      </c>
      <c r="G284" s="1131">
        <v>-1</v>
      </c>
      <c r="H284" s="1131" t="s">
        <v>7455</v>
      </c>
      <c r="I284" s="1131" t="s">
        <v>7603</v>
      </c>
      <c r="J284" s="1131" t="s">
        <v>7604</v>
      </c>
      <c r="K284" s="1131" t="s">
        <v>7218</v>
      </c>
      <c r="L284" s="1131" t="s">
        <v>7605</v>
      </c>
      <c r="R284" s="1131">
        <v>13</v>
      </c>
      <c r="S284" s="1131" t="s">
        <v>7219</v>
      </c>
      <c r="T284" s="1131">
        <v>13</v>
      </c>
    </row>
    <row r="285" spans="1:20">
      <c r="A285" s="1131" t="s">
        <v>1577</v>
      </c>
      <c r="B285" s="1132" t="s">
        <v>1578</v>
      </c>
      <c r="C285" s="1131" t="s">
        <v>704</v>
      </c>
      <c r="D285" s="1134" t="s">
        <v>1041</v>
      </c>
      <c r="E285" s="1134" t="s">
        <v>985</v>
      </c>
      <c r="G285" s="1131">
        <v>-1</v>
      </c>
      <c r="H285" s="1131" t="s">
        <v>7455</v>
      </c>
      <c r="I285" s="1131" t="s">
        <v>7606</v>
      </c>
      <c r="J285" s="1131" t="s">
        <v>7607</v>
      </c>
      <c r="K285" s="1131" t="s">
        <v>7218</v>
      </c>
      <c r="L285" s="1131" t="s">
        <v>7608</v>
      </c>
      <c r="R285" s="1131">
        <v>14</v>
      </c>
      <c r="S285" s="1131" t="s">
        <v>7219</v>
      </c>
      <c r="T285" s="1131">
        <v>14</v>
      </c>
    </row>
    <row r="286" spans="1:20">
      <c r="A286" s="1131" t="s">
        <v>1579</v>
      </c>
      <c r="B286" s="1132" t="s">
        <v>1580</v>
      </c>
      <c r="C286" s="1131" t="s">
        <v>704</v>
      </c>
      <c r="D286" s="1134" t="s">
        <v>1041</v>
      </c>
      <c r="E286" s="1134" t="s">
        <v>985</v>
      </c>
      <c r="G286" s="1131">
        <v>-1</v>
      </c>
      <c r="H286" s="1131" t="s">
        <v>7455</v>
      </c>
      <c r="I286" s="1131" t="s">
        <v>7609</v>
      </c>
      <c r="J286" s="1131" t="s">
        <v>7610</v>
      </c>
      <c r="K286" s="1131" t="s">
        <v>7218</v>
      </c>
      <c r="L286" s="1131" t="s">
        <v>7611</v>
      </c>
      <c r="R286" s="1131">
        <v>13</v>
      </c>
      <c r="S286" s="1131" t="s">
        <v>7219</v>
      </c>
      <c r="T286" s="1131">
        <v>13</v>
      </c>
    </row>
    <row r="287" spans="1:20">
      <c r="A287" s="1131" t="s">
        <v>1581</v>
      </c>
      <c r="B287" s="1132" t="s">
        <v>1582</v>
      </c>
      <c r="C287" s="1131" t="s">
        <v>704</v>
      </c>
      <c r="D287" s="1134" t="s">
        <v>1041</v>
      </c>
      <c r="E287" s="1134" t="s">
        <v>985</v>
      </c>
      <c r="G287" s="1131">
        <v>-1</v>
      </c>
      <c r="H287" s="1131" t="s">
        <v>7455</v>
      </c>
      <c r="I287" s="1131" t="s">
        <v>7612</v>
      </c>
      <c r="J287" s="1131" t="s">
        <v>7613</v>
      </c>
      <c r="K287" s="1131" t="s">
        <v>7218</v>
      </c>
      <c r="L287" s="1131" t="s">
        <v>7614</v>
      </c>
      <c r="R287" s="1131">
        <v>13</v>
      </c>
      <c r="S287" s="1131" t="s">
        <v>7219</v>
      </c>
      <c r="T287" s="1131">
        <v>13</v>
      </c>
    </row>
    <row r="288" spans="1:20">
      <c r="A288" s="1131" t="s">
        <v>1583</v>
      </c>
      <c r="B288" s="1132" t="s">
        <v>1584</v>
      </c>
      <c r="C288" s="1131" t="s">
        <v>704</v>
      </c>
      <c r="D288" s="1134" t="s">
        <v>1041</v>
      </c>
      <c r="E288" s="1134" t="s">
        <v>985</v>
      </c>
      <c r="G288" s="1131">
        <v>-1</v>
      </c>
      <c r="H288" s="1131" t="s">
        <v>7455</v>
      </c>
      <c r="I288" s="1131" t="s">
        <v>7615</v>
      </c>
      <c r="J288" s="1131" t="s">
        <v>7616</v>
      </c>
      <c r="K288" s="1131">
        <v>2</v>
      </c>
      <c r="L288" s="1131" t="s">
        <v>7617</v>
      </c>
      <c r="R288" s="1131">
        <v>13</v>
      </c>
      <c r="S288" s="1131" t="s">
        <v>7219</v>
      </c>
      <c r="T288" s="1131">
        <v>13</v>
      </c>
    </row>
    <row r="289" spans="1:20">
      <c r="A289" s="1131" t="s">
        <v>1585</v>
      </c>
      <c r="B289" s="1132" t="s">
        <v>1586</v>
      </c>
      <c r="C289" s="1131" t="s">
        <v>704</v>
      </c>
      <c r="D289" s="1134" t="s">
        <v>1041</v>
      </c>
      <c r="E289" s="1134" t="s">
        <v>985</v>
      </c>
      <c r="G289" s="1131">
        <v>-1</v>
      </c>
      <c r="H289" s="1131" t="s">
        <v>7455</v>
      </c>
      <c r="I289" s="1131" t="s">
        <v>7618</v>
      </c>
      <c r="J289" s="1131" t="s">
        <v>7619</v>
      </c>
      <c r="K289" s="1131">
        <v>2</v>
      </c>
      <c r="L289" s="1131" t="s">
        <v>7620</v>
      </c>
      <c r="R289" s="1131">
        <v>13</v>
      </c>
      <c r="S289" s="1131" t="s">
        <v>7215</v>
      </c>
      <c r="T289" s="1131">
        <v>13</v>
      </c>
    </row>
    <row r="290" spans="1:20">
      <c r="A290" s="1131" t="s">
        <v>1587</v>
      </c>
      <c r="B290" s="1132" t="s">
        <v>1588</v>
      </c>
      <c r="C290" s="1131" t="s">
        <v>704</v>
      </c>
      <c r="D290" s="1134" t="s">
        <v>1041</v>
      </c>
      <c r="E290" s="1134" t="s">
        <v>985</v>
      </c>
      <c r="G290" s="1131">
        <v>-1</v>
      </c>
      <c r="H290" s="1131" t="s">
        <v>7455</v>
      </c>
      <c r="I290" s="1131" t="s">
        <v>7621</v>
      </c>
      <c r="J290" s="1131" t="s">
        <v>7622</v>
      </c>
      <c r="K290" s="1131">
        <v>2</v>
      </c>
      <c r="L290" s="1131" t="s">
        <v>7623</v>
      </c>
      <c r="R290" s="1131">
        <v>13</v>
      </c>
      <c r="S290" s="1131" t="s">
        <v>7215</v>
      </c>
      <c r="T290" s="1131">
        <v>13</v>
      </c>
    </row>
    <row r="291" spans="1:20">
      <c r="A291" s="1131" t="s">
        <v>1589</v>
      </c>
      <c r="B291" s="1132" t="s">
        <v>1590</v>
      </c>
      <c r="C291" s="1131" t="s">
        <v>704</v>
      </c>
      <c r="D291" s="1134" t="s">
        <v>1041</v>
      </c>
      <c r="E291" s="1134" t="s">
        <v>985</v>
      </c>
      <c r="G291" s="1131">
        <v>-1</v>
      </c>
      <c r="H291" s="1131" t="s">
        <v>7455</v>
      </c>
      <c r="I291" s="1131" t="s">
        <v>7624</v>
      </c>
      <c r="J291" s="1131" t="s">
        <v>7625</v>
      </c>
      <c r="K291" s="1131">
        <v>2</v>
      </c>
      <c r="L291" s="1131" t="s">
        <v>7626</v>
      </c>
      <c r="R291" s="1131">
        <v>13</v>
      </c>
      <c r="S291" s="1131" t="s">
        <v>7215</v>
      </c>
      <c r="T291" s="1131">
        <v>13</v>
      </c>
    </row>
    <row r="292" spans="1:20">
      <c r="A292" s="1131" t="s">
        <v>1591</v>
      </c>
      <c r="B292" s="1132" t="s">
        <v>1592</v>
      </c>
      <c r="C292" s="1131" t="s">
        <v>704</v>
      </c>
      <c r="D292" s="1134" t="s">
        <v>1041</v>
      </c>
      <c r="E292" s="1134" t="s">
        <v>985</v>
      </c>
      <c r="G292" s="1131">
        <v>-1</v>
      </c>
      <c r="H292" s="1131" t="s">
        <v>7455</v>
      </c>
      <c r="I292" s="1131" t="s">
        <v>7627</v>
      </c>
      <c r="J292" s="1131" t="s">
        <v>7628</v>
      </c>
      <c r="K292" s="1131">
        <v>2</v>
      </c>
      <c r="L292" s="1131" t="s">
        <v>7629</v>
      </c>
      <c r="R292" s="1131">
        <v>13</v>
      </c>
      <c r="S292" s="1131" t="s">
        <v>7215</v>
      </c>
      <c r="T292" s="1131">
        <v>13</v>
      </c>
    </row>
    <row r="293" spans="1:20">
      <c r="A293" s="1131" t="s">
        <v>1593</v>
      </c>
      <c r="B293" s="1132" t="s">
        <v>1594</v>
      </c>
      <c r="C293" s="1131" t="s">
        <v>704</v>
      </c>
      <c r="D293" s="1134" t="s">
        <v>1041</v>
      </c>
      <c r="E293" s="1134" t="s">
        <v>985</v>
      </c>
      <c r="G293" s="1131">
        <v>-1</v>
      </c>
      <c r="H293" s="1131" t="s">
        <v>7455</v>
      </c>
      <c r="I293" s="1131" t="s">
        <v>7630</v>
      </c>
      <c r="J293" s="1131" t="s">
        <v>7631</v>
      </c>
      <c r="K293" s="1131">
        <v>2</v>
      </c>
      <c r="L293" s="1131" t="s">
        <v>7632</v>
      </c>
      <c r="R293" s="1131">
        <v>13</v>
      </c>
      <c r="S293" s="1131" t="s">
        <v>7215</v>
      </c>
      <c r="T293" s="1131">
        <v>13</v>
      </c>
    </row>
    <row r="294" spans="1:20">
      <c r="A294" s="1131" t="s">
        <v>1595</v>
      </c>
      <c r="B294" s="1132" t="s">
        <v>1596</v>
      </c>
      <c r="C294" s="1131" t="s">
        <v>704</v>
      </c>
      <c r="D294" s="1134" t="s">
        <v>1041</v>
      </c>
      <c r="E294" s="1134" t="s">
        <v>985</v>
      </c>
      <c r="G294" s="1131">
        <v>-1</v>
      </c>
      <c r="H294" s="1131" t="s">
        <v>7455</v>
      </c>
      <c r="I294" s="1131" t="s">
        <v>7633</v>
      </c>
      <c r="J294" s="1131" t="s">
        <v>7634</v>
      </c>
      <c r="K294" s="1131">
        <v>2</v>
      </c>
      <c r="L294" s="1131" t="s">
        <v>7635</v>
      </c>
      <c r="R294" s="1131">
        <v>13</v>
      </c>
      <c r="S294" s="1131" t="s">
        <v>7215</v>
      </c>
      <c r="T294" s="1131">
        <v>13</v>
      </c>
    </row>
    <row r="295" spans="1:20">
      <c r="A295" s="1131" t="s">
        <v>1597</v>
      </c>
      <c r="B295" s="1132" t="s">
        <v>1598</v>
      </c>
      <c r="C295" s="1131" t="s">
        <v>704</v>
      </c>
      <c r="D295" s="1134" t="s">
        <v>1041</v>
      </c>
      <c r="E295" s="1134" t="s">
        <v>985</v>
      </c>
      <c r="G295" s="1131">
        <v>-1</v>
      </c>
      <c r="H295" s="1131" t="s">
        <v>7455</v>
      </c>
      <c r="I295" s="1131" t="s">
        <v>7636</v>
      </c>
      <c r="J295" s="1131" t="s">
        <v>7637</v>
      </c>
      <c r="K295" s="1131">
        <v>2</v>
      </c>
      <c r="L295" s="1131" t="s">
        <v>7638</v>
      </c>
      <c r="R295" s="1131">
        <v>14</v>
      </c>
      <c r="S295" s="1131" t="s">
        <v>7219</v>
      </c>
      <c r="T295" s="1131">
        <v>14</v>
      </c>
    </row>
    <row r="296" spans="1:20">
      <c r="A296" s="1131" t="s">
        <v>1599</v>
      </c>
      <c r="B296" s="1132" t="s">
        <v>1600</v>
      </c>
      <c r="C296" s="1131" t="s">
        <v>704</v>
      </c>
      <c r="D296" s="1134" t="s">
        <v>1041</v>
      </c>
      <c r="E296" s="1134" t="s">
        <v>985</v>
      </c>
      <c r="G296" s="1131">
        <v>-1</v>
      </c>
      <c r="H296" s="1131" t="s">
        <v>7455</v>
      </c>
      <c r="I296" s="1131" t="s">
        <v>7639</v>
      </c>
      <c r="J296" s="1131" t="s">
        <v>7640</v>
      </c>
      <c r="K296" s="1131">
        <v>2</v>
      </c>
      <c r="L296" s="1131" t="s">
        <v>7641</v>
      </c>
      <c r="R296" s="1131">
        <v>13</v>
      </c>
      <c r="S296" s="1131" t="s">
        <v>7219</v>
      </c>
      <c r="T296" s="1131">
        <v>13</v>
      </c>
    </row>
    <row r="297" spans="1:20">
      <c r="A297" s="1131" t="s">
        <v>1601</v>
      </c>
      <c r="B297" s="1132" t="s">
        <v>1602</v>
      </c>
      <c r="C297" s="1131" t="s">
        <v>704</v>
      </c>
      <c r="D297" s="1134" t="s">
        <v>1041</v>
      </c>
      <c r="E297" s="1134" t="s">
        <v>985</v>
      </c>
      <c r="G297" s="1131">
        <v>-1</v>
      </c>
      <c r="H297" s="1131" t="s">
        <v>7455</v>
      </c>
      <c r="I297" s="1131" t="s">
        <v>7642</v>
      </c>
      <c r="J297" s="1131" t="s">
        <v>7643</v>
      </c>
      <c r="K297" s="1131">
        <v>2</v>
      </c>
      <c r="L297" s="1131" t="s">
        <v>7644</v>
      </c>
      <c r="R297" s="1131">
        <v>14</v>
      </c>
      <c r="S297" s="1131" t="s">
        <v>7219</v>
      </c>
      <c r="T297" s="1131">
        <v>14</v>
      </c>
    </row>
    <row r="298" spans="1:20">
      <c r="A298" s="1131" t="s">
        <v>1603</v>
      </c>
      <c r="B298" s="1132" t="s">
        <v>1604</v>
      </c>
      <c r="C298" s="1131" t="s">
        <v>704</v>
      </c>
      <c r="D298" s="1134" t="s">
        <v>1041</v>
      </c>
      <c r="E298" s="1134" t="s">
        <v>985</v>
      </c>
      <c r="G298" s="1131">
        <v>-1</v>
      </c>
      <c r="H298" s="1131" t="s">
        <v>7455</v>
      </c>
      <c r="I298" s="1131" t="s">
        <v>7645</v>
      </c>
      <c r="J298" s="1131" t="s">
        <v>7646</v>
      </c>
      <c r="K298" s="1131">
        <v>2</v>
      </c>
      <c r="L298" s="1131" t="s">
        <v>7647</v>
      </c>
      <c r="R298" s="1131">
        <v>13</v>
      </c>
      <c r="S298" s="1131" t="s">
        <v>7219</v>
      </c>
      <c r="T298" s="1131">
        <v>13</v>
      </c>
    </row>
    <row r="299" spans="1:20">
      <c r="A299" s="1131" t="s">
        <v>1605</v>
      </c>
      <c r="B299" s="1132" t="s">
        <v>1606</v>
      </c>
      <c r="C299" s="1131" t="s">
        <v>704</v>
      </c>
      <c r="D299" s="1134" t="s">
        <v>1041</v>
      </c>
      <c r="E299" s="1134" t="s">
        <v>985</v>
      </c>
      <c r="G299" s="1131">
        <v>-1</v>
      </c>
      <c r="H299" s="1131" t="s">
        <v>7455</v>
      </c>
      <c r="I299" s="1131" t="s">
        <v>7648</v>
      </c>
      <c r="J299" s="1131" t="s">
        <v>7649</v>
      </c>
      <c r="K299" s="1131">
        <v>2</v>
      </c>
      <c r="L299" s="1131" t="s">
        <v>7650</v>
      </c>
      <c r="R299" s="1131">
        <v>13</v>
      </c>
      <c r="S299" s="1131" t="s">
        <v>7219</v>
      </c>
      <c r="T299" s="1131">
        <v>13</v>
      </c>
    </row>
    <row r="300" spans="1:20">
      <c r="A300" s="1131" t="s">
        <v>1607</v>
      </c>
      <c r="B300" s="1132" t="s">
        <v>1608</v>
      </c>
      <c r="C300" s="1131" t="s">
        <v>704</v>
      </c>
      <c r="D300" s="1134" t="s">
        <v>1041</v>
      </c>
      <c r="E300" s="1134" t="s">
        <v>985</v>
      </c>
      <c r="G300" s="1131">
        <v>-1</v>
      </c>
      <c r="H300" s="1131" t="s">
        <v>7455</v>
      </c>
      <c r="I300" s="1131" t="s">
        <v>7651</v>
      </c>
      <c r="J300" s="1131" t="s">
        <v>7652</v>
      </c>
      <c r="K300" s="1131">
        <v>2</v>
      </c>
      <c r="L300" s="1131" t="s">
        <v>7653</v>
      </c>
      <c r="R300" s="1131">
        <v>13</v>
      </c>
      <c r="S300" s="1131" t="s">
        <v>7219</v>
      </c>
      <c r="T300" s="1131">
        <v>13</v>
      </c>
    </row>
    <row r="301" spans="1:20">
      <c r="A301" s="1131" t="s">
        <v>1609</v>
      </c>
      <c r="B301" s="1132" t="s">
        <v>1610</v>
      </c>
      <c r="C301" s="1131" t="s">
        <v>704</v>
      </c>
      <c r="D301" s="1134" t="s">
        <v>1041</v>
      </c>
      <c r="E301" s="1134" t="s">
        <v>985</v>
      </c>
      <c r="G301" s="1131">
        <v>-1</v>
      </c>
      <c r="H301" s="1131" t="s">
        <v>7455</v>
      </c>
      <c r="I301" s="1131" t="s">
        <v>7654</v>
      </c>
      <c r="J301" s="1131" t="s">
        <v>7655</v>
      </c>
      <c r="K301" s="1131">
        <v>2</v>
      </c>
      <c r="L301" s="1131" t="s">
        <v>7656</v>
      </c>
      <c r="R301" s="1131">
        <v>13</v>
      </c>
      <c r="S301" s="1131" t="s">
        <v>7215</v>
      </c>
      <c r="T301" s="1131">
        <v>13</v>
      </c>
    </row>
    <row r="302" spans="1:20">
      <c r="A302" s="1131" t="s">
        <v>1611</v>
      </c>
      <c r="B302" s="1132" t="s">
        <v>1612</v>
      </c>
      <c r="C302" s="1131" t="s">
        <v>704</v>
      </c>
      <c r="D302" s="1134" t="s">
        <v>1041</v>
      </c>
      <c r="E302" s="1134" t="s">
        <v>985</v>
      </c>
      <c r="G302" s="1131">
        <v>-1</v>
      </c>
      <c r="H302" s="1131" t="s">
        <v>7455</v>
      </c>
      <c r="I302" s="1131" t="s">
        <v>7657</v>
      </c>
      <c r="J302" s="1131" t="s">
        <v>7658</v>
      </c>
      <c r="K302" s="1131">
        <v>2</v>
      </c>
      <c r="L302" s="1131" t="s">
        <v>7659</v>
      </c>
      <c r="R302" s="1131">
        <v>13</v>
      </c>
      <c r="S302" s="1131" t="s">
        <v>7215</v>
      </c>
      <c r="T302" s="1131">
        <v>13</v>
      </c>
    </row>
    <row r="303" spans="1:20">
      <c r="A303" s="1131" t="s">
        <v>1613</v>
      </c>
      <c r="B303" s="1132" t="s">
        <v>1614</v>
      </c>
      <c r="C303" s="1131" t="s">
        <v>704</v>
      </c>
      <c r="D303" s="1134" t="s">
        <v>1041</v>
      </c>
      <c r="E303" s="1134" t="s">
        <v>985</v>
      </c>
      <c r="G303" s="1131">
        <v>-1</v>
      </c>
      <c r="H303" s="1131" t="s">
        <v>7455</v>
      </c>
      <c r="I303" s="1131" t="s">
        <v>7660</v>
      </c>
      <c r="J303" s="1131" t="s">
        <v>7661</v>
      </c>
      <c r="K303" s="1131">
        <v>2</v>
      </c>
      <c r="L303" s="1131" t="s">
        <v>7662</v>
      </c>
      <c r="R303" s="1131">
        <v>13</v>
      </c>
      <c r="S303" s="1131" t="s">
        <v>7215</v>
      </c>
      <c r="T303" s="1131">
        <v>13</v>
      </c>
    </row>
    <row r="304" spans="1:20">
      <c r="A304" s="1131" t="s">
        <v>1615</v>
      </c>
      <c r="B304" s="1132" t="s">
        <v>1616</v>
      </c>
      <c r="C304" s="1131" t="s">
        <v>704</v>
      </c>
      <c r="D304" s="1134" t="s">
        <v>1041</v>
      </c>
      <c r="E304" s="1134" t="s">
        <v>985</v>
      </c>
      <c r="G304" s="1131">
        <v>-1</v>
      </c>
      <c r="H304" s="1131" t="s">
        <v>7455</v>
      </c>
      <c r="I304" s="1131" t="s">
        <v>7663</v>
      </c>
      <c r="J304" s="1131" t="s">
        <v>7664</v>
      </c>
      <c r="K304" s="1131">
        <v>2</v>
      </c>
      <c r="L304" s="1131" t="s">
        <v>7665</v>
      </c>
      <c r="R304" s="1131">
        <v>13</v>
      </c>
      <c r="S304" s="1131" t="s">
        <v>7215</v>
      </c>
      <c r="T304" s="1131">
        <v>13</v>
      </c>
    </row>
    <row r="305" spans="1:20">
      <c r="A305" s="1131" t="s">
        <v>1617</v>
      </c>
      <c r="B305" s="1132" t="s">
        <v>1618</v>
      </c>
      <c r="C305" s="1131" t="s">
        <v>704</v>
      </c>
      <c r="D305" s="1134" t="s">
        <v>1041</v>
      </c>
      <c r="E305" s="1134" t="s">
        <v>985</v>
      </c>
      <c r="G305" s="1131">
        <v>-1</v>
      </c>
      <c r="H305" s="1131" t="s">
        <v>7455</v>
      </c>
      <c r="I305" s="1131" t="s">
        <v>7666</v>
      </c>
      <c r="J305" s="1131" t="s">
        <v>7667</v>
      </c>
      <c r="K305" s="1131">
        <v>2</v>
      </c>
      <c r="L305" s="1131" t="s">
        <v>7668</v>
      </c>
      <c r="R305" s="1131">
        <v>13</v>
      </c>
      <c r="S305" s="1131" t="s">
        <v>7215</v>
      </c>
      <c r="T305" s="1131">
        <v>13</v>
      </c>
    </row>
    <row r="306" spans="1:20">
      <c r="A306" s="1131" t="s">
        <v>1619</v>
      </c>
      <c r="B306" s="1132" t="s">
        <v>1620</v>
      </c>
      <c r="C306" s="1131" t="s">
        <v>704</v>
      </c>
      <c r="D306" s="1134" t="s">
        <v>1041</v>
      </c>
      <c r="E306" s="1134" t="s">
        <v>985</v>
      </c>
      <c r="G306" s="1131">
        <v>-1</v>
      </c>
      <c r="H306" s="1131" t="s">
        <v>7455</v>
      </c>
      <c r="I306" s="1131" t="s">
        <v>7669</v>
      </c>
      <c r="J306" s="1131" t="s">
        <v>7670</v>
      </c>
      <c r="K306" s="1131">
        <v>2</v>
      </c>
      <c r="L306" s="1131" t="s">
        <v>7671</v>
      </c>
      <c r="R306" s="1131">
        <v>13</v>
      </c>
      <c r="S306" s="1131" t="s">
        <v>7215</v>
      </c>
      <c r="T306" s="1131">
        <v>13</v>
      </c>
    </row>
    <row r="307" spans="1:20">
      <c r="A307" s="1131" t="s">
        <v>1621</v>
      </c>
      <c r="B307" s="1132" t="s">
        <v>1622</v>
      </c>
      <c r="C307" s="1131" t="s">
        <v>704</v>
      </c>
      <c r="D307" s="1134" t="s">
        <v>1041</v>
      </c>
      <c r="E307" s="1134" t="s">
        <v>985</v>
      </c>
      <c r="G307" s="1131">
        <v>-1</v>
      </c>
      <c r="H307" s="1131" t="s">
        <v>7212</v>
      </c>
      <c r="I307" s="1131" t="s">
        <v>7456</v>
      </c>
      <c r="J307" s="1131" t="s">
        <v>7457</v>
      </c>
      <c r="K307" s="1131" t="s">
        <v>7218</v>
      </c>
      <c r="L307" s="1131" t="s">
        <v>7458</v>
      </c>
      <c r="R307" s="1131">
        <v>14</v>
      </c>
      <c r="S307" s="1131" t="s">
        <v>7219</v>
      </c>
      <c r="T307" s="1131">
        <v>14</v>
      </c>
    </row>
    <row r="308" spans="1:20">
      <c r="A308" s="1131" t="s">
        <v>1623</v>
      </c>
      <c r="B308" s="1132" t="s">
        <v>1624</v>
      </c>
      <c r="C308" s="1131" t="s">
        <v>704</v>
      </c>
      <c r="D308" s="1134" t="s">
        <v>1041</v>
      </c>
      <c r="E308" s="1134" t="s">
        <v>985</v>
      </c>
      <c r="G308" s="1131">
        <v>-1</v>
      </c>
      <c r="H308" s="1131" t="s">
        <v>7212</v>
      </c>
      <c r="I308" s="1131" t="s">
        <v>7459</v>
      </c>
      <c r="J308" s="1131" t="s">
        <v>7460</v>
      </c>
      <c r="K308" s="1131" t="s">
        <v>7218</v>
      </c>
      <c r="L308" s="1131" t="s">
        <v>7461</v>
      </c>
      <c r="R308" s="1131">
        <v>13</v>
      </c>
      <c r="S308" s="1131" t="s">
        <v>7219</v>
      </c>
      <c r="T308" s="1131">
        <v>13</v>
      </c>
    </row>
    <row r="309" spans="1:20">
      <c r="A309" s="1131" t="s">
        <v>1625</v>
      </c>
      <c r="B309" s="1132" t="s">
        <v>1626</v>
      </c>
      <c r="C309" s="1131" t="s">
        <v>704</v>
      </c>
      <c r="D309" s="1134" t="s">
        <v>1041</v>
      </c>
      <c r="E309" s="1134" t="s">
        <v>985</v>
      </c>
      <c r="G309" s="1131">
        <v>-1</v>
      </c>
      <c r="H309" s="1131" t="s">
        <v>7212</v>
      </c>
      <c r="I309" s="1131" t="s">
        <v>7462</v>
      </c>
      <c r="J309" s="1131" t="s">
        <v>7463</v>
      </c>
      <c r="K309" s="1131" t="s">
        <v>7218</v>
      </c>
      <c r="L309" s="1131" t="s">
        <v>7464</v>
      </c>
      <c r="R309" s="1131">
        <v>14</v>
      </c>
      <c r="S309" s="1131" t="s">
        <v>7219</v>
      </c>
      <c r="T309" s="1131">
        <v>14</v>
      </c>
    </row>
    <row r="310" spans="1:20">
      <c r="A310" s="1131" t="s">
        <v>1627</v>
      </c>
      <c r="B310" s="1132" t="s">
        <v>1628</v>
      </c>
      <c r="C310" s="1131" t="s">
        <v>704</v>
      </c>
      <c r="D310" s="1134" t="s">
        <v>1041</v>
      </c>
      <c r="E310" s="1134" t="s">
        <v>985</v>
      </c>
      <c r="G310" s="1131">
        <v>-1</v>
      </c>
      <c r="H310" s="1131" t="s">
        <v>7212</v>
      </c>
      <c r="I310" s="1131" t="s">
        <v>7465</v>
      </c>
      <c r="J310" s="1131" t="s">
        <v>7466</v>
      </c>
      <c r="K310" s="1131" t="s">
        <v>7218</v>
      </c>
      <c r="L310" s="1131" t="s">
        <v>7467</v>
      </c>
      <c r="R310" s="1131">
        <v>13</v>
      </c>
      <c r="S310" s="1131" t="s">
        <v>7219</v>
      </c>
      <c r="T310" s="1131">
        <v>13</v>
      </c>
    </row>
    <row r="311" spans="1:20">
      <c r="A311" s="1131" t="s">
        <v>1629</v>
      </c>
      <c r="B311" s="1132" t="s">
        <v>1630</v>
      </c>
      <c r="C311" s="1131" t="s">
        <v>704</v>
      </c>
      <c r="D311" s="1134" t="s">
        <v>1041</v>
      </c>
      <c r="E311" s="1134" t="s">
        <v>985</v>
      </c>
      <c r="G311" s="1131">
        <v>-1</v>
      </c>
      <c r="H311" s="1131" t="s">
        <v>7212</v>
      </c>
      <c r="I311" s="1131" t="s">
        <v>7468</v>
      </c>
      <c r="J311" s="1131" t="s">
        <v>7469</v>
      </c>
      <c r="K311" s="1131" t="s">
        <v>7218</v>
      </c>
      <c r="L311" s="1131" t="s">
        <v>7470</v>
      </c>
      <c r="R311" s="1131">
        <v>13</v>
      </c>
      <c r="S311" s="1131" t="s">
        <v>7219</v>
      </c>
      <c r="T311" s="1131">
        <v>13</v>
      </c>
    </row>
    <row r="312" spans="1:20">
      <c r="A312" s="1131" t="s">
        <v>1631</v>
      </c>
      <c r="B312" s="1132" t="s">
        <v>1632</v>
      </c>
      <c r="C312" s="1131" t="s">
        <v>704</v>
      </c>
      <c r="D312" s="1134" t="s">
        <v>1041</v>
      </c>
      <c r="E312" s="1134" t="s">
        <v>985</v>
      </c>
      <c r="G312" s="1131">
        <v>-1</v>
      </c>
      <c r="H312" s="1131" t="s">
        <v>7212</v>
      </c>
      <c r="I312" s="1131" t="s">
        <v>7471</v>
      </c>
      <c r="J312" s="1131" t="s">
        <v>7472</v>
      </c>
      <c r="K312" s="1131">
        <v>2</v>
      </c>
      <c r="L312" s="1131" t="s">
        <v>7473</v>
      </c>
      <c r="R312" s="1131">
        <v>13</v>
      </c>
      <c r="S312" s="1131" t="s">
        <v>7219</v>
      </c>
      <c r="T312" s="1131">
        <v>13</v>
      </c>
    </row>
    <row r="313" spans="1:20">
      <c r="A313" s="1131" t="s">
        <v>1633</v>
      </c>
      <c r="B313" s="1132" t="s">
        <v>1634</v>
      </c>
      <c r="C313" s="1131" t="s">
        <v>704</v>
      </c>
      <c r="D313" s="1134" t="s">
        <v>1041</v>
      </c>
      <c r="E313" s="1134" t="s">
        <v>985</v>
      </c>
      <c r="G313" s="1131">
        <v>-1</v>
      </c>
      <c r="H313" s="1131" t="s">
        <v>7212</v>
      </c>
      <c r="I313" s="1131" t="s">
        <v>7474</v>
      </c>
      <c r="J313" s="1131" t="s">
        <v>7475</v>
      </c>
      <c r="K313" s="1131">
        <v>2</v>
      </c>
      <c r="L313" s="1131" t="s">
        <v>7476</v>
      </c>
      <c r="R313" s="1131">
        <v>13</v>
      </c>
      <c r="S313" s="1131" t="s">
        <v>7215</v>
      </c>
      <c r="T313" s="1131">
        <v>13</v>
      </c>
    </row>
    <row r="314" spans="1:20">
      <c r="A314" s="1131" t="s">
        <v>1635</v>
      </c>
      <c r="B314" s="1132" t="s">
        <v>1636</v>
      </c>
      <c r="C314" s="1131" t="s">
        <v>704</v>
      </c>
      <c r="D314" s="1134" t="s">
        <v>1041</v>
      </c>
      <c r="E314" s="1134" t="s">
        <v>985</v>
      </c>
      <c r="G314" s="1131">
        <v>-1</v>
      </c>
      <c r="H314" s="1131" t="s">
        <v>7212</v>
      </c>
      <c r="I314" s="1131" t="s">
        <v>7477</v>
      </c>
      <c r="J314" s="1131" t="s">
        <v>7478</v>
      </c>
      <c r="K314" s="1131">
        <v>2</v>
      </c>
      <c r="L314" s="1131" t="s">
        <v>7479</v>
      </c>
      <c r="R314" s="1131">
        <v>13</v>
      </c>
      <c r="S314" s="1131" t="s">
        <v>7215</v>
      </c>
      <c r="T314" s="1131">
        <v>13</v>
      </c>
    </row>
    <row r="315" spans="1:20">
      <c r="A315" s="1131" t="s">
        <v>1637</v>
      </c>
      <c r="B315" s="1132" t="s">
        <v>1638</v>
      </c>
      <c r="C315" s="1131" t="s">
        <v>704</v>
      </c>
      <c r="D315" s="1134" t="s">
        <v>1041</v>
      </c>
      <c r="E315" s="1134" t="s">
        <v>985</v>
      </c>
      <c r="G315" s="1131">
        <v>-1</v>
      </c>
      <c r="H315" s="1131" t="s">
        <v>7212</v>
      </c>
      <c r="I315" s="1131" t="s">
        <v>7480</v>
      </c>
      <c r="J315" s="1131" t="s">
        <v>7481</v>
      </c>
      <c r="K315" s="1131">
        <v>2</v>
      </c>
      <c r="L315" s="1131" t="s">
        <v>7482</v>
      </c>
      <c r="R315" s="1131">
        <v>13</v>
      </c>
      <c r="S315" s="1131" t="s">
        <v>7215</v>
      </c>
      <c r="T315" s="1131">
        <v>13</v>
      </c>
    </row>
    <row r="316" spans="1:20">
      <c r="A316" s="1131" t="s">
        <v>1639</v>
      </c>
      <c r="B316" s="1132" t="s">
        <v>1640</v>
      </c>
      <c r="C316" s="1131" t="s">
        <v>704</v>
      </c>
      <c r="D316" s="1134" t="s">
        <v>1041</v>
      </c>
      <c r="E316" s="1134" t="s">
        <v>985</v>
      </c>
      <c r="G316" s="1131">
        <v>-1</v>
      </c>
      <c r="H316" s="1131" t="s">
        <v>7212</v>
      </c>
      <c r="I316" s="1131" t="s">
        <v>7483</v>
      </c>
      <c r="J316" s="1131" t="s">
        <v>7484</v>
      </c>
      <c r="K316" s="1131">
        <v>2</v>
      </c>
      <c r="L316" s="1131" t="s">
        <v>7485</v>
      </c>
      <c r="R316" s="1131">
        <v>13</v>
      </c>
      <c r="S316" s="1131" t="s">
        <v>7215</v>
      </c>
      <c r="T316" s="1131">
        <v>13</v>
      </c>
    </row>
    <row r="317" spans="1:20">
      <c r="A317" s="1131" t="s">
        <v>1641</v>
      </c>
      <c r="B317" s="1132" t="s">
        <v>1642</v>
      </c>
      <c r="C317" s="1131" t="s">
        <v>704</v>
      </c>
      <c r="D317" s="1134" t="s">
        <v>1041</v>
      </c>
      <c r="E317" s="1134" t="s">
        <v>985</v>
      </c>
      <c r="G317" s="1131">
        <v>-1</v>
      </c>
      <c r="H317" s="1131" t="s">
        <v>7212</v>
      </c>
      <c r="I317" s="1131" t="s">
        <v>7486</v>
      </c>
      <c r="J317" s="1131" t="s">
        <v>7487</v>
      </c>
      <c r="K317" s="1131">
        <v>2</v>
      </c>
      <c r="L317" s="1131" t="s">
        <v>7488</v>
      </c>
      <c r="R317" s="1131">
        <v>13</v>
      </c>
      <c r="S317" s="1131" t="s">
        <v>7215</v>
      </c>
      <c r="T317" s="1131">
        <v>13</v>
      </c>
    </row>
    <row r="318" spans="1:20">
      <c r="A318" s="1131" t="s">
        <v>1643</v>
      </c>
      <c r="B318" s="1132" t="s">
        <v>1644</v>
      </c>
      <c r="C318" s="1131" t="s">
        <v>704</v>
      </c>
      <c r="D318" s="1134" t="s">
        <v>1041</v>
      </c>
      <c r="E318" s="1134" t="s">
        <v>985</v>
      </c>
      <c r="G318" s="1131">
        <v>-1</v>
      </c>
      <c r="H318" s="1131" t="s">
        <v>7212</v>
      </c>
      <c r="I318" s="1131" t="s">
        <v>7489</v>
      </c>
      <c r="J318" s="1131" t="s">
        <v>7490</v>
      </c>
      <c r="K318" s="1131">
        <v>2</v>
      </c>
      <c r="L318" s="1131" t="s">
        <v>7491</v>
      </c>
      <c r="R318" s="1131">
        <v>13</v>
      </c>
      <c r="S318" s="1131" t="s">
        <v>7215</v>
      </c>
      <c r="T318" s="1131">
        <v>13</v>
      </c>
    </row>
    <row r="319" spans="1:20">
      <c r="A319" s="1131" t="s">
        <v>1645</v>
      </c>
      <c r="B319" s="1132" t="s">
        <v>1646</v>
      </c>
      <c r="C319" s="1131" t="s">
        <v>704</v>
      </c>
      <c r="D319" s="1134" t="s">
        <v>1041</v>
      </c>
      <c r="E319" s="1134" t="s">
        <v>985</v>
      </c>
      <c r="G319" s="1131">
        <v>-1</v>
      </c>
      <c r="H319" s="1131" t="s">
        <v>7212</v>
      </c>
      <c r="I319" s="1131" t="s">
        <v>7492</v>
      </c>
      <c r="J319" s="1131" t="s">
        <v>7493</v>
      </c>
      <c r="K319" s="1131" t="s">
        <v>7218</v>
      </c>
      <c r="L319" s="1131" t="s">
        <v>7494</v>
      </c>
      <c r="R319" s="1131">
        <v>14</v>
      </c>
      <c r="S319" s="1131" t="s">
        <v>7219</v>
      </c>
      <c r="T319" s="1131">
        <v>14</v>
      </c>
    </row>
    <row r="320" spans="1:20">
      <c r="A320" s="1131" t="s">
        <v>1647</v>
      </c>
      <c r="B320" s="1132" t="s">
        <v>1648</v>
      </c>
      <c r="C320" s="1131" t="s">
        <v>704</v>
      </c>
      <c r="D320" s="1134" t="s">
        <v>1041</v>
      </c>
      <c r="E320" s="1134" t="s">
        <v>985</v>
      </c>
      <c r="G320" s="1131">
        <v>-1</v>
      </c>
      <c r="H320" s="1131" t="s">
        <v>7212</v>
      </c>
      <c r="I320" s="1131" t="s">
        <v>7495</v>
      </c>
      <c r="J320" s="1131" t="s">
        <v>7496</v>
      </c>
      <c r="K320" s="1131" t="s">
        <v>7218</v>
      </c>
      <c r="L320" s="1131" t="s">
        <v>7497</v>
      </c>
      <c r="R320" s="1131">
        <v>13</v>
      </c>
      <c r="S320" s="1131" t="s">
        <v>7219</v>
      </c>
      <c r="T320" s="1131">
        <v>13</v>
      </c>
    </row>
    <row r="321" spans="1:20">
      <c r="A321" s="1131" t="s">
        <v>1649</v>
      </c>
      <c r="B321" s="1132" t="s">
        <v>1650</v>
      </c>
      <c r="C321" s="1131" t="s">
        <v>704</v>
      </c>
      <c r="D321" s="1134" t="s">
        <v>1041</v>
      </c>
      <c r="E321" s="1134" t="s">
        <v>985</v>
      </c>
      <c r="G321" s="1131">
        <v>-1</v>
      </c>
      <c r="H321" s="1131" t="s">
        <v>7212</v>
      </c>
      <c r="I321" s="1131" t="s">
        <v>7498</v>
      </c>
      <c r="J321" s="1131" t="s">
        <v>7499</v>
      </c>
      <c r="K321" s="1131" t="s">
        <v>7218</v>
      </c>
      <c r="L321" s="1131" t="s">
        <v>7500</v>
      </c>
      <c r="R321" s="1131">
        <v>14</v>
      </c>
      <c r="S321" s="1131" t="s">
        <v>7219</v>
      </c>
      <c r="T321" s="1131">
        <v>14</v>
      </c>
    </row>
    <row r="322" spans="1:20">
      <c r="A322" s="1131" t="s">
        <v>1651</v>
      </c>
      <c r="B322" s="1132" t="s">
        <v>1652</v>
      </c>
      <c r="C322" s="1131" t="s">
        <v>704</v>
      </c>
      <c r="D322" s="1134" t="s">
        <v>1041</v>
      </c>
      <c r="E322" s="1134" t="s">
        <v>985</v>
      </c>
      <c r="G322" s="1131">
        <v>-1</v>
      </c>
      <c r="H322" s="1131" t="s">
        <v>7212</v>
      </c>
      <c r="I322" s="1131" t="s">
        <v>7501</v>
      </c>
      <c r="J322" s="1131" t="s">
        <v>7502</v>
      </c>
      <c r="K322" s="1131" t="s">
        <v>7218</v>
      </c>
      <c r="L322" s="1131" t="s">
        <v>7503</v>
      </c>
      <c r="R322" s="1131">
        <v>13</v>
      </c>
      <c r="S322" s="1131" t="s">
        <v>7219</v>
      </c>
      <c r="T322" s="1131">
        <v>13</v>
      </c>
    </row>
    <row r="323" spans="1:20">
      <c r="A323" s="1131" t="s">
        <v>1653</v>
      </c>
      <c r="B323" s="1132" t="s">
        <v>1654</v>
      </c>
      <c r="C323" s="1131" t="s">
        <v>704</v>
      </c>
      <c r="D323" s="1134" t="s">
        <v>1041</v>
      </c>
      <c r="E323" s="1134" t="s">
        <v>985</v>
      </c>
      <c r="G323" s="1131">
        <v>-1</v>
      </c>
      <c r="H323" s="1131" t="s">
        <v>7212</v>
      </c>
      <c r="I323" s="1131" t="s">
        <v>7504</v>
      </c>
      <c r="J323" s="1131" t="s">
        <v>7505</v>
      </c>
      <c r="K323" s="1131" t="s">
        <v>7218</v>
      </c>
      <c r="L323" s="1131" t="s">
        <v>7506</v>
      </c>
      <c r="R323" s="1131">
        <v>13</v>
      </c>
      <c r="S323" s="1131" t="s">
        <v>7219</v>
      </c>
      <c r="T323" s="1131">
        <v>13</v>
      </c>
    </row>
    <row r="324" spans="1:20">
      <c r="A324" s="1131" t="s">
        <v>1655</v>
      </c>
      <c r="B324" s="1132" t="s">
        <v>1656</v>
      </c>
      <c r="C324" s="1131" t="s">
        <v>704</v>
      </c>
      <c r="D324" s="1134" t="s">
        <v>1041</v>
      </c>
      <c r="E324" s="1134" t="s">
        <v>985</v>
      </c>
      <c r="G324" s="1131">
        <v>-1</v>
      </c>
      <c r="H324" s="1131" t="s">
        <v>7212</v>
      </c>
      <c r="I324" s="1131" t="s">
        <v>7507</v>
      </c>
      <c r="J324" s="1131" t="s">
        <v>7508</v>
      </c>
      <c r="K324" s="1131">
        <v>2</v>
      </c>
      <c r="L324" s="1131" t="s">
        <v>7509</v>
      </c>
      <c r="R324" s="1131">
        <v>13</v>
      </c>
      <c r="S324" s="1131" t="s">
        <v>7219</v>
      </c>
      <c r="T324" s="1131">
        <v>13</v>
      </c>
    </row>
    <row r="325" spans="1:20">
      <c r="A325" s="1131" t="s">
        <v>1657</v>
      </c>
      <c r="B325" s="1132" t="s">
        <v>1658</v>
      </c>
      <c r="C325" s="1131" t="s">
        <v>704</v>
      </c>
      <c r="D325" s="1134" t="s">
        <v>1041</v>
      </c>
      <c r="E325" s="1134" t="s">
        <v>985</v>
      </c>
      <c r="G325" s="1131">
        <v>-1</v>
      </c>
      <c r="H325" s="1131" t="s">
        <v>7212</v>
      </c>
      <c r="I325" s="1131" t="s">
        <v>7510</v>
      </c>
      <c r="J325" s="1131" t="s">
        <v>7511</v>
      </c>
      <c r="K325" s="1131">
        <v>2</v>
      </c>
      <c r="L325" s="1131" t="s">
        <v>7512</v>
      </c>
      <c r="R325" s="1131">
        <v>13</v>
      </c>
      <c r="S325" s="1131" t="s">
        <v>7215</v>
      </c>
      <c r="T325" s="1131">
        <v>13</v>
      </c>
    </row>
    <row r="326" spans="1:20">
      <c r="A326" s="1131" t="s">
        <v>1659</v>
      </c>
      <c r="B326" s="1132" t="s">
        <v>1660</v>
      </c>
      <c r="C326" s="1131" t="s">
        <v>704</v>
      </c>
      <c r="D326" s="1134" t="s">
        <v>1041</v>
      </c>
      <c r="E326" s="1134" t="s">
        <v>985</v>
      </c>
      <c r="G326" s="1131">
        <v>-1</v>
      </c>
      <c r="H326" s="1131" t="s">
        <v>7212</v>
      </c>
      <c r="I326" s="1131" t="s">
        <v>7513</v>
      </c>
      <c r="J326" s="1131" t="s">
        <v>7514</v>
      </c>
      <c r="K326" s="1131">
        <v>2</v>
      </c>
      <c r="L326" s="1131" t="s">
        <v>7515</v>
      </c>
      <c r="R326" s="1131">
        <v>13</v>
      </c>
      <c r="S326" s="1131" t="s">
        <v>7215</v>
      </c>
      <c r="T326" s="1131">
        <v>13</v>
      </c>
    </row>
    <row r="327" spans="1:20">
      <c r="A327" s="1131" t="s">
        <v>1661</v>
      </c>
      <c r="B327" s="1132" t="s">
        <v>1662</v>
      </c>
      <c r="C327" s="1131" t="s">
        <v>704</v>
      </c>
      <c r="D327" s="1134" t="s">
        <v>1041</v>
      </c>
      <c r="E327" s="1134" t="s">
        <v>985</v>
      </c>
      <c r="G327" s="1131">
        <v>-1</v>
      </c>
      <c r="H327" s="1131" t="s">
        <v>7212</v>
      </c>
      <c r="I327" s="1131" t="s">
        <v>7516</v>
      </c>
      <c r="J327" s="1131" t="s">
        <v>7517</v>
      </c>
      <c r="K327" s="1131">
        <v>2</v>
      </c>
      <c r="L327" s="1131" t="s">
        <v>7518</v>
      </c>
      <c r="R327" s="1131">
        <v>13</v>
      </c>
      <c r="S327" s="1131" t="s">
        <v>7215</v>
      </c>
      <c r="T327" s="1131">
        <v>13</v>
      </c>
    </row>
    <row r="328" spans="1:20">
      <c r="A328" s="1131" t="s">
        <v>1663</v>
      </c>
      <c r="B328" s="1132" t="s">
        <v>1664</v>
      </c>
      <c r="C328" s="1131" t="s">
        <v>704</v>
      </c>
      <c r="D328" s="1134" t="s">
        <v>1041</v>
      </c>
      <c r="E328" s="1134" t="s">
        <v>985</v>
      </c>
      <c r="G328" s="1131">
        <v>-1</v>
      </c>
      <c r="H328" s="1131" t="s">
        <v>7212</v>
      </c>
      <c r="I328" s="1131" t="s">
        <v>7519</v>
      </c>
      <c r="J328" s="1131" t="s">
        <v>7520</v>
      </c>
      <c r="K328" s="1131">
        <v>2</v>
      </c>
      <c r="L328" s="1131" t="s">
        <v>7521</v>
      </c>
      <c r="R328" s="1131">
        <v>13</v>
      </c>
      <c r="S328" s="1131" t="s">
        <v>7215</v>
      </c>
      <c r="T328" s="1131">
        <v>13</v>
      </c>
    </row>
    <row r="329" spans="1:20">
      <c r="A329" s="1131" t="s">
        <v>1665</v>
      </c>
      <c r="B329" s="1132" t="s">
        <v>1666</v>
      </c>
      <c r="C329" s="1131" t="s">
        <v>704</v>
      </c>
      <c r="D329" s="1134" t="s">
        <v>1041</v>
      </c>
      <c r="E329" s="1134" t="s">
        <v>985</v>
      </c>
      <c r="G329" s="1131">
        <v>-1</v>
      </c>
      <c r="H329" s="1131" t="s">
        <v>7212</v>
      </c>
      <c r="I329" s="1131" t="s">
        <v>7522</v>
      </c>
      <c r="J329" s="1131" t="s">
        <v>7523</v>
      </c>
      <c r="K329" s="1131">
        <v>2</v>
      </c>
      <c r="L329" s="1131" t="s">
        <v>7524</v>
      </c>
      <c r="R329" s="1131">
        <v>13</v>
      </c>
      <c r="S329" s="1131" t="s">
        <v>7215</v>
      </c>
      <c r="T329" s="1131">
        <v>13</v>
      </c>
    </row>
    <row r="330" spans="1:20">
      <c r="A330" s="1131" t="s">
        <v>1667</v>
      </c>
      <c r="B330" s="1132" t="s">
        <v>1668</v>
      </c>
      <c r="C330" s="1131" t="s">
        <v>704</v>
      </c>
      <c r="D330" s="1134" t="s">
        <v>1041</v>
      </c>
      <c r="E330" s="1134" t="s">
        <v>985</v>
      </c>
      <c r="G330" s="1131">
        <v>-1</v>
      </c>
      <c r="H330" s="1131" t="s">
        <v>7212</v>
      </c>
      <c r="I330" s="1131" t="s">
        <v>7525</v>
      </c>
      <c r="J330" s="1131" t="s">
        <v>7526</v>
      </c>
      <c r="K330" s="1131">
        <v>2</v>
      </c>
      <c r="L330" s="1131" t="s">
        <v>7527</v>
      </c>
      <c r="R330" s="1131">
        <v>13</v>
      </c>
      <c r="S330" s="1131" t="s">
        <v>7215</v>
      </c>
      <c r="T330" s="1131">
        <v>13</v>
      </c>
    </row>
    <row r="331" spans="1:20">
      <c r="A331" s="1131" t="s">
        <v>1669</v>
      </c>
      <c r="B331" s="1132" t="s">
        <v>1670</v>
      </c>
      <c r="C331" s="1131" t="s">
        <v>704</v>
      </c>
      <c r="D331" s="1134" t="s">
        <v>1041</v>
      </c>
      <c r="E331" s="1134" t="s">
        <v>985</v>
      </c>
      <c r="G331" s="1131">
        <v>-1</v>
      </c>
      <c r="H331" s="1131" t="s">
        <v>7212</v>
      </c>
      <c r="I331" s="1131" t="s">
        <v>7528</v>
      </c>
      <c r="J331" s="1131" t="s">
        <v>7529</v>
      </c>
      <c r="K331" s="1131">
        <v>2</v>
      </c>
      <c r="L331" s="1131" t="s">
        <v>7530</v>
      </c>
      <c r="R331" s="1131">
        <v>14</v>
      </c>
      <c r="S331" s="1131" t="s">
        <v>7215</v>
      </c>
      <c r="T331" s="1131">
        <v>14</v>
      </c>
    </row>
    <row r="332" spans="1:20">
      <c r="A332" s="1131" t="s">
        <v>1671</v>
      </c>
      <c r="B332" s="1132" t="s">
        <v>1672</v>
      </c>
      <c r="C332" s="1131" t="s">
        <v>704</v>
      </c>
      <c r="D332" s="1134" t="s">
        <v>1041</v>
      </c>
      <c r="E332" s="1134" t="s">
        <v>985</v>
      </c>
      <c r="G332" s="1131">
        <v>-1</v>
      </c>
      <c r="H332" s="1131" t="s">
        <v>7212</v>
      </c>
      <c r="I332" s="1131" t="s">
        <v>7531</v>
      </c>
      <c r="J332" s="1131" t="s">
        <v>7532</v>
      </c>
      <c r="K332" s="1131">
        <v>2</v>
      </c>
      <c r="L332" s="1131" t="s">
        <v>7533</v>
      </c>
      <c r="R332" s="1131">
        <v>13</v>
      </c>
      <c r="S332" s="1131" t="s">
        <v>7215</v>
      </c>
      <c r="T332" s="1131">
        <v>13</v>
      </c>
    </row>
    <row r="333" spans="1:20">
      <c r="A333" s="1131" t="s">
        <v>1673</v>
      </c>
      <c r="B333" s="1132" t="s">
        <v>1674</v>
      </c>
      <c r="C333" s="1131" t="s">
        <v>704</v>
      </c>
      <c r="D333" s="1134" t="s">
        <v>1041</v>
      </c>
      <c r="E333" s="1134" t="s">
        <v>985</v>
      </c>
      <c r="G333" s="1131">
        <v>-1</v>
      </c>
      <c r="H333" s="1131" t="s">
        <v>7212</v>
      </c>
      <c r="I333" s="1131" t="s">
        <v>7534</v>
      </c>
      <c r="J333" s="1131" t="s">
        <v>7535</v>
      </c>
      <c r="K333" s="1131">
        <v>2</v>
      </c>
      <c r="L333" s="1131" t="s">
        <v>7536</v>
      </c>
      <c r="R333" s="1131">
        <v>14</v>
      </c>
      <c r="S333" s="1131" t="s">
        <v>7215</v>
      </c>
      <c r="T333" s="1131">
        <v>14</v>
      </c>
    </row>
    <row r="334" spans="1:20">
      <c r="A334" s="1131" t="s">
        <v>1675</v>
      </c>
      <c r="B334" s="1132" t="s">
        <v>1676</v>
      </c>
      <c r="C334" s="1131" t="s">
        <v>704</v>
      </c>
      <c r="D334" s="1134" t="s">
        <v>1041</v>
      </c>
      <c r="E334" s="1134" t="s">
        <v>985</v>
      </c>
      <c r="G334" s="1131">
        <v>-1</v>
      </c>
      <c r="H334" s="1131" t="s">
        <v>7212</v>
      </c>
      <c r="I334" s="1131" t="s">
        <v>7537</v>
      </c>
      <c r="J334" s="1131" t="s">
        <v>7538</v>
      </c>
      <c r="K334" s="1131">
        <v>2</v>
      </c>
      <c r="L334" s="1131" t="s">
        <v>7539</v>
      </c>
      <c r="R334" s="1131">
        <v>13</v>
      </c>
      <c r="S334" s="1131" t="s">
        <v>7215</v>
      </c>
      <c r="T334" s="1131">
        <v>13</v>
      </c>
    </row>
    <row r="335" spans="1:20">
      <c r="A335" s="1131" t="s">
        <v>1677</v>
      </c>
      <c r="B335" s="1132" t="s">
        <v>1678</v>
      </c>
      <c r="C335" s="1131" t="s">
        <v>704</v>
      </c>
      <c r="D335" s="1134" t="s">
        <v>1041</v>
      </c>
      <c r="E335" s="1134" t="s">
        <v>985</v>
      </c>
      <c r="G335" s="1131">
        <v>-1</v>
      </c>
      <c r="H335" s="1131" t="s">
        <v>7212</v>
      </c>
      <c r="I335" s="1131" t="s">
        <v>7540</v>
      </c>
      <c r="J335" s="1131" t="s">
        <v>7541</v>
      </c>
      <c r="K335" s="1131">
        <v>2</v>
      </c>
      <c r="L335" s="1131" t="s">
        <v>7542</v>
      </c>
      <c r="R335" s="1131">
        <v>13</v>
      </c>
      <c r="S335" s="1131" t="s">
        <v>7215</v>
      </c>
      <c r="T335" s="1131">
        <v>13</v>
      </c>
    </row>
    <row r="336" spans="1:20">
      <c r="A336" s="1131" t="s">
        <v>1679</v>
      </c>
      <c r="B336" s="1132" t="s">
        <v>1680</v>
      </c>
      <c r="C336" s="1131" t="s">
        <v>704</v>
      </c>
      <c r="D336" s="1134" t="s">
        <v>1041</v>
      </c>
      <c r="E336" s="1134" t="s">
        <v>985</v>
      </c>
      <c r="G336" s="1131">
        <v>-1</v>
      </c>
      <c r="H336" s="1131" t="s">
        <v>7212</v>
      </c>
      <c r="I336" s="1131" t="s">
        <v>7543</v>
      </c>
      <c r="J336" s="1131" t="s">
        <v>7544</v>
      </c>
      <c r="K336" s="1131">
        <v>2</v>
      </c>
      <c r="L336" s="1131" t="s">
        <v>7545</v>
      </c>
      <c r="R336" s="1131">
        <v>13</v>
      </c>
      <c r="S336" s="1131" t="s">
        <v>7215</v>
      </c>
      <c r="T336" s="1131">
        <v>13</v>
      </c>
    </row>
    <row r="337" spans="1:20">
      <c r="A337" s="1131" t="s">
        <v>1681</v>
      </c>
      <c r="B337" s="1132" t="s">
        <v>1682</v>
      </c>
      <c r="C337" s="1131" t="s">
        <v>704</v>
      </c>
      <c r="D337" s="1134" t="s">
        <v>1041</v>
      </c>
      <c r="E337" s="1134" t="s">
        <v>985</v>
      </c>
      <c r="G337" s="1131">
        <v>-1</v>
      </c>
      <c r="H337" s="1131" t="s">
        <v>7212</v>
      </c>
      <c r="I337" s="1131" t="s">
        <v>7546</v>
      </c>
      <c r="J337" s="1131" t="s">
        <v>7547</v>
      </c>
      <c r="K337" s="1131">
        <v>2</v>
      </c>
      <c r="L337" s="1131" t="s">
        <v>7548</v>
      </c>
      <c r="R337" s="1131">
        <v>13</v>
      </c>
      <c r="S337" s="1131" t="s">
        <v>7215</v>
      </c>
      <c r="T337" s="1131">
        <v>13</v>
      </c>
    </row>
    <row r="338" spans="1:20">
      <c r="A338" s="1131" t="s">
        <v>1683</v>
      </c>
      <c r="B338" s="1132" t="s">
        <v>1684</v>
      </c>
      <c r="C338" s="1131" t="s">
        <v>704</v>
      </c>
      <c r="D338" s="1134" t="s">
        <v>1041</v>
      </c>
      <c r="E338" s="1134" t="s">
        <v>985</v>
      </c>
      <c r="G338" s="1131">
        <v>-1</v>
      </c>
      <c r="H338" s="1131" t="s">
        <v>7212</v>
      </c>
      <c r="I338" s="1131" t="s">
        <v>7549</v>
      </c>
      <c r="J338" s="1131" t="s">
        <v>7550</v>
      </c>
      <c r="K338" s="1131">
        <v>2</v>
      </c>
      <c r="L338" s="1131" t="s">
        <v>7551</v>
      </c>
      <c r="R338" s="1131">
        <v>13</v>
      </c>
      <c r="S338" s="1131" t="s">
        <v>7215</v>
      </c>
      <c r="T338" s="1131">
        <v>13</v>
      </c>
    </row>
    <row r="339" spans="1:20">
      <c r="A339" s="1131" t="s">
        <v>1685</v>
      </c>
      <c r="B339" s="1132" t="s">
        <v>1686</v>
      </c>
      <c r="C339" s="1131" t="s">
        <v>704</v>
      </c>
      <c r="D339" s="1134" t="s">
        <v>1041</v>
      </c>
      <c r="E339" s="1134" t="s">
        <v>985</v>
      </c>
      <c r="G339" s="1131">
        <v>-1</v>
      </c>
      <c r="H339" s="1131" t="s">
        <v>7212</v>
      </c>
      <c r="I339" s="1131" t="s">
        <v>7552</v>
      </c>
      <c r="J339" s="1131" t="s">
        <v>7553</v>
      </c>
      <c r="K339" s="1131">
        <v>2</v>
      </c>
      <c r="L339" s="1131" t="s">
        <v>7554</v>
      </c>
      <c r="R339" s="1131">
        <v>13</v>
      </c>
      <c r="S339" s="1131" t="s">
        <v>7215</v>
      </c>
      <c r="T339" s="1131">
        <v>13</v>
      </c>
    </row>
    <row r="340" spans="1:20">
      <c r="A340" s="1131" t="s">
        <v>1687</v>
      </c>
      <c r="B340" s="1132" t="s">
        <v>1688</v>
      </c>
      <c r="C340" s="1131" t="s">
        <v>704</v>
      </c>
      <c r="D340" s="1134" t="s">
        <v>1041</v>
      </c>
      <c r="E340" s="1134" t="s">
        <v>985</v>
      </c>
      <c r="G340" s="1131">
        <v>-1</v>
      </c>
      <c r="H340" s="1131" t="s">
        <v>7212</v>
      </c>
      <c r="I340" s="1131" t="s">
        <v>7555</v>
      </c>
      <c r="J340" s="1131" t="s">
        <v>7556</v>
      </c>
      <c r="K340" s="1131">
        <v>2</v>
      </c>
      <c r="L340" s="1131" t="s">
        <v>7557</v>
      </c>
      <c r="R340" s="1131">
        <v>13</v>
      </c>
      <c r="S340" s="1131" t="s">
        <v>7215</v>
      </c>
      <c r="T340" s="1131">
        <v>13</v>
      </c>
    </row>
    <row r="341" spans="1:20">
      <c r="A341" s="1131" t="s">
        <v>1689</v>
      </c>
      <c r="B341" s="1132" t="s">
        <v>1690</v>
      </c>
      <c r="C341" s="1131" t="s">
        <v>704</v>
      </c>
      <c r="D341" s="1134" t="s">
        <v>1041</v>
      </c>
      <c r="E341" s="1134" t="s">
        <v>985</v>
      </c>
      <c r="G341" s="1131">
        <v>-1</v>
      </c>
      <c r="H341" s="1131" t="s">
        <v>7212</v>
      </c>
      <c r="I341" s="1131" t="s">
        <v>7558</v>
      </c>
      <c r="J341" s="1131" t="s">
        <v>7559</v>
      </c>
      <c r="K341" s="1131">
        <v>2</v>
      </c>
      <c r="L341" s="1131" t="s">
        <v>7560</v>
      </c>
      <c r="R341" s="1131">
        <v>13</v>
      </c>
      <c r="S341" s="1131" t="s">
        <v>7215</v>
      </c>
      <c r="T341" s="1131">
        <v>13</v>
      </c>
    </row>
    <row r="342" spans="1:20">
      <c r="A342" s="1131" t="s">
        <v>1691</v>
      </c>
      <c r="B342" s="1132" t="s">
        <v>1692</v>
      </c>
      <c r="C342" s="1131" t="s">
        <v>704</v>
      </c>
      <c r="D342" s="1134" t="s">
        <v>1041</v>
      </c>
      <c r="E342" s="1134" t="s">
        <v>985</v>
      </c>
      <c r="G342" s="1131">
        <v>-1</v>
      </c>
      <c r="H342" s="1131" t="s">
        <v>7212</v>
      </c>
      <c r="I342" s="1131" t="s">
        <v>7561</v>
      </c>
      <c r="J342" s="1131" t="s">
        <v>7562</v>
      </c>
      <c r="K342" s="1131">
        <v>2</v>
      </c>
      <c r="L342" s="1131" t="s">
        <v>7563</v>
      </c>
      <c r="R342" s="1131">
        <v>13</v>
      </c>
      <c r="S342" s="1131" t="s">
        <v>7215</v>
      </c>
      <c r="T342" s="1131">
        <v>13</v>
      </c>
    </row>
    <row r="343" spans="1:20">
      <c r="A343" s="1131" t="s">
        <v>1693</v>
      </c>
      <c r="B343" s="1132" t="s">
        <v>1694</v>
      </c>
      <c r="C343" s="1131" t="s">
        <v>704</v>
      </c>
      <c r="D343" s="1134" t="s">
        <v>1041</v>
      </c>
      <c r="E343" s="1134" t="s">
        <v>985</v>
      </c>
      <c r="G343" s="1131">
        <v>-1</v>
      </c>
      <c r="H343" s="1131" t="s">
        <v>7212</v>
      </c>
      <c r="I343" s="1131" t="s">
        <v>7564</v>
      </c>
      <c r="J343" s="1131" t="s">
        <v>7565</v>
      </c>
      <c r="K343" s="1131" t="s">
        <v>7218</v>
      </c>
      <c r="L343" s="1131" t="s">
        <v>7566</v>
      </c>
      <c r="R343" s="1131">
        <v>14</v>
      </c>
      <c r="S343" s="1131" t="s">
        <v>7219</v>
      </c>
      <c r="T343" s="1131">
        <v>14</v>
      </c>
    </row>
    <row r="344" spans="1:20">
      <c r="A344" s="1131" t="s">
        <v>1695</v>
      </c>
      <c r="B344" s="1132" t="s">
        <v>1696</v>
      </c>
      <c r="C344" s="1131" t="s">
        <v>704</v>
      </c>
      <c r="D344" s="1134" t="s">
        <v>1041</v>
      </c>
      <c r="E344" s="1134" t="s">
        <v>985</v>
      </c>
      <c r="G344" s="1131">
        <v>-1</v>
      </c>
      <c r="H344" s="1131" t="s">
        <v>7212</v>
      </c>
      <c r="I344" s="1131" t="s">
        <v>7567</v>
      </c>
      <c r="J344" s="1131" t="s">
        <v>7568</v>
      </c>
      <c r="K344" s="1131" t="s">
        <v>7218</v>
      </c>
      <c r="L344" s="1131" t="s">
        <v>7569</v>
      </c>
      <c r="R344" s="1131">
        <v>13</v>
      </c>
      <c r="S344" s="1131" t="s">
        <v>7219</v>
      </c>
      <c r="T344" s="1131">
        <v>13</v>
      </c>
    </row>
    <row r="345" spans="1:20">
      <c r="A345" s="1131" t="s">
        <v>1697</v>
      </c>
      <c r="B345" s="1132" t="s">
        <v>1698</v>
      </c>
      <c r="C345" s="1131" t="s">
        <v>704</v>
      </c>
      <c r="D345" s="1134" t="s">
        <v>1041</v>
      </c>
      <c r="E345" s="1134" t="s">
        <v>985</v>
      </c>
      <c r="G345" s="1131">
        <v>-1</v>
      </c>
      <c r="H345" s="1131" t="s">
        <v>7212</v>
      </c>
      <c r="I345" s="1131" t="s">
        <v>7570</v>
      </c>
      <c r="J345" s="1131" t="s">
        <v>7571</v>
      </c>
      <c r="K345" s="1131" t="s">
        <v>7218</v>
      </c>
      <c r="L345" s="1131" t="s">
        <v>7572</v>
      </c>
      <c r="R345" s="1131">
        <v>14</v>
      </c>
      <c r="S345" s="1131" t="s">
        <v>7219</v>
      </c>
      <c r="T345" s="1131">
        <v>14</v>
      </c>
    </row>
    <row r="346" spans="1:20">
      <c r="A346" s="1131" t="s">
        <v>1699</v>
      </c>
      <c r="B346" s="1132" t="s">
        <v>1700</v>
      </c>
      <c r="C346" s="1131" t="s">
        <v>704</v>
      </c>
      <c r="D346" s="1134" t="s">
        <v>1041</v>
      </c>
      <c r="E346" s="1134" t="s">
        <v>985</v>
      </c>
      <c r="G346" s="1131">
        <v>-1</v>
      </c>
      <c r="H346" s="1131" t="s">
        <v>7212</v>
      </c>
      <c r="I346" s="1131" t="s">
        <v>7573</v>
      </c>
      <c r="J346" s="1131" t="s">
        <v>7574</v>
      </c>
      <c r="K346" s="1131" t="s">
        <v>7218</v>
      </c>
      <c r="L346" s="1131" t="s">
        <v>7575</v>
      </c>
      <c r="R346" s="1131">
        <v>13</v>
      </c>
      <c r="S346" s="1131" t="s">
        <v>7219</v>
      </c>
      <c r="T346" s="1131">
        <v>13</v>
      </c>
    </row>
    <row r="347" spans="1:20">
      <c r="A347" s="1131" t="s">
        <v>1701</v>
      </c>
      <c r="B347" s="1132" t="s">
        <v>1702</v>
      </c>
      <c r="C347" s="1131" t="s">
        <v>704</v>
      </c>
      <c r="D347" s="1134" t="s">
        <v>1041</v>
      </c>
      <c r="E347" s="1134" t="s">
        <v>985</v>
      </c>
      <c r="G347" s="1131">
        <v>-1</v>
      </c>
      <c r="H347" s="1131" t="s">
        <v>7212</v>
      </c>
      <c r="I347" s="1131" t="s">
        <v>7576</v>
      </c>
      <c r="J347" s="1131" t="s">
        <v>7577</v>
      </c>
      <c r="K347" s="1131" t="s">
        <v>7218</v>
      </c>
      <c r="L347" s="1131" t="s">
        <v>7578</v>
      </c>
      <c r="R347" s="1131">
        <v>13</v>
      </c>
      <c r="S347" s="1131" t="s">
        <v>7219</v>
      </c>
      <c r="T347" s="1131">
        <v>13</v>
      </c>
    </row>
    <row r="348" spans="1:20">
      <c r="A348" s="1131" t="s">
        <v>1703</v>
      </c>
      <c r="B348" s="1132" t="s">
        <v>1704</v>
      </c>
      <c r="C348" s="1131" t="s">
        <v>704</v>
      </c>
      <c r="D348" s="1134" t="s">
        <v>1041</v>
      </c>
      <c r="E348" s="1134" t="s">
        <v>985</v>
      </c>
      <c r="G348" s="1131">
        <v>-1</v>
      </c>
      <c r="H348" s="1131" t="s">
        <v>7212</v>
      </c>
      <c r="I348" s="1131" t="s">
        <v>7579</v>
      </c>
      <c r="J348" s="1131" t="s">
        <v>7580</v>
      </c>
      <c r="K348" s="1131">
        <v>2</v>
      </c>
      <c r="L348" s="1131" t="s">
        <v>7581</v>
      </c>
      <c r="R348" s="1131">
        <v>13</v>
      </c>
      <c r="S348" s="1131" t="s">
        <v>7219</v>
      </c>
      <c r="T348" s="1131">
        <v>13</v>
      </c>
    </row>
    <row r="349" spans="1:20">
      <c r="A349" s="1131" t="s">
        <v>1705</v>
      </c>
      <c r="B349" s="1132" t="s">
        <v>1706</v>
      </c>
      <c r="C349" s="1131" t="s">
        <v>704</v>
      </c>
      <c r="D349" s="1134" t="s">
        <v>1041</v>
      </c>
      <c r="E349" s="1134" t="s">
        <v>985</v>
      </c>
      <c r="G349" s="1131">
        <v>-1</v>
      </c>
      <c r="H349" s="1131" t="s">
        <v>7212</v>
      </c>
      <c r="I349" s="1131" t="s">
        <v>7582</v>
      </c>
      <c r="J349" s="1131" t="s">
        <v>7583</v>
      </c>
      <c r="K349" s="1131">
        <v>2</v>
      </c>
      <c r="L349" s="1131" t="s">
        <v>7584</v>
      </c>
      <c r="R349" s="1131">
        <v>13</v>
      </c>
      <c r="S349" s="1131" t="s">
        <v>7215</v>
      </c>
      <c r="T349" s="1131">
        <v>13</v>
      </c>
    </row>
    <row r="350" spans="1:20">
      <c r="A350" s="1131" t="s">
        <v>1707</v>
      </c>
      <c r="B350" s="1132" t="s">
        <v>1708</v>
      </c>
      <c r="C350" s="1131" t="s">
        <v>704</v>
      </c>
      <c r="D350" s="1134" t="s">
        <v>1041</v>
      </c>
      <c r="E350" s="1134" t="s">
        <v>985</v>
      </c>
      <c r="G350" s="1131">
        <v>-1</v>
      </c>
      <c r="H350" s="1131" t="s">
        <v>7212</v>
      </c>
      <c r="I350" s="1131" t="s">
        <v>7585</v>
      </c>
      <c r="J350" s="1131" t="s">
        <v>7586</v>
      </c>
      <c r="K350" s="1131">
        <v>2</v>
      </c>
      <c r="L350" s="1131" t="s">
        <v>7587</v>
      </c>
      <c r="R350" s="1131">
        <v>13</v>
      </c>
      <c r="S350" s="1131" t="s">
        <v>7215</v>
      </c>
      <c r="T350" s="1131">
        <v>13</v>
      </c>
    </row>
    <row r="351" spans="1:20">
      <c r="A351" s="1131" t="s">
        <v>1709</v>
      </c>
      <c r="B351" s="1132" t="s">
        <v>1710</v>
      </c>
      <c r="C351" s="1131" t="s">
        <v>704</v>
      </c>
      <c r="D351" s="1134" t="s">
        <v>1041</v>
      </c>
      <c r="E351" s="1134" t="s">
        <v>985</v>
      </c>
      <c r="G351" s="1131">
        <v>-1</v>
      </c>
      <c r="H351" s="1131" t="s">
        <v>7212</v>
      </c>
      <c r="I351" s="1131" t="s">
        <v>7588</v>
      </c>
      <c r="J351" s="1131" t="s">
        <v>7589</v>
      </c>
      <c r="K351" s="1131">
        <v>2</v>
      </c>
      <c r="L351" s="1131" t="s">
        <v>7590</v>
      </c>
      <c r="R351" s="1131">
        <v>13</v>
      </c>
      <c r="S351" s="1131" t="s">
        <v>7215</v>
      </c>
      <c r="T351" s="1131">
        <v>13</v>
      </c>
    </row>
    <row r="352" spans="1:20">
      <c r="A352" s="1131" t="s">
        <v>1711</v>
      </c>
      <c r="B352" s="1132" t="s">
        <v>1712</v>
      </c>
      <c r="C352" s="1131" t="s">
        <v>704</v>
      </c>
      <c r="D352" s="1134" t="s">
        <v>1041</v>
      </c>
      <c r="E352" s="1134" t="s">
        <v>985</v>
      </c>
      <c r="G352" s="1131">
        <v>-1</v>
      </c>
      <c r="H352" s="1131" t="s">
        <v>7212</v>
      </c>
      <c r="I352" s="1131" t="s">
        <v>7591</v>
      </c>
      <c r="J352" s="1131" t="s">
        <v>7592</v>
      </c>
      <c r="K352" s="1131">
        <v>2</v>
      </c>
      <c r="L352" s="1131" t="s">
        <v>7593</v>
      </c>
      <c r="R352" s="1131">
        <v>13</v>
      </c>
      <c r="S352" s="1131" t="s">
        <v>7215</v>
      </c>
      <c r="T352" s="1131">
        <v>13</v>
      </c>
    </row>
    <row r="353" spans="1:20">
      <c r="A353" s="1131" t="s">
        <v>1713</v>
      </c>
      <c r="B353" s="1132" t="s">
        <v>1714</v>
      </c>
      <c r="C353" s="1131" t="s">
        <v>704</v>
      </c>
      <c r="D353" s="1134" t="s">
        <v>1041</v>
      </c>
      <c r="E353" s="1134" t="s">
        <v>985</v>
      </c>
      <c r="G353" s="1131">
        <v>-1</v>
      </c>
      <c r="H353" s="1131" t="s">
        <v>7212</v>
      </c>
      <c r="I353" s="1131" t="s">
        <v>7594</v>
      </c>
      <c r="J353" s="1131" t="s">
        <v>7595</v>
      </c>
      <c r="K353" s="1131">
        <v>2</v>
      </c>
      <c r="L353" s="1131" t="s">
        <v>7596</v>
      </c>
      <c r="R353" s="1131">
        <v>13</v>
      </c>
      <c r="S353" s="1131" t="s">
        <v>7215</v>
      </c>
      <c r="T353" s="1131">
        <v>13</v>
      </c>
    </row>
    <row r="354" spans="1:20">
      <c r="A354" s="1131" t="s">
        <v>1715</v>
      </c>
      <c r="B354" s="1132" t="s">
        <v>1716</v>
      </c>
      <c r="C354" s="1131" t="s">
        <v>704</v>
      </c>
      <c r="D354" s="1134" t="s">
        <v>1041</v>
      </c>
      <c r="E354" s="1134" t="s">
        <v>985</v>
      </c>
      <c r="G354" s="1131">
        <v>-1</v>
      </c>
      <c r="H354" s="1131" t="s">
        <v>7212</v>
      </c>
      <c r="I354" s="1131" t="s">
        <v>7597</v>
      </c>
      <c r="J354" s="1131" t="s">
        <v>7598</v>
      </c>
      <c r="K354" s="1131">
        <v>2</v>
      </c>
      <c r="L354" s="1131" t="s">
        <v>7599</v>
      </c>
      <c r="R354" s="1131">
        <v>13</v>
      </c>
      <c r="S354" s="1131" t="s">
        <v>7215</v>
      </c>
      <c r="T354" s="1131">
        <v>13</v>
      </c>
    </row>
    <row r="355" spans="1:20">
      <c r="A355" s="1131" t="s">
        <v>1717</v>
      </c>
      <c r="B355" s="1132" t="s">
        <v>1718</v>
      </c>
      <c r="C355" s="1131" t="s">
        <v>704</v>
      </c>
      <c r="D355" s="1134" t="s">
        <v>1041</v>
      </c>
      <c r="E355" s="1134" t="s">
        <v>985</v>
      </c>
      <c r="G355" s="1131">
        <v>-1</v>
      </c>
      <c r="H355" s="1131" t="s">
        <v>7212</v>
      </c>
      <c r="I355" s="1131" t="s">
        <v>7600</v>
      </c>
      <c r="J355" s="1131" t="s">
        <v>7601</v>
      </c>
      <c r="K355" s="1131" t="s">
        <v>7218</v>
      </c>
      <c r="L355" s="1131" t="s">
        <v>7602</v>
      </c>
      <c r="R355" s="1131">
        <v>14</v>
      </c>
      <c r="S355" s="1131" t="s">
        <v>7219</v>
      </c>
      <c r="T355" s="1131">
        <v>14</v>
      </c>
    </row>
    <row r="356" spans="1:20">
      <c r="A356" s="1131" t="s">
        <v>1719</v>
      </c>
      <c r="B356" s="1132" t="s">
        <v>1720</v>
      </c>
      <c r="C356" s="1131" t="s">
        <v>704</v>
      </c>
      <c r="D356" s="1134" t="s">
        <v>1041</v>
      </c>
      <c r="E356" s="1134" t="s">
        <v>985</v>
      </c>
      <c r="G356" s="1131">
        <v>-1</v>
      </c>
      <c r="H356" s="1131" t="s">
        <v>7212</v>
      </c>
      <c r="I356" s="1131" t="s">
        <v>7603</v>
      </c>
      <c r="J356" s="1131" t="s">
        <v>7604</v>
      </c>
      <c r="K356" s="1131" t="s">
        <v>7218</v>
      </c>
      <c r="L356" s="1131" t="s">
        <v>7605</v>
      </c>
      <c r="R356" s="1131">
        <v>13</v>
      </c>
      <c r="S356" s="1131" t="s">
        <v>7219</v>
      </c>
      <c r="T356" s="1131">
        <v>13</v>
      </c>
    </row>
    <row r="357" spans="1:20">
      <c r="A357" s="1131" t="s">
        <v>1721</v>
      </c>
      <c r="B357" s="1132" t="s">
        <v>1722</v>
      </c>
      <c r="C357" s="1131" t="s">
        <v>704</v>
      </c>
      <c r="D357" s="1134" t="s">
        <v>1041</v>
      </c>
      <c r="E357" s="1134" t="s">
        <v>985</v>
      </c>
      <c r="G357" s="1131">
        <v>-1</v>
      </c>
      <c r="H357" s="1131" t="s">
        <v>7212</v>
      </c>
      <c r="I357" s="1131" t="s">
        <v>7606</v>
      </c>
      <c r="J357" s="1131" t="s">
        <v>7607</v>
      </c>
      <c r="K357" s="1131" t="s">
        <v>7218</v>
      </c>
      <c r="L357" s="1131" t="s">
        <v>7608</v>
      </c>
      <c r="R357" s="1131">
        <v>14</v>
      </c>
      <c r="S357" s="1131" t="s">
        <v>7219</v>
      </c>
      <c r="T357" s="1131">
        <v>14</v>
      </c>
    </row>
    <row r="358" spans="1:20">
      <c r="A358" s="1131" t="s">
        <v>1723</v>
      </c>
      <c r="B358" s="1132" t="s">
        <v>1724</v>
      </c>
      <c r="C358" s="1131" t="s">
        <v>704</v>
      </c>
      <c r="D358" s="1134" t="s">
        <v>1041</v>
      </c>
      <c r="E358" s="1134" t="s">
        <v>985</v>
      </c>
      <c r="G358" s="1131">
        <v>-1</v>
      </c>
      <c r="H358" s="1131" t="s">
        <v>7212</v>
      </c>
      <c r="I358" s="1131" t="s">
        <v>7609</v>
      </c>
      <c r="J358" s="1131" t="s">
        <v>7610</v>
      </c>
      <c r="K358" s="1131" t="s">
        <v>7218</v>
      </c>
      <c r="L358" s="1131" t="s">
        <v>7611</v>
      </c>
      <c r="R358" s="1131">
        <v>13</v>
      </c>
      <c r="S358" s="1131" t="s">
        <v>7219</v>
      </c>
      <c r="T358" s="1131">
        <v>13</v>
      </c>
    </row>
    <row r="359" spans="1:20">
      <c r="A359" s="1131" t="s">
        <v>1725</v>
      </c>
      <c r="B359" s="1132" t="s">
        <v>1726</v>
      </c>
      <c r="C359" s="1131" t="s">
        <v>704</v>
      </c>
      <c r="D359" s="1134" t="s">
        <v>1041</v>
      </c>
      <c r="E359" s="1134" t="s">
        <v>985</v>
      </c>
      <c r="G359" s="1131">
        <v>-1</v>
      </c>
      <c r="H359" s="1131" t="s">
        <v>7212</v>
      </c>
      <c r="I359" s="1131" t="s">
        <v>7612</v>
      </c>
      <c r="J359" s="1131" t="s">
        <v>7613</v>
      </c>
      <c r="K359" s="1131" t="s">
        <v>7218</v>
      </c>
      <c r="L359" s="1131" t="s">
        <v>7614</v>
      </c>
      <c r="R359" s="1131">
        <v>13</v>
      </c>
      <c r="S359" s="1131" t="s">
        <v>7219</v>
      </c>
      <c r="T359" s="1131">
        <v>13</v>
      </c>
    </row>
    <row r="360" spans="1:20">
      <c r="A360" s="1131" t="s">
        <v>1727</v>
      </c>
      <c r="B360" s="1132" t="s">
        <v>1728</v>
      </c>
      <c r="C360" s="1131" t="s">
        <v>704</v>
      </c>
      <c r="D360" s="1134" t="s">
        <v>1041</v>
      </c>
      <c r="E360" s="1134" t="s">
        <v>985</v>
      </c>
      <c r="G360" s="1131">
        <v>-1</v>
      </c>
      <c r="H360" s="1131" t="s">
        <v>7212</v>
      </c>
      <c r="I360" s="1131" t="s">
        <v>7615</v>
      </c>
      <c r="J360" s="1131" t="s">
        <v>7616</v>
      </c>
      <c r="K360" s="1131">
        <v>2</v>
      </c>
      <c r="L360" s="1131" t="s">
        <v>7617</v>
      </c>
      <c r="R360" s="1131">
        <v>13</v>
      </c>
      <c r="S360" s="1131" t="s">
        <v>7219</v>
      </c>
      <c r="T360" s="1131">
        <v>13</v>
      </c>
    </row>
    <row r="361" spans="1:20">
      <c r="A361" s="1131" t="s">
        <v>1729</v>
      </c>
      <c r="B361" s="1132" t="s">
        <v>1730</v>
      </c>
      <c r="C361" s="1131" t="s">
        <v>704</v>
      </c>
      <c r="D361" s="1134" t="s">
        <v>1041</v>
      </c>
      <c r="E361" s="1134" t="s">
        <v>985</v>
      </c>
      <c r="G361" s="1131">
        <v>-1</v>
      </c>
      <c r="H361" s="1131" t="s">
        <v>7212</v>
      </c>
      <c r="I361" s="1131" t="s">
        <v>7618</v>
      </c>
      <c r="J361" s="1131" t="s">
        <v>7619</v>
      </c>
      <c r="K361" s="1131">
        <v>2</v>
      </c>
      <c r="L361" s="1131" t="s">
        <v>7620</v>
      </c>
      <c r="R361" s="1131">
        <v>13</v>
      </c>
      <c r="S361" s="1131" t="s">
        <v>7215</v>
      </c>
      <c r="T361" s="1131">
        <v>13</v>
      </c>
    </row>
    <row r="362" spans="1:20">
      <c r="A362" s="1131" t="s">
        <v>1731</v>
      </c>
      <c r="B362" s="1132" t="s">
        <v>1732</v>
      </c>
      <c r="C362" s="1131" t="s">
        <v>704</v>
      </c>
      <c r="D362" s="1134" t="s">
        <v>1041</v>
      </c>
      <c r="E362" s="1134" t="s">
        <v>985</v>
      </c>
      <c r="G362" s="1131">
        <v>-1</v>
      </c>
      <c r="H362" s="1131" t="s">
        <v>7212</v>
      </c>
      <c r="I362" s="1131" t="s">
        <v>7621</v>
      </c>
      <c r="J362" s="1131" t="s">
        <v>7622</v>
      </c>
      <c r="K362" s="1131">
        <v>2</v>
      </c>
      <c r="L362" s="1131" t="s">
        <v>7623</v>
      </c>
      <c r="R362" s="1131">
        <v>13</v>
      </c>
      <c r="S362" s="1131" t="s">
        <v>7215</v>
      </c>
      <c r="T362" s="1131">
        <v>13</v>
      </c>
    </row>
    <row r="363" spans="1:20">
      <c r="A363" s="1131" t="s">
        <v>1733</v>
      </c>
      <c r="B363" s="1132" t="s">
        <v>1734</v>
      </c>
      <c r="C363" s="1131" t="s">
        <v>704</v>
      </c>
      <c r="D363" s="1134" t="s">
        <v>1041</v>
      </c>
      <c r="E363" s="1134" t="s">
        <v>985</v>
      </c>
      <c r="G363" s="1131">
        <v>-1</v>
      </c>
      <c r="H363" s="1131" t="s">
        <v>7212</v>
      </c>
      <c r="I363" s="1131" t="s">
        <v>7624</v>
      </c>
      <c r="J363" s="1131" t="s">
        <v>7625</v>
      </c>
      <c r="K363" s="1131">
        <v>2</v>
      </c>
      <c r="L363" s="1131" t="s">
        <v>7626</v>
      </c>
      <c r="R363" s="1131">
        <v>13</v>
      </c>
      <c r="S363" s="1131" t="s">
        <v>7215</v>
      </c>
      <c r="T363" s="1131">
        <v>13</v>
      </c>
    </row>
    <row r="364" spans="1:20">
      <c r="A364" s="1131" t="s">
        <v>1735</v>
      </c>
      <c r="B364" s="1132" t="s">
        <v>1736</v>
      </c>
      <c r="C364" s="1131" t="s">
        <v>704</v>
      </c>
      <c r="D364" s="1134" t="s">
        <v>1041</v>
      </c>
      <c r="E364" s="1134" t="s">
        <v>985</v>
      </c>
      <c r="G364" s="1131">
        <v>-1</v>
      </c>
      <c r="H364" s="1131" t="s">
        <v>7212</v>
      </c>
      <c r="I364" s="1131" t="s">
        <v>7627</v>
      </c>
      <c r="J364" s="1131" t="s">
        <v>7628</v>
      </c>
      <c r="K364" s="1131">
        <v>2</v>
      </c>
      <c r="L364" s="1131" t="s">
        <v>7629</v>
      </c>
      <c r="R364" s="1131">
        <v>13</v>
      </c>
      <c r="S364" s="1131" t="s">
        <v>7215</v>
      </c>
      <c r="T364" s="1131">
        <v>13</v>
      </c>
    </row>
    <row r="365" spans="1:20">
      <c r="A365" s="1131" t="s">
        <v>1737</v>
      </c>
      <c r="B365" s="1132" t="s">
        <v>1738</v>
      </c>
      <c r="C365" s="1131" t="s">
        <v>704</v>
      </c>
      <c r="D365" s="1134" t="s">
        <v>1041</v>
      </c>
      <c r="E365" s="1134" t="s">
        <v>985</v>
      </c>
      <c r="G365" s="1131">
        <v>-1</v>
      </c>
      <c r="H365" s="1131" t="s">
        <v>7212</v>
      </c>
      <c r="I365" s="1131" t="s">
        <v>7630</v>
      </c>
      <c r="J365" s="1131" t="s">
        <v>7631</v>
      </c>
      <c r="K365" s="1131">
        <v>2</v>
      </c>
      <c r="L365" s="1131" t="s">
        <v>7632</v>
      </c>
      <c r="R365" s="1131">
        <v>13</v>
      </c>
      <c r="S365" s="1131" t="s">
        <v>7215</v>
      </c>
      <c r="T365" s="1131">
        <v>13</v>
      </c>
    </row>
    <row r="366" spans="1:20">
      <c r="A366" s="1131" t="s">
        <v>1739</v>
      </c>
      <c r="B366" s="1132" t="s">
        <v>1740</v>
      </c>
      <c r="C366" s="1131" t="s">
        <v>704</v>
      </c>
      <c r="D366" s="1134" t="s">
        <v>1041</v>
      </c>
      <c r="E366" s="1134" t="s">
        <v>985</v>
      </c>
      <c r="G366" s="1131">
        <v>-1</v>
      </c>
      <c r="H366" s="1131" t="s">
        <v>7212</v>
      </c>
      <c r="I366" s="1131" t="s">
        <v>7633</v>
      </c>
      <c r="J366" s="1131" t="s">
        <v>7634</v>
      </c>
      <c r="K366" s="1131">
        <v>2</v>
      </c>
      <c r="L366" s="1131" t="s">
        <v>7635</v>
      </c>
      <c r="R366" s="1131">
        <v>13</v>
      </c>
      <c r="S366" s="1131" t="s">
        <v>7215</v>
      </c>
      <c r="T366" s="1131">
        <v>13</v>
      </c>
    </row>
    <row r="367" spans="1:20">
      <c r="A367" s="1131" t="s">
        <v>1741</v>
      </c>
      <c r="B367" s="1132" t="s">
        <v>1742</v>
      </c>
      <c r="C367" s="1131" t="s">
        <v>704</v>
      </c>
      <c r="D367" s="1134" t="s">
        <v>1041</v>
      </c>
      <c r="E367" s="1134" t="s">
        <v>985</v>
      </c>
      <c r="G367" s="1131">
        <v>-1</v>
      </c>
      <c r="H367" s="1131" t="s">
        <v>7212</v>
      </c>
      <c r="I367" s="1131" t="s">
        <v>7636</v>
      </c>
      <c r="J367" s="1131" t="s">
        <v>7637</v>
      </c>
      <c r="K367" s="1131">
        <v>2</v>
      </c>
      <c r="L367" s="1131" t="s">
        <v>7638</v>
      </c>
      <c r="R367" s="1131">
        <v>14</v>
      </c>
      <c r="S367" s="1131" t="s">
        <v>7219</v>
      </c>
      <c r="T367" s="1131">
        <v>14</v>
      </c>
    </row>
    <row r="368" spans="1:20">
      <c r="A368" s="1131" t="s">
        <v>1743</v>
      </c>
      <c r="B368" s="1132" t="s">
        <v>1744</v>
      </c>
      <c r="C368" s="1131" t="s">
        <v>704</v>
      </c>
      <c r="D368" s="1134" t="s">
        <v>1041</v>
      </c>
      <c r="E368" s="1134" t="s">
        <v>985</v>
      </c>
      <c r="G368" s="1131">
        <v>-1</v>
      </c>
      <c r="H368" s="1131" t="s">
        <v>7212</v>
      </c>
      <c r="I368" s="1131" t="s">
        <v>7639</v>
      </c>
      <c r="J368" s="1131" t="s">
        <v>7640</v>
      </c>
      <c r="K368" s="1131">
        <v>2</v>
      </c>
      <c r="L368" s="1131" t="s">
        <v>7641</v>
      </c>
      <c r="R368" s="1131">
        <v>13</v>
      </c>
      <c r="S368" s="1131" t="s">
        <v>7219</v>
      </c>
      <c r="T368" s="1131">
        <v>13</v>
      </c>
    </row>
    <row r="369" spans="1:20">
      <c r="A369" s="1131" t="s">
        <v>1745</v>
      </c>
      <c r="B369" s="1132" t="s">
        <v>1746</v>
      </c>
      <c r="C369" s="1131" t="s">
        <v>704</v>
      </c>
      <c r="D369" s="1134" t="s">
        <v>1041</v>
      </c>
      <c r="E369" s="1134" t="s">
        <v>985</v>
      </c>
      <c r="G369" s="1131">
        <v>-1</v>
      </c>
      <c r="H369" s="1131" t="s">
        <v>7212</v>
      </c>
      <c r="I369" s="1131" t="s">
        <v>7642</v>
      </c>
      <c r="J369" s="1131" t="s">
        <v>7643</v>
      </c>
      <c r="K369" s="1131">
        <v>2</v>
      </c>
      <c r="L369" s="1131" t="s">
        <v>7644</v>
      </c>
      <c r="R369" s="1131">
        <v>14</v>
      </c>
      <c r="S369" s="1131" t="s">
        <v>7219</v>
      </c>
      <c r="T369" s="1131">
        <v>14</v>
      </c>
    </row>
    <row r="370" spans="1:20">
      <c r="A370" s="1131" t="s">
        <v>1747</v>
      </c>
      <c r="B370" s="1132" t="s">
        <v>1748</v>
      </c>
      <c r="C370" s="1131" t="s">
        <v>704</v>
      </c>
      <c r="D370" s="1134" t="s">
        <v>1041</v>
      </c>
      <c r="E370" s="1134" t="s">
        <v>985</v>
      </c>
      <c r="G370" s="1131">
        <v>-1</v>
      </c>
      <c r="H370" s="1131" t="s">
        <v>7212</v>
      </c>
      <c r="I370" s="1131" t="s">
        <v>7645</v>
      </c>
      <c r="J370" s="1131" t="s">
        <v>7646</v>
      </c>
      <c r="K370" s="1131">
        <v>2</v>
      </c>
      <c r="L370" s="1131" t="s">
        <v>7647</v>
      </c>
      <c r="R370" s="1131">
        <v>13</v>
      </c>
      <c r="S370" s="1131" t="s">
        <v>7219</v>
      </c>
      <c r="T370" s="1131">
        <v>13</v>
      </c>
    </row>
    <row r="371" spans="1:20">
      <c r="A371" s="1131" t="s">
        <v>1749</v>
      </c>
      <c r="B371" s="1132" t="s">
        <v>1750</v>
      </c>
      <c r="C371" s="1131" t="s">
        <v>704</v>
      </c>
      <c r="D371" s="1134" t="s">
        <v>1041</v>
      </c>
      <c r="E371" s="1134" t="s">
        <v>985</v>
      </c>
      <c r="G371" s="1131">
        <v>-1</v>
      </c>
      <c r="H371" s="1131" t="s">
        <v>7212</v>
      </c>
      <c r="I371" s="1131" t="s">
        <v>7648</v>
      </c>
      <c r="J371" s="1131" t="s">
        <v>7649</v>
      </c>
      <c r="K371" s="1131">
        <v>2</v>
      </c>
      <c r="L371" s="1131" t="s">
        <v>7650</v>
      </c>
      <c r="R371" s="1131">
        <v>13</v>
      </c>
      <c r="S371" s="1131" t="s">
        <v>7219</v>
      </c>
      <c r="T371" s="1131">
        <v>13</v>
      </c>
    </row>
    <row r="372" spans="1:20">
      <c r="A372" s="1131" t="s">
        <v>1751</v>
      </c>
      <c r="B372" s="1132" t="s">
        <v>1752</v>
      </c>
      <c r="C372" s="1131" t="s">
        <v>704</v>
      </c>
      <c r="D372" s="1134" t="s">
        <v>1041</v>
      </c>
      <c r="E372" s="1134" t="s">
        <v>985</v>
      </c>
      <c r="G372" s="1131">
        <v>-1</v>
      </c>
      <c r="H372" s="1131" t="s">
        <v>7212</v>
      </c>
      <c r="I372" s="1131" t="s">
        <v>7651</v>
      </c>
      <c r="J372" s="1131" t="s">
        <v>7652</v>
      </c>
      <c r="K372" s="1131">
        <v>2</v>
      </c>
      <c r="L372" s="1131" t="s">
        <v>7653</v>
      </c>
      <c r="R372" s="1131">
        <v>13</v>
      </c>
      <c r="S372" s="1131" t="s">
        <v>7219</v>
      </c>
      <c r="T372" s="1131">
        <v>13</v>
      </c>
    </row>
    <row r="373" spans="1:20">
      <c r="A373" s="1131" t="s">
        <v>1753</v>
      </c>
      <c r="B373" s="1132" t="s">
        <v>1754</v>
      </c>
      <c r="C373" s="1131" t="s">
        <v>704</v>
      </c>
      <c r="D373" s="1134" t="s">
        <v>1041</v>
      </c>
      <c r="E373" s="1134" t="s">
        <v>985</v>
      </c>
      <c r="G373" s="1131">
        <v>-1</v>
      </c>
      <c r="H373" s="1131" t="s">
        <v>7212</v>
      </c>
      <c r="I373" s="1131" t="s">
        <v>7654</v>
      </c>
      <c r="J373" s="1131" t="s">
        <v>7655</v>
      </c>
      <c r="K373" s="1131">
        <v>2</v>
      </c>
      <c r="L373" s="1131" t="s">
        <v>7656</v>
      </c>
      <c r="R373" s="1131">
        <v>13</v>
      </c>
      <c r="S373" s="1131" t="s">
        <v>7215</v>
      </c>
      <c r="T373" s="1131">
        <v>13</v>
      </c>
    </row>
    <row r="374" spans="1:20">
      <c r="A374" s="1131" t="s">
        <v>1755</v>
      </c>
      <c r="B374" s="1132" t="s">
        <v>1756</v>
      </c>
      <c r="C374" s="1131" t="s">
        <v>704</v>
      </c>
      <c r="D374" s="1134" t="s">
        <v>1041</v>
      </c>
      <c r="E374" s="1134" t="s">
        <v>985</v>
      </c>
      <c r="G374" s="1131">
        <v>-1</v>
      </c>
      <c r="H374" s="1131" t="s">
        <v>7212</v>
      </c>
      <c r="I374" s="1131" t="s">
        <v>7657</v>
      </c>
      <c r="J374" s="1131" t="s">
        <v>7658</v>
      </c>
      <c r="K374" s="1131">
        <v>2</v>
      </c>
      <c r="L374" s="1131" t="s">
        <v>7659</v>
      </c>
      <c r="R374" s="1131">
        <v>13</v>
      </c>
      <c r="S374" s="1131" t="s">
        <v>7215</v>
      </c>
      <c r="T374" s="1131">
        <v>13</v>
      </c>
    </row>
    <row r="375" spans="1:20">
      <c r="A375" s="1131" t="s">
        <v>1757</v>
      </c>
      <c r="B375" s="1132" t="s">
        <v>1758</v>
      </c>
      <c r="C375" s="1131" t="s">
        <v>704</v>
      </c>
      <c r="D375" s="1134" t="s">
        <v>1041</v>
      </c>
      <c r="E375" s="1134" t="s">
        <v>985</v>
      </c>
      <c r="G375" s="1131">
        <v>-1</v>
      </c>
      <c r="H375" s="1131" t="s">
        <v>7212</v>
      </c>
      <c r="I375" s="1131" t="s">
        <v>7660</v>
      </c>
      <c r="J375" s="1131" t="s">
        <v>7661</v>
      </c>
      <c r="K375" s="1131">
        <v>2</v>
      </c>
      <c r="L375" s="1131" t="s">
        <v>7662</v>
      </c>
      <c r="R375" s="1131">
        <v>13</v>
      </c>
      <c r="S375" s="1131" t="s">
        <v>7215</v>
      </c>
      <c r="T375" s="1131">
        <v>13</v>
      </c>
    </row>
    <row r="376" spans="1:20">
      <c r="A376" s="1131" t="s">
        <v>1759</v>
      </c>
      <c r="B376" s="1132" t="s">
        <v>1760</v>
      </c>
      <c r="C376" s="1131" t="s">
        <v>704</v>
      </c>
      <c r="D376" s="1134" t="s">
        <v>1041</v>
      </c>
      <c r="E376" s="1134" t="s">
        <v>985</v>
      </c>
      <c r="G376" s="1131">
        <v>-1</v>
      </c>
      <c r="H376" s="1131" t="s">
        <v>7212</v>
      </c>
      <c r="I376" s="1131" t="s">
        <v>7663</v>
      </c>
      <c r="J376" s="1131" t="s">
        <v>7664</v>
      </c>
      <c r="K376" s="1131">
        <v>2</v>
      </c>
      <c r="L376" s="1131" t="s">
        <v>7665</v>
      </c>
      <c r="R376" s="1131">
        <v>13</v>
      </c>
      <c r="S376" s="1131" t="s">
        <v>7215</v>
      </c>
      <c r="T376" s="1131">
        <v>13</v>
      </c>
    </row>
    <row r="377" spans="1:20">
      <c r="A377" s="1131" t="s">
        <v>1761</v>
      </c>
      <c r="B377" s="1132" t="s">
        <v>1762</v>
      </c>
      <c r="C377" s="1131" t="s">
        <v>704</v>
      </c>
      <c r="D377" s="1134" t="s">
        <v>1041</v>
      </c>
      <c r="E377" s="1134" t="s">
        <v>985</v>
      </c>
      <c r="G377" s="1131">
        <v>-1</v>
      </c>
      <c r="H377" s="1131" t="s">
        <v>7212</v>
      </c>
      <c r="I377" s="1131" t="s">
        <v>7666</v>
      </c>
      <c r="J377" s="1131" t="s">
        <v>7667</v>
      </c>
      <c r="K377" s="1131">
        <v>2</v>
      </c>
      <c r="L377" s="1131" t="s">
        <v>7668</v>
      </c>
      <c r="R377" s="1131">
        <v>13</v>
      </c>
      <c r="S377" s="1131" t="s">
        <v>7215</v>
      </c>
      <c r="T377" s="1131">
        <v>13</v>
      </c>
    </row>
    <row r="378" spans="1:20">
      <c r="A378" s="1131" t="s">
        <v>1763</v>
      </c>
      <c r="B378" s="1132" t="s">
        <v>1764</v>
      </c>
      <c r="C378" s="1131" t="s">
        <v>704</v>
      </c>
      <c r="D378" s="1134" t="s">
        <v>1041</v>
      </c>
      <c r="E378" s="1134" t="s">
        <v>985</v>
      </c>
      <c r="G378" s="1131">
        <v>-1</v>
      </c>
      <c r="H378" s="1131" t="s">
        <v>7212</v>
      </c>
      <c r="I378" s="1131" t="s">
        <v>7669</v>
      </c>
      <c r="J378" s="1131" t="s">
        <v>7670</v>
      </c>
      <c r="K378" s="1131">
        <v>2</v>
      </c>
      <c r="L378" s="1131" t="s">
        <v>7671</v>
      </c>
      <c r="R378" s="1131">
        <v>13</v>
      </c>
      <c r="S378" s="1131" t="s">
        <v>7215</v>
      </c>
      <c r="T378" s="1131">
        <v>13</v>
      </c>
    </row>
    <row r="379" spans="1:20">
      <c r="A379" s="1131" t="s">
        <v>1765</v>
      </c>
      <c r="B379" s="1132" t="s">
        <v>1766</v>
      </c>
      <c r="C379" s="1131" t="s">
        <v>704</v>
      </c>
      <c r="D379" s="1134" t="s">
        <v>1041</v>
      </c>
      <c r="E379" s="1134" t="s">
        <v>985</v>
      </c>
      <c r="G379" s="1131">
        <v>0</v>
      </c>
      <c r="H379" s="1131" t="s">
        <v>7455</v>
      </c>
      <c r="I379" s="1131" t="s">
        <v>7456</v>
      </c>
      <c r="J379" s="1131" t="s">
        <v>7457</v>
      </c>
      <c r="K379" s="1131" t="s">
        <v>7218</v>
      </c>
      <c r="L379" s="1131" t="s">
        <v>7458</v>
      </c>
      <c r="R379" s="1131">
        <v>14</v>
      </c>
      <c r="S379" s="1131" t="s">
        <v>7219</v>
      </c>
      <c r="T379" s="1131">
        <v>14</v>
      </c>
    </row>
    <row r="380" spans="1:20">
      <c r="A380" s="1131" t="s">
        <v>1767</v>
      </c>
      <c r="B380" s="1132" t="s">
        <v>1768</v>
      </c>
      <c r="C380" s="1131" t="s">
        <v>704</v>
      </c>
      <c r="D380" s="1134" t="s">
        <v>1041</v>
      </c>
      <c r="E380" s="1134" t="s">
        <v>985</v>
      </c>
      <c r="G380" s="1131">
        <v>0</v>
      </c>
      <c r="H380" s="1131" t="s">
        <v>7455</v>
      </c>
      <c r="I380" s="1131" t="s">
        <v>7459</v>
      </c>
      <c r="J380" s="1131" t="s">
        <v>7460</v>
      </c>
      <c r="K380" s="1131" t="s">
        <v>7218</v>
      </c>
      <c r="L380" s="1131" t="s">
        <v>7461</v>
      </c>
      <c r="R380" s="1131">
        <v>13</v>
      </c>
      <c r="S380" s="1131" t="s">
        <v>7219</v>
      </c>
      <c r="T380" s="1131">
        <v>13</v>
      </c>
    </row>
    <row r="381" spans="1:20">
      <c r="A381" s="1131" t="s">
        <v>1769</v>
      </c>
      <c r="B381" s="1132" t="s">
        <v>1770</v>
      </c>
      <c r="C381" s="1131" t="s">
        <v>704</v>
      </c>
      <c r="D381" s="1134" t="s">
        <v>1041</v>
      </c>
      <c r="E381" s="1134" t="s">
        <v>985</v>
      </c>
      <c r="G381" s="1131">
        <v>0</v>
      </c>
      <c r="H381" s="1131" t="s">
        <v>7455</v>
      </c>
      <c r="I381" s="1131" t="s">
        <v>7462</v>
      </c>
      <c r="J381" s="1131" t="s">
        <v>7463</v>
      </c>
      <c r="K381" s="1131" t="s">
        <v>7218</v>
      </c>
      <c r="L381" s="1131" t="s">
        <v>7464</v>
      </c>
      <c r="R381" s="1131">
        <v>14</v>
      </c>
      <c r="S381" s="1131" t="s">
        <v>7219</v>
      </c>
      <c r="T381" s="1131">
        <v>14</v>
      </c>
    </row>
    <row r="382" spans="1:20">
      <c r="A382" s="1131" t="s">
        <v>1771</v>
      </c>
      <c r="B382" s="1132" t="s">
        <v>1772</v>
      </c>
      <c r="C382" s="1131" t="s">
        <v>704</v>
      </c>
      <c r="D382" s="1134" t="s">
        <v>1041</v>
      </c>
      <c r="E382" s="1134" t="s">
        <v>985</v>
      </c>
      <c r="G382" s="1131">
        <v>0</v>
      </c>
      <c r="H382" s="1131" t="s">
        <v>7455</v>
      </c>
      <c r="I382" s="1131" t="s">
        <v>7465</v>
      </c>
      <c r="J382" s="1131" t="s">
        <v>7466</v>
      </c>
      <c r="K382" s="1131" t="s">
        <v>7218</v>
      </c>
      <c r="L382" s="1131" t="s">
        <v>7467</v>
      </c>
      <c r="R382" s="1131">
        <v>13</v>
      </c>
      <c r="S382" s="1131" t="s">
        <v>7219</v>
      </c>
      <c r="T382" s="1131">
        <v>13</v>
      </c>
    </row>
    <row r="383" spans="1:20">
      <c r="A383" s="1131" t="s">
        <v>1773</v>
      </c>
      <c r="B383" s="1132" t="s">
        <v>1774</v>
      </c>
      <c r="C383" s="1131" t="s">
        <v>704</v>
      </c>
      <c r="D383" s="1134" t="s">
        <v>1041</v>
      </c>
      <c r="E383" s="1134" t="s">
        <v>985</v>
      </c>
      <c r="G383" s="1131">
        <v>0</v>
      </c>
      <c r="H383" s="1131" t="s">
        <v>7455</v>
      </c>
      <c r="I383" s="1131" t="s">
        <v>7468</v>
      </c>
      <c r="J383" s="1131" t="s">
        <v>7469</v>
      </c>
      <c r="K383" s="1131" t="s">
        <v>7218</v>
      </c>
      <c r="L383" s="1131" t="s">
        <v>7470</v>
      </c>
      <c r="R383" s="1131">
        <v>13</v>
      </c>
      <c r="S383" s="1131" t="s">
        <v>7219</v>
      </c>
      <c r="T383" s="1131">
        <v>13</v>
      </c>
    </row>
    <row r="384" spans="1:20">
      <c r="A384" s="1131" t="s">
        <v>1775</v>
      </c>
      <c r="B384" s="1132" t="s">
        <v>1776</v>
      </c>
      <c r="C384" s="1131" t="s">
        <v>704</v>
      </c>
      <c r="D384" s="1134" t="s">
        <v>1041</v>
      </c>
      <c r="E384" s="1134" t="s">
        <v>985</v>
      </c>
      <c r="G384" s="1131">
        <v>0</v>
      </c>
      <c r="H384" s="1131" t="s">
        <v>7455</v>
      </c>
      <c r="I384" s="1131" t="s">
        <v>7471</v>
      </c>
      <c r="J384" s="1131" t="s">
        <v>7472</v>
      </c>
      <c r="K384" s="1131">
        <v>2</v>
      </c>
      <c r="L384" s="1131" t="s">
        <v>7473</v>
      </c>
      <c r="R384" s="1131">
        <v>13</v>
      </c>
      <c r="S384" s="1131" t="s">
        <v>7219</v>
      </c>
      <c r="T384" s="1131">
        <v>13</v>
      </c>
    </row>
    <row r="385" spans="1:20">
      <c r="A385" s="1131" t="s">
        <v>1777</v>
      </c>
      <c r="B385" s="1132" t="s">
        <v>1778</v>
      </c>
      <c r="C385" s="1131" t="s">
        <v>704</v>
      </c>
      <c r="D385" s="1134" t="s">
        <v>1041</v>
      </c>
      <c r="E385" s="1134" t="s">
        <v>985</v>
      </c>
      <c r="G385" s="1131">
        <v>0</v>
      </c>
      <c r="H385" s="1131" t="s">
        <v>7455</v>
      </c>
      <c r="I385" s="1131" t="s">
        <v>7474</v>
      </c>
      <c r="J385" s="1131" t="s">
        <v>7475</v>
      </c>
      <c r="K385" s="1131">
        <v>2</v>
      </c>
      <c r="L385" s="1131" t="s">
        <v>7476</v>
      </c>
      <c r="R385" s="1131">
        <v>13</v>
      </c>
      <c r="S385" s="1131" t="s">
        <v>7215</v>
      </c>
      <c r="T385" s="1131">
        <v>13</v>
      </c>
    </row>
    <row r="386" spans="1:20">
      <c r="A386" s="1131" t="s">
        <v>1779</v>
      </c>
      <c r="B386" s="1132" t="s">
        <v>1780</v>
      </c>
      <c r="C386" s="1131" t="s">
        <v>704</v>
      </c>
      <c r="D386" s="1134" t="s">
        <v>1041</v>
      </c>
      <c r="E386" s="1134" t="s">
        <v>985</v>
      </c>
      <c r="G386" s="1131">
        <v>0</v>
      </c>
      <c r="H386" s="1131" t="s">
        <v>7455</v>
      </c>
      <c r="I386" s="1131" t="s">
        <v>7477</v>
      </c>
      <c r="J386" s="1131" t="s">
        <v>7478</v>
      </c>
      <c r="K386" s="1131">
        <v>2</v>
      </c>
      <c r="L386" s="1131" t="s">
        <v>7479</v>
      </c>
      <c r="R386" s="1131">
        <v>13</v>
      </c>
      <c r="S386" s="1131" t="s">
        <v>7215</v>
      </c>
      <c r="T386" s="1131">
        <v>13</v>
      </c>
    </row>
    <row r="387" spans="1:20">
      <c r="A387" s="1131" t="s">
        <v>1781</v>
      </c>
      <c r="B387" s="1132" t="s">
        <v>1782</v>
      </c>
      <c r="C387" s="1131" t="s">
        <v>704</v>
      </c>
      <c r="D387" s="1134" t="s">
        <v>1041</v>
      </c>
      <c r="E387" s="1134" t="s">
        <v>985</v>
      </c>
      <c r="G387" s="1131">
        <v>0</v>
      </c>
      <c r="H387" s="1131" t="s">
        <v>7455</v>
      </c>
      <c r="I387" s="1131" t="s">
        <v>7480</v>
      </c>
      <c r="J387" s="1131" t="s">
        <v>7481</v>
      </c>
      <c r="K387" s="1131">
        <v>2</v>
      </c>
      <c r="L387" s="1131" t="s">
        <v>7482</v>
      </c>
      <c r="R387" s="1131">
        <v>13</v>
      </c>
      <c r="S387" s="1131" t="s">
        <v>7215</v>
      </c>
      <c r="T387" s="1131">
        <v>13</v>
      </c>
    </row>
    <row r="388" spans="1:20">
      <c r="A388" s="1131" t="s">
        <v>1783</v>
      </c>
      <c r="B388" s="1132" t="s">
        <v>1784</v>
      </c>
      <c r="C388" s="1131" t="s">
        <v>704</v>
      </c>
      <c r="D388" s="1134" t="s">
        <v>1041</v>
      </c>
      <c r="E388" s="1134" t="s">
        <v>985</v>
      </c>
      <c r="G388" s="1131">
        <v>0</v>
      </c>
      <c r="H388" s="1131" t="s">
        <v>7455</v>
      </c>
      <c r="I388" s="1131" t="s">
        <v>7483</v>
      </c>
      <c r="J388" s="1131" t="s">
        <v>7484</v>
      </c>
      <c r="K388" s="1131">
        <v>2</v>
      </c>
      <c r="L388" s="1131" t="s">
        <v>7485</v>
      </c>
      <c r="R388" s="1131">
        <v>13</v>
      </c>
      <c r="S388" s="1131" t="s">
        <v>7215</v>
      </c>
      <c r="T388" s="1131">
        <v>13</v>
      </c>
    </row>
    <row r="389" spans="1:20">
      <c r="A389" s="1131" t="s">
        <v>1785</v>
      </c>
      <c r="B389" s="1132" t="s">
        <v>1786</v>
      </c>
      <c r="C389" s="1131" t="s">
        <v>704</v>
      </c>
      <c r="D389" s="1134" t="s">
        <v>1041</v>
      </c>
      <c r="E389" s="1134" t="s">
        <v>985</v>
      </c>
      <c r="G389" s="1131">
        <v>0</v>
      </c>
      <c r="H389" s="1131" t="s">
        <v>7455</v>
      </c>
      <c r="I389" s="1131" t="s">
        <v>7486</v>
      </c>
      <c r="J389" s="1131" t="s">
        <v>7487</v>
      </c>
      <c r="K389" s="1131">
        <v>2</v>
      </c>
      <c r="L389" s="1131" t="s">
        <v>7488</v>
      </c>
      <c r="R389" s="1131">
        <v>13</v>
      </c>
      <c r="S389" s="1131" t="s">
        <v>7215</v>
      </c>
      <c r="T389" s="1131">
        <v>13</v>
      </c>
    </row>
    <row r="390" spans="1:20">
      <c r="A390" s="1131" t="s">
        <v>1787</v>
      </c>
      <c r="B390" s="1132" t="s">
        <v>1788</v>
      </c>
      <c r="C390" s="1131" t="s">
        <v>704</v>
      </c>
      <c r="D390" s="1134" t="s">
        <v>1041</v>
      </c>
      <c r="E390" s="1134" t="s">
        <v>985</v>
      </c>
      <c r="G390" s="1131">
        <v>0</v>
      </c>
      <c r="H390" s="1131" t="s">
        <v>7455</v>
      </c>
      <c r="I390" s="1131" t="s">
        <v>7489</v>
      </c>
      <c r="J390" s="1131" t="s">
        <v>7490</v>
      </c>
      <c r="K390" s="1131">
        <v>2</v>
      </c>
      <c r="L390" s="1131" t="s">
        <v>7491</v>
      </c>
      <c r="R390" s="1131">
        <v>13</v>
      </c>
      <c r="S390" s="1131" t="s">
        <v>7215</v>
      </c>
      <c r="T390" s="1131">
        <v>13</v>
      </c>
    </row>
    <row r="391" spans="1:20">
      <c r="A391" s="1131" t="s">
        <v>1789</v>
      </c>
      <c r="B391" s="1132" t="s">
        <v>1790</v>
      </c>
      <c r="C391" s="1131" t="s">
        <v>704</v>
      </c>
      <c r="D391" s="1134" t="s">
        <v>1041</v>
      </c>
      <c r="E391" s="1134" t="s">
        <v>985</v>
      </c>
      <c r="G391" s="1131">
        <v>0</v>
      </c>
      <c r="H391" s="1131" t="s">
        <v>7455</v>
      </c>
      <c r="I391" s="1131" t="s">
        <v>7492</v>
      </c>
      <c r="J391" s="1131" t="s">
        <v>7493</v>
      </c>
      <c r="K391" s="1131" t="s">
        <v>7218</v>
      </c>
      <c r="L391" s="1131" t="s">
        <v>7494</v>
      </c>
      <c r="R391" s="1131">
        <v>14</v>
      </c>
      <c r="S391" s="1131" t="s">
        <v>7219</v>
      </c>
      <c r="T391" s="1131">
        <v>14</v>
      </c>
    </row>
    <row r="392" spans="1:20">
      <c r="A392" s="1131" t="s">
        <v>1791</v>
      </c>
      <c r="B392" s="1132" t="s">
        <v>1792</v>
      </c>
      <c r="C392" s="1131" t="s">
        <v>704</v>
      </c>
      <c r="D392" s="1134" t="s">
        <v>1041</v>
      </c>
      <c r="E392" s="1134" t="s">
        <v>985</v>
      </c>
      <c r="G392" s="1131">
        <v>0</v>
      </c>
      <c r="H392" s="1131" t="s">
        <v>7455</v>
      </c>
      <c r="I392" s="1131" t="s">
        <v>7495</v>
      </c>
      <c r="J392" s="1131" t="s">
        <v>7496</v>
      </c>
      <c r="K392" s="1131" t="s">
        <v>7218</v>
      </c>
      <c r="L392" s="1131" t="s">
        <v>7497</v>
      </c>
      <c r="R392" s="1131">
        <v>13</v>
      </c>
      <c r="S392" s="1131" t="s">
        <v>7219</v>
      </c>
      <c r="T392" s="1131">
        <v>13</v>
      </c>
    </row>
    <row r="393" spans="1:20">
      <c r="A393" s="1131" t="s">
        <v>1793</v>
      </c>
      <c r="B393" s="1132" t="s">
        <v>1794</v>
      </c>
      <c r="C393" s="1131" t="s">
        <v>704</v>
      </c>
      <c r="D393" s="1134" t="s">
        <v>1041</v>
      </c>
      <c r="E393" s="1134" t="s">
        <v>985</v>
      </c>
      <c r="G393" s="1131">
        <v>0</v>
      </c>
      <c r="H393" s="1131" t="s">
        <v>7455</v>
      </c>
      <c r="I393" s="1131" t="s">
        <v>7498</v>
      </c>
      <c r="J393" s="1131" t="s">
        <v>7499</v>
      </c>
      <c r="K393" s="1131" t="s">
        <v>7218</v>
      </c>
      <c r="L393" s="1131" t="s">
        <v>7500</v>
      </c>
      <c r="R393" s="1131">
        <v>14</v>
      </c>
      <c r="S393" s="1131" t="s">
        <v>7219</v>
      </c>
      <c r="T393" s="1131">
        <v>14</v>
      </c>
    </row>
    <row r="394" spans="1:20">
      <c r="A394" s="1131" t="s">
        <v>1795</v>
      </c>
      <c r="B394" s="1132" t="s">
        <v>1796</v>
      </c>
      <c r="C394" s="1131" t="s">
        <v>704</v>
      </c>
      <c r="D394" s="1134" t="s">
        <v>1041</v>
      </c>
      <c r="E394" s="1134" t="s">
        <v>985</v>
      </c>
      <c r="G394" s="1131">
        <v>0</v>
      </c>
      <c r="H394" s="1131" t="s">
        <v>7455</v>
      </c>
      <c r="I394" s="1131" t="s">
        <v>7501</v>
      </c>
      <c r="J394" s="1131" t="s">
        <v>7502</v>
      </c>
      <c r="K394" s="1131" t="s">
        <v>7218</v>
      </c>
      <c r="L394" s="1131" t="s">
        <v>7503</v>
      </c>
      <c r="R394" s="1131">
        <v>13</v>
      </c>
      <c r="S394" s="1131" t="s">
        <v>7219</v>
      </c>
      <c r="T394" s="1131">
        <v>13</v>
      </c>
    </row>
    <row r="395" spans="1:20">
      <c r="A395" s="1131" t="s">
        <v>1797</v>
      </c>
      <c r="B395" s="1132" t="s">
        <v>1798</v>
      </c>
      <c r="C395" s="1131" t="s">
        <v>704</v>
      </c>
      <c r="D395" s="1134" t="s">
        <v>1041</v>
      </c>
      <c r="E395" s="1134" t="s">
        <v>985</v>
      </c>
      <c r="G395" s="1131">
        <v>0</v>
      </c>
      <c r="H395" s="1131" t="s">
        <v>7455</v>
      </c>
      <c r="I395" s="1131" t="s">
        <v>7504</v>
      </c>
      <c r="J395" s="1131" t="s">
        <v>7505</v>
      </c>
      <c r="K395" s="1131" t="s">
        <v>7218</v>
      </c>
      <c r="L395" s="1131" t="s">
        <v>7506</v>
      </c>
      <c r="R395" s="1131">
        <v>13</v>
      </c>
      <c r="S395" s="1131" t="s">
        <v>7219</v>
      </c>
      <c r="T395" s="1131">
        <v>13</v>
      </c>
    </row>
    <row r="396" spans="1:20">
      <c r="A396" s="1131" t="s">
        <v>1799</v>
      </c>
      <c r="B396" s="1132" t="s">
        <v>1800</v>
      </c>
      <c r="C396" s="1131" t="s">
        <v>704</v>
      </c>
      <c r="D396" s="1134" t="s">
        <v>1041</v>
      </c>
      <c r="E396" s="1134" t="s">
        <v>985</v>
      </c>
      <c r="G396" s="1131">
        <v>0</v>
      </c>
      <c r="H396" s="1131" t="s">
        <v>7455</v>
      </c>
      <c r="I396" s="1131" t="s">
        <v>7507</v>
      </c>
      <c r="J396" s="1131" t="s">
        <v>7508</v>
      </c>
      <c r="K396" s="1131">
        <v>2</v>
      </c>
      <c r="L396" s="1131" t="s">
        <v>7509</v>
      </c>
      <c r="R396" s="1131">
        <v>13</v>
      </c>
      <c r="S396" s="1131" t="s">
        <v>7219</v>
      </c>
      <c r="T396" s="1131">
        <v>13</v>
      </c>
    </row>
    <row r="397" spans="1:20">
      <c r="A397" s="1131" t="s">
        <v>1801</v>
      </c>
      <c r="B397" s="1132" t="s">
        <v>1802</v>
      </c>
      <c r="C397" s="1131" t="s">
        <v>704</v>
      </c>
      <c r="D397" s="1134" t="s">
        <v>1041</v>
      </c>
      <c r="E397" s="1134" t="s">
        <v>985</v>
      </c>
      <c r="G397" s="1131">
        <v>0</v>
      </c>
      <c r="H397" s="1131" t="s">
        <v>7455</v>
      </c>
      <c r="I397" s="1131" t="s">
        <v>7510</v>
      </c>
      <c r="J397" s="1131" t="s">
        <v>7511</v>
      </c>
      <c r="K397" s="1131">
        <v>2</v>
      </c>
      <c r="L397" s="1131" t="s">
        <v>7512</v>
      </c>
      <c r="R397" s="1131">
        <v>13</v>
      </c>
      <c r="S397" s="1131" t="s">
        <v>7215</v>
      </c>
      <c r="T397" s="1131">
        <v>13</v>
      </c>
    </row>
    <row r="398" spans="1:20">
      <c r="A398" s="1131" t="s">
        <v>1803</v>
      </c>
      <c r="B398" s="1132" t="s">
        <v>1804</v>
      </c>
      <c r="C398" s="1131" t="s">
        <v>704</v>
      </c>
      <c r="D398" s="1134" t="s">
        <v>1041</v>
      </c>
      <c r="E398" s="1134" t="s">
        <v>985</v>
      </c>
      <c r="G398" s="1131">
        <v>0</v>
      </c>
      <c r="H398" s="1131" t="s">
        <v>7455</v>
      </c>
      <c r="I398" s="1131" t="s">
        <v>7513</v>
      </c>
      <c r="J398" s="1131" t="s">
        <v>7514</v>
      </c>
      <c r="K398" s="1131">
        <v>2</v>
      </c>
      <c r="L398" s="1131" t="s">
        <v>7515</v>
      </c>
      <c r="R398" s="1131">
        <v>13</v>
      </c>
      <c r="S398" s="1131" t="s">
        <v>7215</v>
      </c>
      <c r="T398" s="1131">
        <v>13</v>
      </c>
    </row>
    <row r="399" spans="1:20">
      <c r="A399" s="1131" t="s">
        <v>1805</v>
      </c>
      <c r="B399" s="1132" t="s">
        <v>1806</v>
      </c>
      <c r="C399" s="1131" t="s">
        <v>704</v>
      </c>
      <c r="D399" s="1134" t="s">
        <v>1041</v>
      </c>
      <c r="E399" s="1134" t="s">
        <v>985</v>
      </c>
      <c r="G399" s="1131">
        <v>0</v>
      </c>
      <c r="H399" s="1131" t="s">
        <v>7455</v>
      </c>
      <c r="I399" s="1131" t="s">
        <v>7516</v>
      </c>
      <c r="J399" s="1131" t="s">
        <v>7517</v>
      </c>
      <c r="K399" s="1131">
        <v>2</v>
      </c>
      <c r="L399" s="1131" t="s">
        <v>7518</v>
      </c>
      <c r="R399" s="1131">
        <v>13</v>
      </c>
      <c r="S399" s="1131" t="s">
        <v>7215</v>
      </c>
      <c r="T399" s="1131">
        <v>13</v>
      </c>
    </row>
    <row r="400" spans="1:20">
      <c r="A400" s="1131" t="s">
        <v>1807</v>
      </c>
      <c r="B400" s="1132" t="s">
        <v>1808</v>
      </c>
      <c r="C400" s="1131" t="s">
        <v>704</v>
      </c>
      <c r="D400" s="1134" t="s">
        <v>1041</v>
      </c>
      <c r="E400" s="1134" t="s">
        <v>985</v>
      </c>
      <c r="G400" s="1131">
        <v>0</v>
      </c>
      <c r="H400" s="1131" t="s">
        <v>7455</v>
      </c>
      <c r="I400" s="1131" t="s">
        <v>7519</v>
      </c>
      <c r="J400" s="1131" t="s">
        <v>7520</v>
      </c>
      <c r="K400" s="1131">
        <v>2</v>
      </c>
      <c r="L400" s="1131" t="s">
        <v>7521</v>
      </c>
      <c r="R400" s="1131">
        <v>13</v>
      </c>
      <c r="S400" s="1131" t="s">
        <v>7215</v>
      </c>
      <c r="T400" s="1131">
        <v>13</v>
      </c>
    </row>
    <row r="401" spans="1:20">
      <c r="A401" s="1131" t="s">
        <v>1809</v>
      </c>
      <c r="B401" s="1132" t="s">
        <v>1810</v>
      </c>
      <c r="C401" s="1131" t="s">
        <v>704</v>
      </c>
      <c r="D401" s="1134" t="s">
        <v>1041</v>
      </c>
      <c r="E401" s="1134" t="s">
        <v>985</v>
      </c>
      <c r="G401" s="1131">
        <v>0</v>
      </c>
      <c r="H401" s="1131" t="s">
        <v>7455</v>
      </c>
      <c r="I401" s="1131" t="s">
        <v>7522</v>
      </c>
      <c r="J401" s="1131" t="s">
        <v>7523</v>
      </c>
      <c r="K401" s="1131">
        <v>2</v>
      </c>
      <c r="L401" s="1131" t="s">
        <v>7524</v>
      </c>
      <c r="R401" s="1131">
        <v>13</v>
      </c>
      <c r="S401" s="1131" t="s">
        <v>7215</v>
      </c>
      <c r="T401" s="1131">
        <v>13</v>
      </c>
    </row>
    <row r="402" spans="1:20">
      <c r="A402" s="1131" t="s">
        <v>1811</v>
      </c>
      <c r="B402" s="1132" t="s">
        <v>1812</v>
      </c>
      <c r="C402" s="1131" t="s">
        <v>704</v>
      </c>
      <c r="D402" s="1134" t="s">
        <v>1041</v>
      </c>
      <c r="E402" s="1134" t="s">
        <v>985</v>
      </c>
      <c r="G402" s="1131">
        <v>0</v>
      </c>
      <c r="H402" s="1131" t="s">
        <v>7455</v>
      </c>
      <c r="I402" s="1131" t="s">
        <v>7525</v>
      </c>
      <c r="J402" s="1131" t="s">
        <v>7526</v>
      </c>
      <c r="K402" s="1131">
        <v>2</v>
      </c>
      <c r="L402" s="1131" t="s">
        <v>7527</v>
      </c>
      <c r="R402" s="1131">
        <v>13</v>
      </c>
      <c r="S402" s="1131" t="s">
        <v>7215</v>
      </c>
      <c r="T402" s="1131">
        <v>13</v>
      </c>
    </row>
    <row r="403" spans="1:20">
      <c r="A403" s="1131" t="s">
        <v>1813</v>
      </c>
      <c r="B403" s="1132" t="s">
        <v>1814</v>
      </c>
      <c r="C403" s="1131" t="s">
        <v>704</v>
      </c>
      <c r="D403" s="1134" t="s">
        <v>1041</v>
      </c>
      <c r="E403" s="1134" t="s">
        <v>985</v>
      </c>
      <c r="G403" s="1131">
        <v>0</v>
      </c>
      <c r="H403" s="1131" t="s">
        <v>7455</v>
      </c>
      <c r="I403" s="1131" t="s">
        <v>7528</v>
      </c>
      <c r="J403" s="1131" t="s">
        <v>7529</v>
      </c>
      <c r="K403" s="1131">
        <v>2</v>
      </c>
      <c r="L403" s="1131" t="s">
        <v>7530</v>
      </c>
      <c r="R403" s="1131">
        <v>14</v>
      </c>
      <c r="S403" s="1131" t="s">
        <v>7215</v>
      </c>
      <c r="T403" s="1131">
        <v>14</v>
      </c>
    </row>
    <row r="404" spans="1:20">
      <c r="A404" s="1131" t="s">
        <v>1815</v>
      </c>
      <c r="B404" s="1132" t="s">
        <v>1816</v>
      </c>
      <c r="C404" s="1131" t="s">
        <v>704</v>
      </c>
      <c r="D404" s="1134" t="s">
        <v>1041</v>
      </c>
      <c r="E404" s="1134" t="s">
        <v>985</v>
      </c>
      <c r="G404" s="1131">
        <v>0</v>
      </c>
      <c r="H404" s="1131" t="s">
        <v>7455</v>
      </c>
      <c r="I404" s="1131" t="s">
        <v>7531</v>
      </c>
      <c r="J404" s="1131" t="s">
        <v>7532</v>
      </c>
      <c r="K404" s="1131">
        <v>2</v>
      </c>
      <c r="L404" s="1131" t="s">
        <v>7533</v>
      </c>
      <c r="R404" s="1131">
        <v>13</v>
      </c>
      <c r="S404" s="1131" t="s">
        <v>7215</v>
      </c>
      <c r="T404" s="1131">
        <v>13</v>
      </c>
    </row>
    <row r="405" spans="1:20">
      <c r="A405" s="1131" t="s">
        <v>1817</v>
      </c>
      <c r="B405" s="1132" t="s">
        <v>1818</v>
      </c>
      <c r="C405" s="1131" t="s">
        <v>704</v>
      </c>
      <c r="D405" s="1134" t="s">
        <v>1041</v>
      </c>
      <c r="E405" s="1134" t="s">
        <v>985</v>
      </c>
      <c r="G405" s="1131">
        <v>0</v>
      </c>
      <c r="H405" s="1131" t="s">
        <v>7455</v>
      </c>
      <c r="I405" s="1131" t="s">
        <v>7534</v>
      </c>
      <c r="J405" s="1131" t="s">
        <v>7535</v>
      </c>
      <c r="K405" s="1131">
        <v>2</v>
      </c>
      <c r="L405" s="1131" t="s">
        <v>7536</v>
      </c>
      <c r="R405" s="1131">
        <v>14</v>
      </c>
      <c r="S405" s="1131" t="s">
        <v>7215</v>
      </c>
      <c r="T405" s="1131">
        <v>14</v>
      </c>
    </row>
    <row r="406" spans="1:20">
      <c r="A406" s="1131" t="s">
        <v>1819</v>
      </c>
      <c r="B406" s="1132" t="s">
        <v>1820</v>
      </c>
      <c r="C406" s="1131" t="s">
        <v>704</v>
      </c>
      <c r="D406" s="1134" t="s">
        <v>1041</v>
      </c>
      <c r="E406" s="1134" t="s">
        <v>985</v>
      </c>
      <c r="G406" s="1131">
        <v>0</v>
      </c>
      <c r="H406" s="1131" t="s">
        <v>7455</v>
      </c>
      <c r="I406" s="1131" t="s">
        <v>7537</v>
      </c>
      <c r="J406" s="1131" t="s">
        <v>7538</v>
      </c>
      <c r="K406" s="1131">
        <v>2</v>
      </c>
      <c r="L406" s="1131" t="s">
        <v>7539</v>
      </c>
      <c r="R406" s="1131">
        <v>13</v>
      </c>
      <c r="S406" s="1131" t="s">
        <v>7215</v>
      </c>
      <c r="T406" s="1131">
        <v>13</v>
      </c>
    </row>
    <row r="407" spans="1:20">
      <c r="A407" s="1131" t="s">
        <v>1821</v>
      </c>
      <c r="B407" s="1132" t="s">
        <v>1822</v>
      </c>
      <c r="C407" s="1131" t="s">
        <v>704</v>
      </c>
      <c r="D407" s="1134" t="s">
        <v>1041</v>
      </c>
      <c r="E407" s="1134" t="s">
        <v>985</v>
      </c>
      <c r="G407" s="1131">
        <v>0</v>
      </c>
      <c r="H407" s="1131" t="s">
        <v>7455</v>
      </c>
      <c r="I407" s="1131" t="s">
        <v>7540</v>
      </c>
      <c r="J407" s="1131" t="s">
        <v>7541</v>
      </c>
      <c r="K407" s="1131">
        <v>2</v>
      </c>
      <c r="L407" s="1131" t="s">
        <v>7542</v>
      </c>
      <c r="R407" s="1131">
        <v>13</v>
      </c>
      <c r="S407" s="1131" t="s">
        <v>7215</v>
      </c>
      <c r="T407" s="1131">
        <v>13</v>
      </c>
    </row>
    <row r="408" spans="1:20">
      <c r="A408" s="1131" t="s">
        <v>1823</v>
      </c>
      <c r="B408" s="1132" t="s">
        <v>1824</v>
      </c>
      <c r="C408" s="1131" t="s">
        <v>704</v>
      </c>
      <c r="D408" s="1134" t="s">
        <v>1041</v>
      </c>
      <c r="E408" s="1134" t="s">
        <v>985</v>
      </c>
      <c r="G408" s="1131">
        <v>0</v>
      </c>
      <c r="H408" s="1131" t="s">
        <v>7455</v>
      </c>
      <c r="I408" s="1131" t="s">
        <v>7543</v>
      </c>
      <c r="J408" s="1131" t="s">
        <v>7544</v>
      </c>
      <c r="K408" s="1131">
        <v>2</v>
      </c>
      <c r="L408" s="1131" t="s">
        <v>7545</v>
      </c>
      <c r="R408" s="1131">
        <v>13</v>
      </c>
      <c r="S408" s="1131" t="s">
        <v>7215</v>
      </c>
      <c r="T408" s="1131">
        <v>13</v>
      </c>
    </row>
    <row r="409" spans="1:20">
      <c r="A409" s="1131" t="s">
        <v>1825</v>
      </c>
      <c r="B409" s="1132" t="s">
        <v>1826</v>
      </c>
      <c r="C409" s="1131" t="s">
        <v>704</v>
      </c>
      <c r="D409" s="1134" t="s">
        <v>1041</v>
      </c>
      <c r="E409" s="1134" t="s">
        <v>985</v>
      </c>
      <c r="G409" s="1131">
        <v>0</v>
      </c>
      <c r="H409" s="1131" t="s">
        <v>7455</v>
      </c>
      <c r="I409" s="1131" t="s">
        <v>7546</v>
      </c>
      <c r="J409" s="1131" t="s">
        <v>7547</v>
      </c>
      <c r="K409" s="1131">
        <v>2</v>
      </c>
      <c r="L409" s="1131" t="s">
        <v>7548</v>
      </c>
      <c r="R409" s="1131">
        <v>13</v>
      </c>
      <c r="S409" s="1131" t="s">
        <v>7215</v>
      </c>
      <c r="T409" s="1131">
        <v>13</v>
      </c>
    </row>
    <row r="410" spans="1:20">
      <c r="A410" s="1131" t="s">
        <v>1827</v>
      </c>
      <c r="B410" s="1132" t="s">
        <v>1828</v>
      </c>
      <c r="C410" s="1131" t="s">
        <v>704</v>
      </c>
      <c r="D410" s="1134" t="s">
        <v>1041</v>
      </c>
      <c r="E410" s="1134" t="s">
        <v>985</v>
      </c>
      <c r="G410" s="1131">
        <v>0</v>
      </c>
      <c r="H410" s="1131" t="s">
        <v>7455</v>
      </c>
      <c r="I410" s="1131" t="s">
        <v>7549</v>
      </c>
      <c r="J410" s="1131" t="s">
        <v>7550</v>
      </c>
      <c r="K410" s="1131">
        <v>2</v>
      </c>
      <c r="L410" s="1131" t="s">
        <v>7551</v>
      </c>
      <c r="R410" s="1131">
        <v>13</v>
      </c>
      <c r="S410" s="1131" t="s">
        <v>7215</v>
      </c>
      <c r="T410" s="1131">
        <v>13</v>
      </c>
    </row>
    <row r="411" spans="1:20">
      <c r="A411" s="1131" t="s">
        <v>1829</v>
      </c>
      <c r="B411" s="1132" t="s">
        <v>1830</v>
      </c>
      <c r="C411" s="1131" t="s">
        <v>704</v>
      </c>
      <c r="D411" s="1134" t="s">
        <v>1041</v>
      </c>
      <c r="E411" s="1134" t="s">
        <v>985</v>
      </c>
      <c r="G411" s="1131">
        <v>0</v>
      </c>
      <c r="H411" s="1131" t="s">
        <v>7455</v>
      </c>
      <c r="I411" s="1131" t="s">
        <v>7552</v>
      </c>
      <c r="J411" s="1131" t="s">
        <v>7553</v>
      </c>
      <c r="K411" s="1131">
        <v>2</v>
      </c>
      <c r="L411" s="1131" t="s">
        <v>7554</v>
      </c>
      <c r="R411" s="1131">
        <v>13</v>
      </c>
      <c r="S411" s="1131" t="s">
        <v>7215</v>
      </c>
      <c r="T411" s="1131">
        <v>13</v>
      </c>
    </row>
    <row r="412" spans="1:20">
      <c r="A412" s="1131" t="s">
        <v>1831</v>
      </c>
      <c r="B412" s="1132" t="s">
        <v>1832</v>
      </c>
      <c r="C412" s="1131" t="s">
        <v>704</v>
      </c>
      <c r="D412" s="1134" t="s">
        <v>1041</v>
      </c>
      <c r="E412" s="1134" t="s">
        <v>985</v>
      </c>
      <c r="G412" s="1131">
        <v>0</v>
      </c>
      <c r="H412" s="1131" t="s">
        <v>7455</v>
      </c>
      <c r="I412" s="1131" t="s">
        <v>7555</v>
      </c>
      <c r="J412" s="1131" t="s">
        <v>7556</v>
      </c>
      <c r="K412" s="1131">
        <v>2</v>
      </c>
      <c r="L412" s="1131" t="s">
        <v>7557</v>
      </c>
      <c r="R412" s="1131">
        <v>13</v>
      </c>
      <c r="S412" s="1131" t="s">
        <v>7215</v>
      </c>
      <c r="T412" s="1131">
        <v>13</v>
      </c>
    </row>
    <row r="413" spans="1:20">
      <c r="A413" s="1131" t="s">
        <v>1833</v>
      </c>
      <c r="B413" s="1132" t="s">
        <v>1834</v>
      </c>
      <c r="C413" s="1131" t="s">
        <v>704</v>
      </c>
      <c r="D413" s="1134" t="s">
        <v>1041</v>
      </c>
      <c r="E413" s="1134" t="s">
        <v>985</v>
      </c>
      <c r="G413" s="1131">
        <v>0</v>
      </c>
      <c r="H413" s="1131" t="s">
        <v>7455</v>
      </c>
      <c r="I413" s="1131" t="s">
        <v>7558</v>
      </c>
      <c r="J413" s="1131" t="s">
        <v>7559</v>
      </c>
      <c r="K413" s="1131">
        <v>2</v>
      </c>
      <c r="L413" s="1131" t="s">
        <v>7560</v>
      </c>
      <c r="R413" s="1131">
        <v>13</v>
      </c>
      <c r="S413" s="1131" t="s">
        <v>7215</v>
      </c>
      <c r="T413" s="1131">
        <v>13</v>
      </c>
    </row>
    <row r="414" spans="1:20">
      <c r="A414" s="1131" t="s">
        <v>1835</v>
      </c>
      <c r="B414" s="1132" t="s">
        <v>1836</v>
      </c>
      <c r="C414" s="1131" t="s">
        <v>704</v>
      </c>
      <c r="D414" s="1134" t="s">
        <v>1041</v>
      </c>
      <c r="E414" s="1134" t="s">
        <v>985</v>
      </c>
      <c r="G414" s="1131">
        <v>0</v>
      </c>
      <c r="H414" s="1131" t="s">
        <v>7455</v>
      </c>
      <c r="I414" s="1131" t="s">
        <v>7561</v>
      </c>
      <c r="J414" s="1131" t="s">
        <v>7562</v>
      </c>
      <c r="K414" s="1131">
        <v>2</v>
      </c>
      <c r="L414" s="1131" t="s">
        <v>7563</v>
      </c>
      <c r="R414" s="1131">
        <v>13</v>
      </c>
      <c r="S414" s="1131" t="s">
        <v>7215</v>
      </c>
      <c r="T414" s="1131">
        <v>13</v>
      </c>
    </row>
    <row r="415" spans="1:20">
      <c r="A415" s="1131" t="s">
        <v>1837</v>
      </c>
      <c r="B415" s="1132" t="s">
        <v>1838</v>
      </c>
      <c r="C415" s="1131" t="s">
        <v>704</v>
      </c>
      <c r="D415" s="1134" t="s">
        <v>1041</v>
      </c>
      <c r="E415" s="1134" t="s">
        <v>985</v>
      </c>
      <c r="G415" s="1131">
        <v>0</v>
      </c>
      <c r="H415" s="1131" t="s">
        <v>7455</v>
      </c>
      <c r="I415" s="1131" t="s">
        <v>7564</v>
      </c>
      <c r="J415" s="1131" t="s">
        <v>7565</v>
      </c>
      <c r="K415" s="1131" t="s">
        <v>7218</v>
      </c>
      <c r="L415" s="1131" t="s">
        <v>7566</v>
      </c>
      <c r="R415" s="1131">
        <v>14</v>
      </c>
      <c r="S415" s="1131" t="s">
        <v>7219</v>
      </c>
      <c r="T415" s="1131">
        <v>14</v>
      </c>
    </row>
    <row r="416" spans="1:20">
      <c r="A416" s="1131" t="s">
        <v>1839</v>
      </c>
      <c r="B416" s="1132" t="s">
        <v>1840</v>
      </c>
      <c r="C416" s="1131" t="s">
        <v>704</v>
      </c>
      <c r="D416" s="1134" t="s">
        <v>1041</v>
      </c>
      <c r="E416" s="1134" t="s">
        <v>985</v>
      </c>
      <c r="G416" s="1131">
        <v>0</v>
      </c>
      <c r="H416" s="1131" t="s">
        <v>7455</v>
      </c>
      <c r="I416" s="1131" t="s">
        <v>7567</v>
      </c>
      <c r="J416" s="1131" t="s">
        <v>7568</v>
      </c>
      <c r="K416" s="1131" t="s">
        <v>7218</v>
      </c>
      <c r="L416" s="1131" t="s">
        <v>7569</v>
      </c>
      <c r="R416" s="1131">
        <v>13</v>
      </c>
      <c r="S416" s="1131" t="s">
        <v>7219</v>
      </c>
      <c r="T416" s="1131">
        <v>13</v>
      </c>
    </row>
    <row r="417" spans="1:20">
      <c r="A417" s="1131" t="s">
        <v>1841</v>
      </c>
      <c r="B417" s="1132" t="s">
        <v>1842</v>
      </c>
      <c r="C417" s="1131" t="s">
        <v>704</v>
      </c>
      <c r="D417" s="1134" t="s">
        <v>1041</v>
      </c>
      <c r="E417" s="1134" t="s">
        <v>985</v>
      </c>
      <c r="G417" s="1131">
        <v>0</v>
      </c>
      <c r="H417" s="1131" t="s">
        <v>7455</v>
      </c>
      <c r="I417" s="1131" t="s">
        <v>7570</v>
      </c>
      <c r="J417" s="1131" t="s">
        <v>7571</v>
      </c>
      <c r="K417" s="1131" t="s">
        <v>7218</v>
      </c>
      <c r="L417" s="1131" t="s">
        <v>7572</v>
      </c>
      <c r="R417" s="1131">
        <v>14</v>
      </c>
      <c r="S417" s="1131" t="s">
        <v>7219</v>
      </c>
      <c r="T417" s="1131">
        <v>14</v>
      </c>
    </row>
    <row r="418" spans="1:20">
      <c r="A418" s="1131" t="s">
        <v>1843</v>
      </c>
      <c r="B418" s="1132" t="s">
        <v>1844</v>
      </c>
      <c r="C418" s="1131" t="s">
        <v>704</v>
      </c>
      <c r="D418" s="1134" t="s">
        <v>1041</v>
      </c>
      <c r="E418" s="1134" t="s">
        <v>985</v>
      </c>
      <c r="G418" s="1131">
        <v>0</v>
      </c>
      <c r="H418" s="1131" t="s">
        <v>7455</v>
      </c>
      <c r="I418" s="1131" t="s">
        <v>7573</v>
      </c>
      <c r="J418" s="1131" t="s">
        <v>7574</v>
      </c>
      <c r="K418" s="1131" t="s">
        <v>7218</v>
      </c>
      <c r="L418" s="1131" t="s">
        <v>7575</v>
      </c>
      <c r="R418" s="1131">
        <v>13</v>
      </c>
      <c r="S418" s="1131" t="s">
        <v>7219</v>
      </c>
      <c r="T418" s="1131">
        <v>13</v>
      </c>
    </row>
    <row r="419" spans="1:20">
      <c r="A419" s="1131" t="s">
        <v>1845</v>
      </c>
      <c r="B419" s="1132" t="s">
        <v>1846</v>
      </c>
      <c r="C419" s="1131" t="s">
        <v>704</v>
      </c>
      <c r="D419" s="1134" t="s">
        <v>1041</v>
      </c>
      <c r="E419" s="1134" t="s">
        <v>985</v>
      </c>
      <c r="G419" s="1131">
        <v>0</v>
      </c>
      <c r="H419" s="1131" t="s">
        <v>7455</v>
      </c>
      <c r="I419" s="1131" t="s">
        <v>7576</v>
      </c>
      <c r="J419" s="1131" t="s">
        <v>7577</v>
      </c>
      <c r="K419" s="1131" t="s">
        <v>7218</v>
      </c>
      <c r="L419" s="1131" t="s">
        <v>7578</v>
      </c>
      <c r="R419" s="1131">
        <v>13</v>
      </c>
      <c r="S419" s="1131" t="s">
        <v>7219</v>
      </c>
      <c r="T419" s="1131">
        <v>13</v>
      </c>
    </row>
    <row r="420" spans="1:20">
      <c r="A420" s="1131" t="s">
        <v>1847</v>
      </c>
      <c r="B420" s="1132" t="s">
        <v>1848</v>
      </c>
      <c r="C420" s="1131" t="s">
        <v>704</v>
      </c>
      <c r="D420" s="1134" t="s">
        <v>1041</v>
      </c>
      <c r="E420" s="1134" t="s">
        <v>985</v>
      </c>
      <c r="G420" s="1131">
        <v>0</v>
      </c>
      <c r="H420" s="1131" t="s">
        <v>7455</v>
      </c>
      <c r="I420" s="1131" t="s">
        <v>7579</v>
      </c>
      <c r="J420" s="1131" t="s">
        <v>7580</v>
      </c>
      <c r="K420" s="1131">
        <v>2</v>
      </c>
      <c r="L420" s="1131" t="s">
        <v>7581</v>
      </c>
      <c r="R420" s="1131">
        <v>13</v>
      </c>
      <c r="S420" s="1131" t="s">
        <v>7219</v>
      </c>
      <c r="T420" s="1131">
        <v>13</v>
      </c>
    </row>
    <row r="421" spans="1:20">
      <c r="A421" s="1131" t="s">
        <v>1849</v>
      </c>
      <c r="B421" s="1132" t="s">
        <v>1850</v>
      </c>
      <c r="C421" s="1131" t="s">
        <v>704</v>
      </c>
      <c r="D421" s="1134" t="s">
        <v>1041</v>
      </c>
      <c r="E421" s="1134" t="s">
        <v>985</v>
      </c>
      <c r="G421" s="1131">
        <v>0</v>
      </c>
      <c r="H421" s="1131" t="s">
        <v>7455</v>
      </c>
      <c r="I421" s="1131" t="s">
        <v>7582</v>
      </c>
      <c r="J421" s="1131" t="s">
        <v>7583</v>
      </c>
      <c r="K421" s="1131">
        <v>2</v>
      </c>
      <c r="L421" s="1131" t="s">
        <v>7584</v>
      </c>
      <c r="R421" s="1131">
        <v>13</v>
      </c>
      <c r="S421" s="1131" t="s">
        <v>7215</v>
      </c>
      <c r="T421" s="1131">
        <v>13</v>
      </c>
    </row>
    <row r="422" spans="1:20">
      <c r="A422" s="1131" t="s">
        <v>1851</v>
      </c>
      <c r="B422" s="1132" t="s">
        <v>1852</v>
      </c>
      <c r="C422" s="1131" t="s">
        <v>704</v>
      </c>
      <c r="D422" s="1134" t="s">
        <v>1041</v>
      </c>
      <c r="E422" s="1134" t="s">
        <v>985</v>
      </c>
      <c r="G422" s="1131">
        <v>0</v>
      </c>
      <c r="H422" s="1131" t="s">
        <v>7455</v>
      </c>
      <c r="I422" s="1131" t="s">
        <v>7585</v>
      </c>
      <c r="J422" s="1131" t="s">
        <v>7586</v>
      </c>
      <c r="K422" s="1131">
        <v>2</v>
      </c>
      <c r="L422" s="1131" t="s">
        <v>7587</v>
      </c>
      <c r="R422" s="1131">
        <v>13</v>
      </c>
      <c r="S422" s="1131" t="s">
        <v>7215</v>
      </c>
      <c r="T422" s="1131">
        <v>13</v>
      </c>
    </row>
    <row r="423" spans="1:20">
      <c r="A423" s="1131" t="s">
        <v>1853</v>
      </c>
      <c r="B423" s="1132" t="s">
        <v>1854</v>
      </c>
      <c r="C423" s="1131" t="s">
        <v>704</v>
      </c>
      <c r="D423" s="1134" t="s">
        <v>1041</v>
      </c>
      <c r="E423" s="1134" t="s">
        <v>985</v>
      </c>
      <c r="G423" s="1131">
        <v>0</v>
      </c>
      <c r="H423" s="1131" t="s">
        <v>7455</v>
      </c>
      <c r="I423" s="1131" t="s">
        <v>7588</v>
      </c>
      <c r="J423" s="1131" t="s">
        <v>7589</v>
      </c>
      <c r="K423" s="1131">
        <v>2</v>
      </c>
      <c r="L423" s="1131" t="s">
        <v>7590</v>
      </c>
      <c r="R423" s="1131">
        <v>13</v>
      </c>
      <c r="S423" s="1131" t="s">
        <v>7215</v>
      </c>
      <c r="T423" s="1131">
        <v>13</v>
      </c>
    </row>
    <row r="424" spans="1:20">
      <c r="A424" s="1131" t="s">
        <v>1855</v>
      </c>
      <c r="B424" s="1132" t="s">
        <v>1856</v>
      </c>
      <c r="C424" s="1131" t="s">
        <v>704</v>
      </c>
      <c r="D424" s="1134" t="s">
        <v>1041</v>
      </c>
      <c r="E424" s="1134" t="s">
        <v>985</v>
      </c>
      <c r="G424" s="1131">
        <v>0</v>
      </c>
      <c r="H424" s="1131" t="s">
        <v>7455</v>
      </c>
      <c r="I424" s="1131" t="s">
        <v>7591</v>
      </c>
      <c r="J424" s="1131" t="s">
        <v>7592</v>
      </c>
      <c r="K424" s="1131">
        <v>2</v>
      </c>
      <c r="L424" s="1131" t="s">
        <v>7593</v>
      </c>
      <c r="R424" s="1131">
        <v>13</v>
      </c>
      <c r="S424" s="1131" t="s">
        <v>7215</v>
      </c>
      <c r="T424" s="1131">
        <v>13</v>
      </c>
    </row>
    <row r="425" spans="1:20">
      <c r="A425" s="1131" t="s">
        <v>1857</v>
      </c>
      <c r="B425" s="1132" t="s">
        <v>1858</v>
      </c>
      <c r="C425" s="1131" t="s">
        <v>704</v>
      </c>
      <c r="D425" s="1134" t="s">
        <v>1041</v>
      </c>
      <c r="E425" s="1134" t="s">
        <v>985</v>
      </c>
      <c r="G425" s="1131">
        <v>0</v>
      </c>
      <c r="H425" s="1131" t="s">
        <v>7455</v>
      </c>
      <c r="I425" s="1131" t="s">
        <v>7594</v>
      </c>
      <c r="J425" s="1131" t="s">
        <v>7595</v>
      </c>
      <c r="K425" s="1131">
        <v>2</v>
      </c>
      <c r="L425" s="1131" t="s">
        <v>7596</v>
      </c>
      <c r="R425" s="1131">
        <v>13</v>
      </c>
      <c r="S425" s="1131" t="s">
        <v>7215</v>
      </c>
      <c r="T425" s="1131">
        <v>13</v>
      </c>
    </row>
    <row r="426" spans="1:20">
      <c r="A426" s="1131" t="s">
        <v>1859</v>
      </c>
      <c r="B426" s="1132" t="s">
        <v>1860</v>
      </c>
      <c r="C426" s="1131" t="s">
        <v>704</v>
      </c>
      <c r="D426" s="1134" t="s">
        <v>1041</v>
      </c>
      <c r="E426" s="1134" t="s">
        <v>985</v>
      </c>
      <c r="G426" s="1131">
        <v>0</v>
      </c>
      <c r="H426" s="1131" t="s">
        <v>7455</v>
      </c>
      <c r="I426" s="1131" t="s">
        <v>7597</v>
      </c>
      <c r="J426" s="1131" t="s">
        <v>7598</v>
      </c>
      <c r="K426" s="1131">
        <v>2</v>
      </c>
      <c r="L426" s="1131" t="s">
        <v>7599</v>
      </c>
      <c r="R426" s="1131">
        <v>13</v>
      </c>
      <c r="S426" s="1131" t="s">
        <v>7215</v>
      </c>
      <c r="T426" s="1131">
        <v>13</v>
      </c>
    </row>
    <row r="427" spans="1:20">
      <c r="A427" s="1131" t="s">
        <v>1861</v>
      </c>
      <c r="B427" s="1132" t="s">
        <v>1862</v>
      </c>
      <c r="C427" s="1131" t="s">
        <v>704</v>
      </c>
      <c r="D427" s="1134" t="s">
        <v>1041</v>
      </c>
      <c r="E427" s="1134" t="s">
        <v>985</v>
      </c>
      <c r="G427" s="1131">
        <v>0</v>
      </c>
      <c r="H427" s="1131" t="s">
        <v>7455</v>
      </c>
      <c r="I427" s="1131" t="s">
        <v>7600</v>
      </c>
      <c r="J427" s="1131" t="s">
        <v>7601</v>
      </c>
      <c r="K427" s="1131" t="s">
        <v>7218</v>
      </c>
      <c r="L427" s="1131" t="s">
        <v>7602</v>
      </c>
      <c r="R427" s="1131">
        <v>14</v>
      </c>
      <c r="S427" s="1131" t="s">
        <v>7219</v>
      </c>
      <c r="T427" s="1131">
        <v>14</v>
      </c>
    </row>
    <row r="428" spans="1:20">
      <c r="A428" s="1131" t="s">
        <v>1863</v>
      </c>
      <c r="B428" s="1132" t="s">
        <v>1864</v>
      </c>
      <c r="C428" s="1131" t="s">
        <v>704</v>
      </c>
      <c r="D428" s="1134" t="s">
        <v>1041</v>
      </c>
      <c r="E428" s="1134" t="s">
        <v>985</v>
      </c>
      <c r="G428" s="1131">
        <v>0</v>
      </c>
      <c r="H428" s="1131" t="s">
        <v>7455</v>
      </c>
      <c r="I428" s="1131" t="s">
        <v>7603</v>
      </c>
      <c r="J428" s="1131" t="s">
        <v>7604</v>
      </c>
      <c r="K428" s="1131" t="s">
        <v>7218</v>
      </c>
      <c r="L428" s="1131" t="s">
        <v>7605</v>
      </c>
      <c r="R428" s="1131">
        <v>13</v>
      </c>
      <c r="S428" s="1131" t="s">
        <v>7219</v>
      </c>
      <c r="T428" s="1131">
        <v>13</v>
      </c>
    </row>
    <row r="429" spans="1:20">
      <c r="A429" s="1131" t="s">
        <v>1865</v>
      </c>
      <c r="B429" s="1132" t="s">
        <v>1866</v>
      </c>
      <c r="C429" s="1131" t="s">
        <v>704</v>
      </c>
      <c r="D429" s="1134" t="s">
        <v>1041</v>
      </c>
      <c r="E429" s="1134" t="s">
        <v>985</v>
      </c>
      <c r="G429" s="1131">
        <v>0</v>
      </c>
      <c r="H429" s="1131" t="s">
        <v>7455</v>
      </c>
      <c r="I429" s="1131" t="s">
        <v>7606</v>
      </c>
      <c r="J429" s="1131" t="s">
        <v>7607</v>
      </c>
      <c r="K429" s="1131" t="s">
        <v>7218</v>
      </c>
      <c r="L429" s="1131" t="s">
        <v>7608</v>
      </c>
      <c r="R429" s="1131">
        <v>14</v>
      </c>
      <c r="S429" s="1131" t="s">
        <v>7219</v>
      </c>
      <c r="T429" s="1131">
        <v>14</v>
      </c>
    </row>
    <row r="430" spans="1:20">
      <c r="A430" s="1131" t="s">
        <v>1867</v>
      </c>
      <c r="B430" s="1132" t="s">
        <v>1868</v>
      </c>
      <c r="C430" s="1131" t="s">
        <v>704</v>
      </c>
      <c r="D430" s="1134" t="s">
        <v>1041</v>
      </c>
      <c r="E430" s="1134" t="s">
        <v>985</v>
      </c>
      <c r="G430" s="1131">
        <v>0</v>
      </c>
      <c r="H430" s="1131" t="s">
        <v>7455</v>
      </c>
      <c r="I430" s="1131" t="s">
        <v>7609</v>
      </c>
      <c r="J430" s="1131" t="s">
        <v>7610</v>
      </c>
      <c r="K430" s="1131" t="s">
        <v>7218</v>
      </c>
      <c r="L430" s="1131" t="s">
        <v>7611</v>
      </c>
      <c r="R430" s="1131">
        <v>13</v>
      </c>
      <c r="S430" s="1131" t="s">
        <v>7219</v>
      </c>
      <c r="T430" s="1131">
        <v>13</v>
      </c>
    </row>
    <row r="431" spans="1:20">
      <c r="A431" s="1131" t="s">
        <v>1869</v>
      </c>
      <c r="B431" s="1132" t="s">
        <v>1870</v>
      </c>
      <c r="C431" s="1131" t="s">
        <v>704</v>
      </c>
      <c r="D431" s="1134" t="s">
        <v>1041</v>
      </c>
      <c r="E431" s="1134" t="s">
        <v>985</v>
      </c>
      <c r="G431" s="1131">
        <v>0</v>
      </c>
      <c r="H431" s="1131" t="s">
        <v>7455</v>
      </c>
      <c r="I431" s="1131" t="s">
        <v>7612</v>
      </c>
      <c r="J431" s="1131" t="s">
        <v>7613</v>
      </c>
      <c r="K431" s="1131" t="s">
        <v>7218</v>
      </c>
      <c r="L431" s="1131" t="s">
        <v>7614</v>
      </c>
      <c r="R431" s="1131">
        <v>13</v>
      </c>
      <c r="S431" s="1131" t="s">
        <v>7219</v>
      </c>
      <c r="T431" s="1131">
        <v>13</v>
      </c>
    </row>
    <row r="432" spans="1:20">
      <c r="A432" s="1131" t="s">
        <v>1871</v>
      </c>
      <c r="B432" s="1132" t="s">
        <v>1872</v>
      </c>
      <c r="C432" s="1131" t="s">
        <v>704</v>
      </c>
      <c r="D432" s="1134" t="s">
        <v>1041</v>
      </c>
      <c r="E432" s="1134" t="s">
        <v>985</v>
      </c>
      <c r="G432" s="1131">
        <v>0</v>
      </c>
      <c r="H432" s="1131" t="s">
        <v>7455</v>
      </c>
      <c r="I432" s="1131" t="s">
        <v>7615</v>
      </c>
      <c r="J432" s="1131" t="s">
        <v>7616</v>
      </c>
      <c r="K432" s="1131">
        <v>2</v>
      </c>
      <c r="L432" s="1131" t="s">
        <v>7617</v>
      </c>
      <c r="R432" s="1131">
        <v>13</v>
      </c>
      <c r="S432" s="1131" t="s">
        <v>7219</v>
      </c>
      <c r="T432" s="1131">
        <v>13</v>
      </c>
    </row>
    <row r="433" spans="1:20">
      <c r="A433" s="1131" t="s">
        <v>1873</v>
      </c>
      <c r="B433" s="1132" t="s">
        <v>1874</v>
      </c>
      <c r="C433" s="1131" t="s">
        <v>704</v>
      </c>
      <c r="D433" s="1134" t="s">
        <v>1041</v>
      </c>
      <c r="E433" s="1134" t="s">
        <v>985</v>
      </c>
      <c r="G433" s="1131">
        <v>0</v>
      </c>
      <c r="H433" s="1131" t="s">
        <v>7455</v>
      </c>
      <c r="I433" s="1131" t="s">
        <v>7618</v>
      </c>
      <c r="J433" s="1131" t="s">
        <v>7619</v>
      </c>
      <c r="K433" s="1131">
        <v>2</v>
      </c>
      <c r="L433" s="1131" t="s">
        <v>7620</v>
      </c>
      <c r="R433" s="1131">
        <v>13</v>
      </c>
      <c r="S433" s="1131" t="s">
        <v>7215</v>
      </c>
      <c r="T433" s="1131">
        <v>13</v>
      </c>
    </row>
    <row r="434" spans="1:20">
      <c r="A434" s="1131" t="s">
        <v>1875</v>
      </c>
      <c r="B434" s="1132" t="s">
        <v>1876</v>
      </c>
      <c r="C434" s="1131" t="s">
        <v>704</v>
      </c>
      <c r="D434" s="1134" t="s">
        <v>1041</v>
      </c>
      <c r="E434" s="1134" t="s">
        <v>985</v>
      </c>
      <c r="G434" s="1131">
        <v>0</v>
      </c>
      <c r="H434" s="1131" t="s">
        <v>7455</v>
      </c>
      <c r="I434" s="1131" t="s">
        <v>7621</v>
      </c>
      <c r="J434" s="1131" t="s">
        <v>7622</v>
      </c>
      <c r="K434" s="1131">
        <v>2</v>
      </c>
      <c r="L434" s="1131" t="s">
        <v>7623</v>
      </c>
      <c r="R434" s="1131">
        <v>13</v>
      </c>
      <c r="S434" s="1131" t="s">
        <v>7215</v>
      </c>
      <c r="T434" s="1131">
        <v>13</v>
      </c>
    </row>
    <row r="435" spans="1:20">
      <c r="A435" s="1131" t="s">
        <v>1877</v>
      </c>
      <c r="B435" s="1132" t="s">
        <v>1878</v>
      </c>
      <c r="C435" s="1131" t="s">
        <v>704</v>
      </c>
      <c r="D435" s="1134" t="s">
        <v>1041</v>
      </c>
      <c r="E435" s="1134" t="s">
        <v>985</v>
      </c>
      <c r="G435" s="1131">
        <v>0</v>
      </c>
      <c r="H435" s="1131" t="s">
        <v>7455</v>
      </c>
      <c r="I435" s="1131" t="s">
        <v>7624</v>
      </c>
      <c r="J435" s="1131" t="s">
        <v>7625</v>
      </c>
      <c r="K435" s="1131">
        <v>2</v>
      </c>
      <c r="L435" s="1131" t="s">
        <v>7626</v>
      </c>
      <c r="R435" s="1131">
        <v>13</v>
      </c>
      <c r="S435" s="1131" t="s">
        <v>7215</v>
      </c>
      <c r="T435" s="1131">
        <v>13</v>
      </c>
    </row>
    <row r="436" spans="1:20">
      <c r="A436" s="1131" t="s">
        <v>1879</v>
      </c>
      <c r="B436" s="1132" t="s">
        <v>1880</v>
      </c>
      <c r="C436" s="1131" t="s">
        <v>704</v>
      </c>
      <c r="D436" s="1134" t="s">
        <v>1041</v>
      </c>
      <c r="E436" s="1134" t="s">
        <v>985</v>
      </c>
      <c r="G436" s="1131">
        <v>0</v>
      </c>
      <c r="H436" s="1131" t="s">
        <v>7455</v>
      </c>
      <c r="I436" s="1131" t="s">
        <v>7627</v>
      </c>
      <c r="J436" s="1131" t="s">
        <v>7628</v>
      </c>
      <c r="K436" s="1131">
        <v>2</v>
      </c>
      <c r="L436" s="1131" t="s">
        <v>7629</v>
      </c>
      <c r="R436" s="1131">
        <v>13</v>
      </c>
      <c r="S436" s="1131" t="s">
        <v>7215</v>
      </c>
      <c r="T436" s="1131">
        <v>13</v>
      </c>
    </row>
    <row r="437" spans="1:20">
      <c r="A437" s="1131" t="s">
        <v>1881</v>
      </c>
      <c r="B437" s="1132" t="s">
        <v>1882</v>
      </c>
      <c r="C437" s="1131" t="s">
        <v>704</v>
      </c>
      <c r="D437" s="1134" t="s">
        <v>1041</v>
      </c>
      <c r="E437" s="1134" t="s">
        <v>985</v>
      </c>
      <c r="G437" s="1131">
        <v>0</v>
      </c>
      <c r="H437" s="1131" t="s">
        <v>7455</v>
      </c>
      <c r="I437" s="1131" t="s">
        <v>7630</v>
      </c>
      <c r="J437" s="1131" t="s">
        <v>7631</v>
      </c>
      <c r="K437" s="1131">
        <v>2</v>
      </c>
      <c r="L437" s="1131" t="s">
        <v>7632</v>
      </c>
      <c r="R437" s="1131">
        <v>13</v>
      </c>
      <c r="S437" s="1131" t="s">
        <v>7215</v>
      </c>
      <c r="T437" s="1131">
        <v>13</v>
      </c>
    </row>
    <row r="438" spans="1:20">
      <c r="A438" s="1131" t="s">
        <v>1883</v>
      </c>
      <c r="B438" s="1132" t="s">
        <v>1884</v>
      </c>
      <c r="C438" s="1131" t="s">
        <v>704</v>
      </c>
      <c r="D438" s="1134" t="s">
        <v>1041</v>
      </c>
      <c r="E438" s="1134" t="s">
        <v>985</v>
      </c>
      <c r="G438" s="1131">
        <v>0</v>
      </c>
      <c r="H438" s="1131" t="s">
        <v>7455</v>
      </c>
      <c r="I438" s="1131" t="s">
        <v>7633</v>
      </c>
      <c r="J438" s="1131" t="s">
        <v>7634</v>
      </c>
      <c r="K438" s="1131">
        <v>2</v>
      </c>
      <c r="L438" s="1131" t="s">
        <v>7635</v>
      </c>
      <c r="R438" s="1131">
        <v>13</v>
      </c>
      <c r="S438" s="1131" t="s">
        <v>7215</v>
      </c>
      <c r="T438" s="1131">
        <v>13</v>
      </c>
    </row>
    <row r="439" spans="1:20">
      <c r="A439" s="1131" t="s">
        <v>1885</v>
      </c>
      <c r="B439" s="1132" t="s">
        <v>1886</v>
      </c>
      <c r="C439" s="1131" t="s">
        <v>704</v>
      </c>
      <c r="D439" s="1134" t="s">
        <v>1041</v>
      </c>
      <c r="E439" s="1134" t="s">
        <v>985</v>
      </c>
      <c r="G439" s="1131">
        <v>0</v>
      </c>
      <c r="H439" s="1131" t="s">
        <v>7455</v>
      </c>
      <c r="I439" s="1131" t="s">
        <v>7636</v>
      </c>
      <c r="J439" s="1131" t="s">
        <v>7637</v>
      </c>
      <c r="K439" s="1131">
        <v>2</v>
      </c>
      <c r="L439" s="1131" t="s">
        <v>7638</v>
      </c>
      <c r="R439" s="1131">
        <v>14</v>
      </c>
      <c r="S439" s="1131" t="s">
        <v>7219</v>
      </c>
      <c r="T439" s="1131">
        <v>14</v>
      </c>
    </row>
    <row r="440" spans="1:20">
      <c r="A440" s="1131" t="s">
        <v>1887</v>
      </c>
      <c r="B440" s="1132" t="s">
        <v>1888</v>
      </c>
      <c r="C440" s="1131" t="s">
        <v>704</v>
      </c>
      <c r="D440" s="1134" t="s">
        <v>1041</v>
      </c>
      <c r="E440" s="1134" t="s">
        <v>985</v>
      </c>
      <c r="G440" s="1131">
        <v>0</v>
      </c>
      <c r="H440" s="1131" t="s">
        <v>7455</v>
      </c>
      <c r="I440" s="1131" t="s">
        <v>7639</v>
      </c>
      <c r="J440" s="1131" t="s">
        <v>7640</v>
      </c>
      <c r="K440" s="1131">
        <v>2</v>
      </c>
      <c r="L440" s="1131" t="s">
        <v>7641</v>
      </c>
      <c r="R440" s="1131">
        <v>13</v>
      </c>
      <c r="S440" s="1131" t="s">
        <v>7219</v>
      </c>
      <c r="T440" s="1131">
        <v>13</v>
      </c>
    </row>
    <row r="441" spans="1:20">
      <c r="A441" s="1131" t="s">
        <v>1889</v>
      </c>
      <c r="B441" s="1132" t="s">
        <v>1890</v>
      </c>
      <c r="C441" s="1131" t="s">
        <v>704</v>
      </c>
      <c r="D441" s="1134" t="s">
        <v>1041</v>
      </c>
      <c r="E441" s="1134" t="s">
        <v>985</v>
      </c>
      <c r="G441" s="1131">
        <v>0</v>
      </c>
      <c r="H441" s="1131" t="s">
        <v>7455</v>
      </c>
      <c r="I441" s="1131" t="s">
        <v>7642</v>
      </c>
      <c r="J441" s="1131" t="s">
        <v>7643</v>
      </c>
      <c r="K441" s="1131">
        <v>2</v>
      </c>
      <c r="L441" s="1131" t="s">
        <v>7644</v>
      </c>
      <c r="R441" s="1131">
        <v>14</v>
      </c>
      <c r="S441" s="1131" t="s">
        <v>7219</v>
      </c>
      <c r="T441" s="1131">
        <v>14</v>
      </c>
    </row>
    <row r="442" spans="1:20">
      <c r="A442" s="1131" t="s">
        <v>1891</v>
      </c>
      <c r="B442" s="1132" t="s">
        <v>1892</v>
      </c>
      <c r="C442" s="1131" t="s">
        <v>704</v>
      </c>
      <c r="D442" s="1134" t="s">
        <v>1041</v>
      </c>
      <c r="E442" s="1134" t="s">
        <v>985</v>
      </c>
      <c r="G442" s="1131">
        <v>0</v>
      </c>
      <c r="H442" s="1131" t="s">
        <v>7455</v>
      </c>
      <c r="I442" s="1131" t="s">
        <v>7645</v>
      </c>
      <c r="J442" s="1131" t="s">
        <v>7646</v>
      </c>
      <c r="K442" s="1131">
        <v>2</v>
      </c>
      <c r="L442" s="1131" t="s">
        <v>7647</v>
      </c>
      <c r="R442" s="1131">
        <v>13</v>
      </c>
      <c r="S442" s="1131" t="s">
        <v>7219</v>
      </c>
      <c r="T442" s="1131">
        <v>13</v>
      </c>
    </row>
    <row r="443" spans="1:20">
      <c r="A443" s="1131" t="s">
        <v>1893</v>
      </c>
      <c r="B443" s="1132" t="s">
        <v>1894</v>
      </c>
      <c r="C443" s="1131" t="s">
        <v>704</v>
      </c>
      <c r="D443" s="1134" t="s">
        <v>1041</v>
      </c>
      <c r="E443" s="1134" t="s">
        <v>985</v>
      </c>
      <c r="G443" s="1131">
        <v>0</v>
      </c>
      <c r="H443" s="1131" t="s">
        <v>7455</v>
      </c>
      <c r="I443" s="1131" t="s">
        <v>7648</v>
      </c>
      <c r="J443" s="1131" t="s">
        <v>7649</v>
      </c>
      <c r="K443" s="1131">
        <v>2</v>
      </c>
      <c r="L443" s="1131" t="s">
        <v>7650</v>
      </c>
      <c r="R443" s="1131">
        <v>13</v>
      </c>
      <c r="S443" s="1131" t="s">
        <v>7219</v>
      </c>
      <c r="T443" s="1131">
        <v>13</v>
      </c>
    </row>
    <row r="444" spans="1:20">
      <c r="A444" s="1131" t="s">
        <v>1895</v>
      </c>
      <c r="B444" s="1132" t="s">
        <v>1896</v>
      </c>
      <c r="C444" s="1131" t="s">
        <v>704</v>
      </c>
      <c r="D444" s="1134" t="s">
        <v>1041</v>
      </c>
      <c r="E444" s="1134" t="s">
        <v>985</v>
      </c>
      <c r="G444" s="1131">
        <v>0</v>
      </c>
      <c r="H444" s="1131" t="s">
        <v>7455</v>
      </c>
      <c r="I444" s="1131" t="s">
        <v>7651</v>
      </c>
      <c r="J444" s="1131" t="s">
        <v>7652</v>
      </c>
      <c r="K444" s="1131">
        <v>2</v>
      </c>
      <c r="L444" s="1131" t="s">
        <v>7653</v>
      </c>
      <c r="R444" s="1131">
        <v>13</v>
      </c>
      <c r="S444" s="1131" t="s">
        <v>7219</v>
      </c>
      <c r="T444" s="1131">
        <v>13</v>
      </c>
    </row>
    <row r="445" spans="1:20">
      <c r="A445" s="1131" t="s">
        <v>1897</v>
      </c>
      <c r="B445" s="1132" t="s">
        <v>1898</v>
      </c>
      <c r="C445" s="1131" t="s">
        <v>704</v>
      </c>
      <c r="D445" s="1134" t="s">
        <v>1041</v>
      </c>
      <c r="E445" s="1134" t="s">
        <v>985</v>
      </c>
      <c r="G445" s="1131">
        <v>0</v>
      </c>
      <c r="H445" s="1131" t="s">
        <v>7455</v>
      </c>
      <c r="I445" s="1131" t="s">
        <v>7654</v>
      </c>
      <c r="J445" s="1131" t="s">
        <v>7655</v>
      </c>
      <c r="K445" s="1131">
        <v>2</v>
      </c>
      <c r="L445" s="1131" t="s">
        <v>7656</v>
      </c>
      <c r="R445" s="1131">
        <v>13</v>
      </c>
      <c r="S445" s="1131" t="s">
        <v>7215</v>
      </c>
      <c r="T445" s="1131">
        <v>13</v>
      </c>
    </row>
    <row r="446" spans="1:20">
      <c r="A446" s="1131" t="s">
        <v>1899</v>
      </c>
      <c r="B446" s="1132" t="s">
        <v>1900</v>
      </c>
      <c r="C446" s="1131" t="s">
        <v>704</v>
      </c>
      <c r="D446" s="1134" t="s">
        <v>1041</v>
      </c>
      <c r="E446" s="1134" t="s">
        <v>985</v>
      </c>
      <c r="G446" s="1131">
        <v>0</v>
      </c>
      <c r="H446" s="1131" t="s">
        <v>7455</v>
      </c>
      <c r="I446" s="1131" t="s">
        <v>7657</v>
      </c>
      <c r="J446" s="1131" t="s">
        <v>7658</v>
      </c>
      <c r="K446" s="1131">
        <v>2</v>
      </c>
      <c r="L446" s="1131" t="s">
        <v>7659</v>
      </c>
      <c r="R446" s="1131">
        <v>13</v>
      </c>
      <c r="S446" s="1131" t="s">
        <v>7215</v>
      </c>
      <c r="T446" s="1131">
        <v>13</v>
      </c>
    </row>
    <row r="447" spans="1:20">
      <c r="A447" s="1131" t="s">
        <v>1901</v>
      </c>
      <c r="B447" s="1132" t="s">
        <v>1902</v>
      </c>
      <c r="C447" s="1131" t="s">
        <v>704</v>
      </c>
      <c r="D447" s="1134" t="s">
        <v>1041</v>
      </c>
      <c r="E447" s="1134" t="s">
        <v>985</v>
      </c>
      <c r="G447" s="1131">
        <v>0</v>
      </c>
      <c r="H447" s="1131" t="s">
        <v>7455</v>
      </c>
      <c r="I447" s="1131" t="s">
        <v>7660</v>
      </c>
      <c r="J447" s="1131" t="s">
        <v>7661</v>
      </c>
      <c r="K447" s="1131">
        <v>2</v>
      </c>
      <c r="L447" s="1131" t="s">
        <v>7662</v>
      </c>
      <c r="R447" s="1131">
        <v>13</v>
      </c>
      <c r="S447" s="1131" t="s">
        <v>7215</v>
      </c>
      <c r="T447" s="1131">
        <v>13</v>
      </c>
    </row>
    <row r="448" spans="1:20">
      <c r="A448" s="1131" t="s">
        <v>1903</v>
      </c>
      <c r="B448" s="1132" t="s">
        <v>1904</v>
      </c>
      <c r="C448" s="1131" t="s">
        <v>704</v>
      </c>
      <c r="D448" s="1134" t="s">
        <v>1041</v>
      </c>
      <c r="E448" s="1134" t="s">
        <v>985</v>
      </c>
      <c r="G448" s="1131">
        <v>0</v>
      </c>
      <c r="H448" s="1131" t="s">
        <v>7455</v>
      </c>
      <c r="I448" s="1131" t="s">
        <v>7663</v>
      </c>
      <c r="J448" s="1131" t="s">
        <v>7664</v>
      </c>
      <c r="K448" s="1131">
        <v>2</v>
      </c>
      <c r="L448" s="1131" t="s">
        <v>7665</v>
      </c>
      <c r="R448" s="1131">
        <v>13</v>
      </c>
      <c r="S448" s="1131" t="s">
        <v>7215</v>
      </c>
      <c r="T448" s="1131">
        <v>13</v>
      </c>
    </row>
    <row r="449" spans="1:20">
      <c r="A449" s="1131" t="s">
        <v>1905</v>
      </c>
      <c r="B449" s="1132" t="s">
        <v>1906</v>
      </c>
      <c r="C449" s="1131" t="s">
        <v>704</v>
      </c>
      <c r="D449" s="1134" t="s">
        <v>1041</v>
      </c>
      <c r="E449" s="1134" t="s">
        <v>985</v>
      </c>
      <c r="G449" s="1131">
        <v>0</v>
      </c>
      <c r="H449" s="1131" t="s">
        <v>7455</v>
      </c>
      <c r="I449" s="1131" t="s">
        <v>7666</v>
      </c>
      <c r="J449" s="1131" t="s">
        <v>7667</v>
      </c>
      <c r="K449" s="1131">
        <v>2</v>
      </c>
      <c r="L449" s="1131" t="s">
        <v>7668</v>
      </c>
      <c r="R449" s="1131">
        <v>13</v>
      </c>
      <c r="S449" s="1131" t="s">
        <v>7215</v>
      </c>
      <c r="T449" s="1131">
        <v>13</v>
      </c>
    </row>
    <row r="450" spans="1:20">
      <c r="A450" s="1131" t="s">
        <v>1907</v>
      </c>
      <c r="B450" s="1132" t="s">
        <v>1908</v>
      </c>
      <c r="C450" s="1131" t="s">
        <v>704</v>
      </c>
      <c r="D450" s="1134" t="s">
        <v>1041</v>
      </c>
      <c r="E450" s="1134" t="s">
        <v>985</v>
      </c>
      <c r="G450" s="1131">
        <v>0</v>
      </c>
      <c r="H450" s="1131" t="s">
        <v>7455</v>
      </c>
      <c r="I450" s="1131" t="s">
        <v>7669</v>
      </c>
      <c r="J450" s="1131" t="s">
        <v>7670</v>
      </c>
      <c r="K450" s="1131">
        <v>2</v>
      </c>
      <c r="L450" s="1131" t="s">
        <v>7671</v>
      </c>
      <c r="R450" s="1131">
        <v>13</v>
      </c>
      <c r="S450" s="1131" t="s">
        <v>7215</v>
      </c>
      <c r="T450" s="1131">
        <v>13</v>
      </c>
    </row>
    <row r="451" spans="1:20">
      <c r="A451" s="1131" t="s">
        <v>1909</v>
      </c>
      <c r="B451" s="1132" t="s">
        <v>1910</v>
      </c>
      <c r="C451" s="1131" t="s">
        <v>704</v>
      </c>
      <c r="D451" s="1134" t="s">
        <v>1041</v>
      </c>
      <c r="E451" s="1134" t="s">
        <v>985</v>
      </c>
      <c r="G451" s="1131">
        <v>0</v>
      </c>
      <c r="H451" s="1131" t="s">
        <v>7246</v>
      </c>
      <c r="I451" s="1131" t="s">
        <v>7456</v>
      </c>
      <c r="J451" s="1131" t="s">
        <v>7457</v>
      </c>
      <c r="K451" s="1131" t="s">
        <v>7218</v>
      </c>
      <c r="L451" s="1131" t="s">
        <v>7458</v>
      </c>
      <c r="R451" s="1131">
        <v>14</v>
      </c>
      <c r="S451" s="1131" t="s">
        <v>7219</v>
      </c>
      <c r="T451" s="1131">
        <v>14</v>
      </c>
    </row>
    <row r="452" spans="1:20">
      <c r="A452" s="1131" t="s">
        <v>1911</v>
      </c>
      <c r="B452" s="1132" t="s">
        <v>1912</v>
      </c>
      <c r="C452" s="1131" t="s">
        <v>704</v>
      </c>
      <c r="D452" s="1134" t="s">
        <v>1041</v>
      </c>
      <c r="E452" s="1134" t="s">
        <v>985</v>
      </c>
      <c r="G452" s="1131">
        <v>0</v>
      </c>
      <c r="H452" s="1131" t="s">
        <v>7246</v>
      </c>
      <c r="I452" s="1131" t="s">
        <v>7459</v>
      </c>
      <c r="J452" s="1131" t="s">
        <v>7460</v>
      </c>
      <c r="K452" s="1131" t="s">
        <v>7218</v>
      </c>
      <c r="L452" s="1131" t="s">
        <v>7461</v>
      </c>
      <c r="R452" s="1131">
        <v>13</v>
      </c>
      <c r="S452" s="1131" t="s">
        <v>7219</v>
      </c>
      <c r="T452" s="1131">
        <v>13</v>
      </c>
    </row>
    <row r="453" spans="1:20">
      <c r="A453" s="1131" t="s">
        <v>1913</v>
      </c>
      <c r="B453" s="1132" t="s">
        <v>1914</v>
      </c>
      <c r="C453" s="1131" t="s">
        <v>704</v>
      </c>
      <c r="D453" s="1134" t="s">
        <v>1041</v>
      </c>
      <c r="E453" s="1134" t="s">
        <v>985</v>
      </c>
      <c r="G453" s="1131">
        <v>0</v>
      </c>
      <c r="H453" s="1131" t="s">
        <v>7246</v>
      </c>
      <c r="I453" s="1131" t="s">
        <v>7462</v>
      </c>
      <c r="J453" s="1131" t="s">
        <v>7463</v>
      </c>
      <c r="K453" s="1131" t="s">
        <v>7218</v>
      </c>
      <c r="L453" s="1131" t="s">
        <v>7464</v>
      </c>
      <c r="R453" s="1131">
        <v>14</v>
      </c>
      <c r="S453" s="1131" t="s">
        <v>7219</v>
      </c>
      <c r="T453" s="1131">
        <v>14</v>
      </c>
    </row>
    <row r="454" spans="1:20">
      <c r="A454" s="1131" t="s">
        <v>1915</v>
      </c>
      <c r="B454" s="1132" t="s">
        <v>1916</v>
      </c>
      <c r="C454" s="1131" t="s">
        <v>704</v>
      </c>
      <c r="D454" s="1134" t="s">
        <v>1041</v>
      </c>
      <c r="E454" s="1134" t="s">
        <v>985</v>
      </c>
      <c r="G454" s="1131">
        <v>0</v>
      </c>
      <c r="H454" s="1131" t="s">
        <v>7246</v>
      </c>
      <c r="I454" s="1131" t="s">
        <v>7465</v>
      </c>
      <c r="J454" s="1131" t="s">
        <v>7466</v>
      </c>
      <c r="K454" s="1131" t="s">
        <v>7218</v>
      </c>
      <c r="L454" s="1131" t="s">
        <v>7467</v>
      </c>
      <c r="R454" s="1131">
        <v>13</v>
      </c>
      <c r="S454" s="1131" t="s">
        <v>7219</v>
      </c>
      <c r="T454" s="1131">
        <v>13</v>
      </c>
    </row>
    <row r="455" spans="1:20">
      <c r="A455" s="1131" t="s">
        <v>1917</v>
      </c>
      <c r="B455" s="1132" t="s">
        <v>1918</v>
      </c>
      <c r="C455" s="1131" t="s">
        <v>704</v>
      </c>
      <c r="D455" s="1134" t="s">
        <v>1041</v>
      </c>
      <c r="E455" s="1134" t="s">
        <v>985</v>
      </c>
      <c r="G455" s="1131">
        <v>0</v>
      </c>
      <c r="H455" s="1131" t="s">
        <v>7246</v>
      </c>
      <c r="I455" s="1131" t="s">
        <v>7468</v>
      </c>
      <c r="J455" s="1131" t="s">
        <v>7469</v>
      </c>
      <c r="K455" s="1131" t="s">
        <v>7218</v>
      </c>
      <c r="L455" s="1131" t="s">
        <v>7470</v>
      </c>
      <c r="R455" s="1131">
        <v>13</v>
      </c>
      <c r="S455" s="1131" t="s">
        <v>7219</v>
      </c>
      <c r="T455" s="1131">
        <v>13</v>
      </c>
    </row>
    <row r="456" spans="1:20">
      <c r="A456" s="1131" t="s">
        <v>1919</v>
      </c>
      <c r="B456" s="1132" t="s">
        <v>1920</v>
      </c>
      <c r="C456" s="1131" t="s">
        <v>704</v>
      </c>
      <c r="D456" s="1134" t="s">
        <v>1041</v>
      </c>
      <c r="E456" s="1134" t="s">
        <v>985</v>
      </c>
      <c r="G456" s="1131">
        <v>0</v>
      </c>
      <c r="H456" s="1131" t="s">
        <v>7246</v>
      </c>
      <c r="I456" s="1131" t="s">
        <v>7471</v>
      </c>
      <c r="J456" s="1131" t="s">
        <v>7472</v>
      </c>
      <c r="K456" s="1131">
        <v>2</v>
      </c>
      <c r="L456" s="1131" t="s">
        <v>7473</v>
      </c>
      <c r="R456" s="1131">
        <v>13</v>
      </c>
      <c r="S456" s="1131" t="s">
        <v>7219</v>
      </c>
      <c r="T456" s="1131">
        <v>13</v>
      </c>
    </row>
    <row r="457" spans="1:20">
      <c r="A457" s="1131" t="s">
        <v>1921</v>
      </c>
      <c r="B457" s="1132" t="s">
        <v>1922</v>
      </c>
      <c r="C457" s="1131" t="s">
        <v>704</v>
      </c>
      <c r="D457" s="1134" t="s">
        <v>1041</v>
      </c>
      <c r="E457" s="1134" t="s">
        <v>985</v>
      </c>
      <c r="G457" s="1131">
        <v>0</v>
      </c>
      <c r="H457" s="1131" t="s">
        <v>7246</v>
      </c>
      <c r="I457" s="1131" t="s">
        <v>7474</v>
      </c>
      <c r="J457" s="1131" t="s">
        <v>7475</v>
      </c>
      <c r="K457" s="1131">
        <v>2</v>
      </c>
      <c r="L457" s="1131" t="s">
        <v>7476</v>
      </c>
      <c r="R457" s="1131">
        <v>13</v>
      </c>
      <c r="S457" s="1131" t="s">
        <v>7215</v>
      </c>
      <c r="T457" s="1131">
        <v>13</v>
      </c>
    </row>
    <row r="458" spans="1:20">
      <c r="A458" s="1131" t="s">
        <v>1923</v>
      </c>
      <c r="B458" s="1132" t="s">
        <v>1924</v>
      </c>
      <c r="C458" s="1131" t="s">
        <v>704</v>
      </c>
      <c r="D458" s="1134" t="s">
        <v>1041</v>
      </c>
      <c r="E458" s="1134" t="s">
        <v>985</v>
      </c>
      <c r="G458" s="1131">
        <v>0</v>
      </c>
      <c r="H458" s="1131" t="s">
        <v>7246</v>
      </c>
      <c r="I458" s="1131" t="s">
        <v>7477</v>
      </c>
      <c r="J458" s="1131" t="s">
        <v>7478</v>
      </c>
      <c r="K458" s="1131">
        <v>2</v>
      </c>
      <c r="L458" s="1131" t="s">
        <v>7479</v>
      </c>
      <c r="R458" s="1131">
        <v>13</v>
      </c>
      <c r="S458" s="1131" t="s">
        <v>7215</v>
      </c>
      <c r="T458" s="1131">
        <v>13</v>
      </c>
    </row>
    <row r="459" spans="1:20">
      <c r="A459" s="1131" t="s">
        <v>1925</v>
      </c>
      <c r="B459" s="1132" t="s">
        <v>1926</v>
      </c>
      <c r="C459" s="1131" t="s">
        <v>704</v>
      </c>
      <c r="D459" s="1134" t="s">
        <v>1041</v>
      </c>
      <c r="E459" s="1134" t="s">
        <v>985</v>
      </c>
      <c r="G459" s="1131">
        <v>0</v>
      </c>
      <c r="H459" s="1131" t="s">
        <v>7246</v>
      </c>
      <c r="I459" s="1131" t="s">
        <v>7480</v>
      </c>
      <c r="J459" s="1131" t="s">
        <v>7481</v>
      </c>
      <c r="K459" s="1131">
        <v>2</v>
      </c>
      <c r="L459" s="1131" t="s">
        <v>7482</v>
      </c>
      <c r="R459" s="1131">
        <v>13</v>
      </c>
      <c r="S459" s="1131" t="s">
        <v>7215</v>
      </c>
      <c r="T459" s="1131">
        <v>13</v>
      </c>
    </row>
    <row r="460" spans="1:20">
      <c r="A460" s="1131" t="s">
        <v>1927</v>
      </c>
      <c r="B460" s="1132" t="s">
        <v>1928</v>
      </c>
      <c r="C460" s="1131" t="s">
        <v>704</v>
      </c>
      <c r="D460" s="1134" t="s">
        <v>1041</v>
      </c>
      <c r="E460" s="1134" t="s">
        <v>985</v>
      </c>
      <c r="G460" s="1131">
        <v>0</v>
      </c>
      <c r="H460" s="1131" t="s">
        <v>7246</v>
      </c>
      <c r="I460" s="1131" t="s">
        <v>7483</v>
      </c>
      <c r="J460" s="1131" t="s">
        <v>7484</v>
      </c>
      <c r="K460" s="1131">
        <v>2</v>
      </c>
      <c r="L460" s="1131" t="s">
        <v>7485</v>
      </c>
      <c r="R460" s="1131">
        <v>13</v>
      </c>
      <c r="S460" s="1131" t="s">
        <v>7215</v>
      </c>
      <c r="T460" s="1131">
        <v>13</v>
      </c>
    </row>
    <row r="461" spans="1:20">
      <c r="A461" s="1131" t="s">
        <v>1929</v>
      </c>
      <c r="B461" s="1132" t="s">
        <v>1930</v>
      </c>
      <c r="C461" s="1131" t="s">
        <v>704</v>
      </c>
      <c r="D461" s="1134" t="s">
        <v>1041</v>
      </c>
      <c r="E461" s="1134" t="s">
        <v>985</v>
      </c>
      <c r="G461" s="1131">
        <v>0</v>
      </c>
      <c r="H461" s="1131" t="s">
        <v>7246</v>
      </c>
      <c r="I461" s="1131" t="s">
        <v>7486</v>
      </c>
      <c r="J461" s="1131" t="s">
        <v>7487</v>
      </c>
      <c r="K461" s="1131">
        <v>2</v>
      </c>
      <c r="L461" s="1131" t="s">
        <v>7488</v>
      </c>
      <c r="R461" s="1131">
        <v>13</v>
      </c>
      <c r="S461" s="1131" t="s">
        <v>7215</v>
      </c>
      <c r="T461" s="1131">
        <v>13</v>
      </c>
    </row>
    <row r="462" spans="1:20">
      <c r="A462" s="1131" t="s">
        <v>1931</v>
      </c>
      <c r="B462" s="1132" t="s">
        <v>1932</v>
      </c>
      <c r="C462" s="1131" t="s">
        <v>704</v>
      </c>
      <c r="D462" s="1134" t="s">
        <v>1041</v>
      </c>
      <c r="E462" s="1134" t="s">
        <v>985</v>
      </c>
      <c r="G462" s="1131">
        <v>0</v>
      </c>
      <c r="H462" s="1131" t="s">
        <v>7246</v>
      </c>
      <c r="I462" s="1131" t="s">
        <v>7489</v>
      </c>
      <c r="J462" s="1131" t="s">
        <v>7490</v>
      </c>
      <c r="K462" s="1131">
        <v>2</v>
      </c>
      <c r="L462" s="1131" t="s">
        <v>7491</v>
      </c>
      <c r="R462" s="1131">
        <v>13</v>
      </c>
      <c r="S462" s="1131" t="s">
        <v>7215</v>
      </c>
      <c r="T462" s="1131">
        <v>13</v>
      </c>
    </row>
    <row r="463" spans="1:20">
      <c r="A463" s="1131" t="s">
        <v>1933</v>
      </c>
      <c r="B463" s="1132" t="s">
        <v>1934</v>
      </c>
      <c r="C463" s="1131" t="s">
        <v>704</v>
      </c>
      <c r="D463" s="1134" t="s">
        <v>1041</v>
      </c>
      <c r="E463" s="1134" t="s">
        <v>985</v>
      </c>
      <c r="G463" s="1131">
        <v>0</v>
      </c>
      <c r="H463" s="1131" t="s">
        <v>7246</v>
      </c>
      <c r="I463" s="1131" t="s">
        <v>7492</v>
      </c>
      <c r="J463" s="1131" t="s">
        <v>7493</v>
      </c>
      <c r="K463" s="1131" t="s">
        <v>7218</v>
      </c>
      <c r="L463" s="1131" t="s">
        <v>7494</v>
      </c>
      <c r="R463" s="1131">
        <v>14</v>
      </c>
      <c r="S463" s="1131" t="s">
        <v>7219</v>
      </c>
      <c r="T463" s="1131">
        <v>14</v>
      </c>
    </row>
    <row r="464" spans="1:20">
      <c r="A464" s="1131" t="s">
        <v>1935</v>
      </c>
      <c r="B464" s="1132" t="s">
        <v>1936</v>
      </c>
      <c r="C464" s="1131" t="s">
        <v>704</v>
      </c>
      <c r="D464" s="1134" t="s">
        <v>1041</v>
      </c>
      <c r="E464" s="1134" t="s">
        <v>985</v>
      </c>
      <c r="G464" s="1131">
        <v>0</v>
      </c>
      <c r="H464" s="1131" t="s">
        <v>7246</v>
      </c>
      <c r="I464" s="1131" t="s">
        <v>7495</v>
      </c>
      <c r="J464" s="1131" t="s">
        <v>7496</v>
      </c>
      <c r="K464" s="1131" t="s">
        <v>7218</v>
      </c>
      <c r="L464" s="1131" t="s">
        <v>7497</v>
      </c>
      <c r="R464" s="1131">
        <v>13</v>
      </c>
      <c r="S464" s="1131" t="s">
        <v>7219</v>
      </c>
      <c r="T464" s="1131">
        <v>13</v>
      </c>
    </row>
    <row r="465" spans="1:20">
      <c r="A465" s="1131" t="s">
        <v>1937</v>
      </c>
      <c r="B465" s="1132" t="s">
        <v>1938</v>
      </c>
      <c r="C465" s="1131" t="s">
        <v>704</v>
      </c>
      <c r="D465" s="1134" t="s">
        <v>1041</v>
      </c>
      <c r="E465" s="1134" t="s">
        <v>985</v>
      </c>
      <c r="G465" s="1131">
        <v>0</v>
      </c>
      <c r="H465" s="1131" t="s">
        <v>7246</v>
      </c>
      <c r="I465" s="1131" t="s">
        <v>7498</v>
      </c>
      <c r="J465" s="1131" t="s">
        <v>7499</v>
      </c>
      <c r="K465" s="1131" t="s">
        <v>7218</v>
      </c>
      <c r="L465" s="1131" t="s">
        <v>7500</v>
      </c>
      <c r="R465" s="1131">
        <v>14</v>
      </c>
      <c r="S465" s="1131" t="s">
        <v>7219</v>
      </c>
      <c r="T465" s="1131">
        <v>14</v>
      </c>
    </row>
    <row r="466" spans="1:20">
      <c r="A466" s="1131" t="s">
        <v>1939</v>
      </c>
      <c r="B466" s="1132" t="s">
        <v>1940</v>
      </c>
      <c r="C466" s="1131" t="s">
        <v>704</v>
      </c>
      <c r="D466" s="1134" t="s">
        <v>1041</v>
      </c>
      <c r="E466" s="1134" t="s">
        <v>985</v>
      </c>
      <c r="G466" s="1131">
        <v>0</v>
      </c>
      <c r="H466" s="1131" t="s">
        <v>7246</v>
      </c>
      <c r="I466" s="1131" t="s">
        <v>7501</v>
      </c>
      <c r="J466" s="1131" t="s">
        <v>7502</v>
      </c>
      <c r="K466" s="1131" t="s">
        <v>7218</v>
      </c>
      <c r="L466" s="1131" t="s">
        <v>7503</v>
      </c>
      <c r="R466" s="1131">
        <v>13</v>
      </c>
      <c r="S466" s="1131" t="s">
        <v>7219</v>
      </c>
      <c r="T466" s="1131">
        <v>13</v>
      </c>
    </row>
    <row r="467" spans="1:20">
      <c r="A467" s="1131" t="s">
        <v>1941</v>
      </c>
      <c r="B467" s="1132" t="s">
        <v>1942</v>
      </c>
      <c r="C467" s="1131" t="s">
        <v>704</v>
      </c>
      <c r="D467" s="1134" t="s">
        <v>1041</v>
      </c>
      <c r="E467" s="1134" t="s">
        <v>985</v>
      </c>
      <c r="G467" s="1131">
        <v>0</v>
      </c>
      <c r="H467" s="1131" t="s">
        <v>7246</v>
      </c>
      <c r="I467" s="1131" t="s">
        <v>7504</v>
      </c>
      <c r="J467" s="1131" t="s">
        <v>7505</v>
      </c>
      <c r="K467" s="1131" t="s">
        <v>7218</v>
      </c>
      <c r="L467" s="1131" t="s">
        <v>7506</v>
      </c>
      <c r="R467" s="1131">
        <v>13</v>
      </c>
      <c r="S467" s="1131" t="s">
        <v>7219</v>
      </c>
      <c r="T467" s="1131">
        <v>13</v>
      </c>
    </row>
    <row r="468" spans="1:20">
      <c r="A468" s="1131" t="s">
        <v>1943</v>
      </c>
      <c r="B468" s="1132" t="s">
        <v>1944</v>
      </c>
      <c r="C468" s="1131" t="s">
        <v>704</v>
      </c>
      <c r="D468" s="1134" t="s">
        <v>1041</v>
      </c>
      <c r="E468" s="1134" t="s">
        <v>985</v>
      </c>
      <c r="G468" s="1131">
        <v>0</v>
      </c>
      <c r="H468" s="1131" t="s">
        <v>7246</v>
      </c>
      <c r="I468" s="1131" t="s">
        <v>7507</v>
      </c>
      <c r="J468" s="1131" t="s">
        <v>7508</v>
      </c>
      <c r="K468" s="1131">
        <v>2</v>
      </c>
      <c r="L468" s="1131" t="s">
        <v>7509</v>
      </c>
      <c r="R468" s="1131">
        <v>13</v>
      </c>
      <c r="S468" s="1131" t="s">
        <v>7219</v>
      </c>
      <c r="T468" s="1131">
        <v>13</v>
      </c>
    </row>
    <row r="469" spans="1:20">
      <c r="A469" s="1131" t="s">
        <v>1945</v>
      </c>
      <c r="B469" s="1132" t="s">
        <v>1946</v>
      </c>
      <c r="C469" s="1131" t="s">
        <v>704</v>
      </c>
      <c r="D469" s="1134" t="s">
        <v>1041</v>
      </c>
      <c r="E469" s="1134" t="s">
        <v>985</v>
      </c>
      <c r="G469" s="1131">
        <v>0</v>
      </c>
      <c r="H469" s="1131" t="s">
        <v>7246</v>
      </c>
      <c r="I469" s="1131" t="s">
        <v>7510</v>
      </c>
      <c r="J469" s="1131" t="s">
        <v>7511</v>
      </c>
      <c r="K469" s="1131">
        <v>2</v>
      </c>
      <c r="L469" s="1131" t="s">
        <v>7512</v>
      </c>
      <c r="R469" s="1131">
        <v>13</v>
      </c>
      <c r="S469" s="1131" t="s">
        <v>7215</v>
      </c>
      <c r="T469" s="1131">
        <v>13</v>
      </c>
    </row>
    <row r="470" spans="1:20">
      <c r="A470" s="1131" t="s">
        <v>1947</v>
      </c>
      <c r="B470" s="1132" t="s">
        <v>1948</v>
      </c>
      <c r="C470" s="1131" t="s">
        <v>704</v>
      </c>
      <c r="D470" s="1134" t="s">
        <v>1041</v>
      </c>
      <c r="E470" s="1134" t="s">
        <v>985</v>
      </c>
      <c r="G470" s="1131">
        <v>0</v>
      </c>
      <c r="H470" s="1131" t="s">
        <v>7246</v>
      </c>
      <c r="I470" s="1131" t="s">
        <v>7513</v>
      </c>
      <c r="J470" s="1131" t="s">
        <v>7514</v>
      </c>
      <c r="K470" s="1131">
        <v>2</v>
      </c>
      <c r="L470" s="1131" t="s">
        <v>7515</v>
      </c>
      <c r="R470" s="1131">
        <v>13</v>
      </c>
      <c r="S470" s="1131" t="s">
        <v>7215</v>
      </c>
      <c r="T470" s="1131">
        <v>13</v>
      </c>
    </row>
    <row r="471" spans="1:20">
      <c r="A471" s="1131" t="s">
        <v>1949</v>
      </c>
      <c r="B471" s="1132" t="s">
        <v>1950</v>
      </c>
      <c r="C471" s="1131" t="s">
        <v>704</v>
      </c>
      <c r="D471" s="1134" t="s">
        <v>1041</v>
      </c>
      <c r="E471" s="1134" t="s">
        <v>985</v>
      </c>
      <c r="G471" s="1131">
        <v>0</v>
      </c>
      <c r="H471" s="1131" t="s">
        <v>7246</v>
      </c>
      <c r="I471" s="1131" t="s">
        <v>7516</v>
      </c>
      <c r="J471" s="1131" t="s">
        <v>7517</v>
      </c>
      <c r="K471" s="1131">
        <v>2</v>
      </c>
      <c r="L471" s="1131" t="s">
        <v>7518</v>
      </c>
      <c r="R471" s="1131">
        <v>13</v>
      </c>
      <c r="S471" s="1131" t="s">
        <v>7215</v>
      </c>
      <c r="T471" s="1131">
        <v>13</v>
      </c>
    </row>
    <row r="472" spans="1:20">
      <c r="A472" s="1131" t="s">
        <v>1951</v>
      </c>
      <c r="B472" s="1132" t="s">
        <v>1952</v>
      </c>
      <c r="C472" s="1131" t="s">
        <v>704</v>
      </c>
      <c r="D472" s="1134" t="s">
        <v>1041</v>
      </c>
      <c r="E472" s="1134" t="s">
        <v>985</v>
      </c>
      <c r="G472" s="1131">
        <v>0</v>
      </c>
      <c r="H472" s="1131" t="s">
        <v>7246</v>
      </c>
      <c r="I472" s="1131" t="s">
        <v>7519</v>
      </c>
      <c r="J472" s="1131" t="s">
        <v>7520</v>
      </c>
      <c r="K472" s="1131">
        <v>2</v>
      </c>
      <c r="L472" s="1131" t="s">
        <v>7521</v>
      </c>
      <c r="R472" s="1131">
        <v>13</v>
      </c>
      <c r="S472" s="1131" t="s">
        <v>7215</v>
      </c>
      <c r="T472" s="1131">
        <v>13</v>
      </c>
    </row>
    <row r="473" spans="1:20">
      <c r="A473" s="1131" t="s">
        <v>1953</v>
      </c>
      <c r="B473" s="1132" t="s">
        <v>1954</v>
      </c>
      <c r="C473" s="1131" t="s">
        <v>704</v>
      </c>
      <c r="D473" s="1134" t="s">
        <v>1041</v>
      </c>
      <c r="E473" s="1134" t="s">
        <v>985</v>
      </c>
      <c r="G473" s="1131">
        <v>0</v>
      </c>
      <c r="H473" s="1131" t="s">
        <v>7246</v>
      </c>
      <c r="I473" s="1131" t="s">
        <v>7522</v>
      </c>
      <c r="J473" s="1131" t="s">
        <v>7523</v>
      </c>
      <c r="K473" s="1131">
        <v>2</v>
      </c>
      <c r="L473" s="1131" t="s">
        <v>7524</v>
      </c>
      <c r="R473" s="1131">
        <v>13</v>
      </c>
      <c r="S473" s="1131" t="s">
        <v>7215</v>
      </c>
      <c r="T473" s="1131">
        <v>13</v>
      </c>
    </row>
    <row r="474" spans="1:20">
      <c r="A474" s="1131" t="s">
        <v>1955</v>
      </c>
      <c r="B474" s="1132" t="s">
        <v>1956</v>
      </c>
      <c r="C474" s="1131" t="s">
        <v>704</v>
      </c>
      <c r="D474" s="1134" t="s">
        <v>1041</v>
      </c>
      <c r="E474" s="1134" t="s">
        <v>985</v>
      </c>
      <c r="G474" s="1131">
        <v>0</v>
      </c>
      <c r="H474" s="1131" t="s">
        <v>7246</v>
      </c>
      <c r="I474" s="1131" t="s">
        <v>7525</v>
      </c>
      <c r="J474" s="1131" t="s">
        <v>7526</v>
      </c>
      <c r="K474" s="1131">
        <v>2</v>
      </c>
      <c r="L474" s="1131" t="s">
        <v>7527</v>
      </c>
      <c r="R474" s="1131">
        <v>13</v>
      </c>
      <c r="S474" s="1131" t="s">
        <v>7215</v>
      </c>
      <c r="T474" s="1131">
        <v>13</v>
      </c>
    </row>
    <row r="475" spans="1:20">
      <c r="A475" s="1131" t="s">
        <v>1957</v>
      </c>
      <c r="B475" s="1132" t="s">
        <v>1958</v>
      </c>
      <c r="C475" s="1131" t="s">
        <v>704</v>
      </c>
      <c r="D475" s="1134" t="s">
        <v>1041</v>
      </c>
      <c r="E475" s="1134" t="s">
        <v>985</v>
      </c>
      <c r="G475" s="1131">
        <v>0</v>
      </c>
      <c r="H475" s="1131" t="s">
        <v>7246</v>
      </c>
      <c r="I475" s="1131" t="s">
        <v>7528</v>
      </c>
      <c r="J475" s="1131" t="s">
        <v>7529</v>
      </c>
      <c r="K475" s="1131">
        <v>2</v>
      </c>
      <c r="L475" s="1131" t="s">
        <v>7530</v>
      </c>
      <c r="R475" s="1131">
        <v>14</v>
      </c>
      <c r="S475" s="1131" t="s">
        <v>7215</v>
      </c>
      <c r="T475" s="1131">
        <v>14</v>
      </c>
    </row>
    <row r="476" spans="1:20">
      <c r="A476" s="1131" t="s">
        <v>1959</v>
      </c>
      <c r="B476" s="1132" t="s">
        <v>1960</v>
      </c>
      <c r="C476" s="1131" t="s">
        <v>704</v>
      </c>
      <c r="D476" s="1134" t="s">
        <v>1041</v>
      </c>
      <c r="E476" s="1134" t="s">
        <v>985</v>
      </c>
      <c r="G476" s="1131">
        <v>0</v>
      </c>
      <c r="H476" s="1131" t="s">
        <v>7246</v>
      </c>
      <c r="I476" s="1131" t="s">
        <v>7531</v>
      </c>
      <c r="J476" s="1131" t="s">
        <v>7532</v>
      </c>
      <c r="K476" s="1131">
        <v>2</v>
      </c>
      <c r="L476" s="1131" t="s">
        <v>7533</v>
      </c>
      <c r="R476" s="1131">
        <v>13</v>
      </c>
      <c r="S476" s="1131" t="s">
        <v>7215</v>
      </c>
      <c r="T476" s="1131">
        <v>13</v>
      </c>
    </row>
    <row r="477" spans="1:20">
      <c r="A477" s="1131" t="s">
        <v>1961</v>
      </c>
      <c r="B477" s="1132" t="s">
        <v>1962</v>
      </c>
      <c r="C477" s="1131" t="s">
        <v>704</v>
      </c>
      <c r="D477" s="1134" t="s">
        <v>1041</v>
      </c>
      <c r="E477" s="1134" t="s">
        <v>985</v>
      </c>
      <c r="G477" s="1131">
        <v>0</v>
      </c>
      <c r="H477" s="1131" t="s">
        <v>7246</v>
      </c>
      <c r="I477" s="1131" t="s">
        <v>7534</v>
      </c>
      <c r="J477" s="1131" t="s">
        <v>7535</v>
      </c>
      <c r="K477" s="1131">
        <v>2</v>
      </c>
      <c r="L477" s="1131" t="s">
        <v>7536</v>
      </c>
      <c r="R477" s="1131">
        <v>14</v>
      </c>
      <c r="S477" s="1131" t="s">
        <v>7215</v>
      </c>
      <c r="T477" s="1131">
        <v>14</v>
      </c>
    </row>
    <row r="478" spans="1:20">
      <c r="A478" s="1131" t="s">
        <v>1963</v>
      </c>
      <c r="B478" s="1132" t="s">
        <v>1964</v>
      </c>
      <c r="C478" s="1131" t="s">
        <v>704</v>
      </c>
      <c r="D478" s="1134" t="s">
        <v>1041</v>
      </c>
      <c r="E478" s="1134" t="s">
        <v>985</v>
      </c>
      <c r="G478" s="1131">
        <v>0</v>
      </c>
      <c r="H478" s="1131" t="s">
        <v>7246</v>
      </c>
      <c r="I478" s="1131" t="s">
        <v>7537</v>
      </c>
      <c r="J478" s="1131" t="s">
        <v>7538</v>
      </c>
      <c r="K478" s="1131">
        <v>2</v>
      </c>
      <c r="L478" s="1131" t="s">
        <v>7539</v>
      </c>
      <c r="R478" s="1131">
        <v>13</v>
      </c>
      <c r="S478" s="1131" t="s">
        <v>7215</v>
      </c>
      <c r="T478" s="1131">
        <v>13</v>
      </c>
    </row>
    <row r="479" spans="1:20">
      <c r="A479" s="1131" t="s">
        <v>1965</v>
      </c>
      <c r="B479" s="1132" t="s">
        <v>1966</v>
      </c>
      <c r="C479" s="1131" t="s">
        <v>704</v>
      </c>
      <c r="D479" s="1134" t="s">
        <v>1041</v>
      </c>
      <c r="E479" s="1134" t="s">
        <v>985</v>
      </c>
      <c r="G479" s="1131">
        <v>0</v>
      </c>
      <c r="H479" s="1131" t="s">
        <v>7246</v>
      </c>
      <c r="I479" s="1131" t="s">
        <v>7540</v>
      </c>
      <c r="J479" s="1131" t="s">
        <v>7541</v>
      </c>
      <c r="K479" s="1131">
        <v>2</v>
      </c>
      <c r="L479" s="1131" t="s">
        <v>7542</v>
      </c>
      <c r="R479" s="1131">
        <v>13</v>
      </c>
      <c r="S479" s="1131" t="s">
        <v>7215</v>
      </c>
      <c r="T479" s="1131">
        <v>13</v>
      </c>
    </row>
    <row r="480" spans="1:20">
      <c r="A480" s="1131" t="s">
        <v>1967</v>
      </c>
      <c r="B480" s="1132" t="s">
        <v>1968</v>
      </c>
      <c r="C480" s="1131" t="s">
        <v>704</v>
      </c>
      <c r="D480" s="1134" t="s">
        <v>1041</v>
      </c>
      <c r="E480" s="1134" t="s">
        <v>985</v>
      </c>
      <c r="G480" s="1131">
        <v>0</v>
      </c>
      <c r="H480" s="1131" t="s">
        <v>7246</v>
      </c>
      <c r="I480" s="1131" t="s">
        <v>7543</v>
      </c>
      <c r="J480" s="1131" t="s">
        <v>7544</v>
      </c>
      <c r="K480" s="1131">
        <v>2</v>
      </c>
      <c r="L480" s="1131" t="s">
        <v>7545</v>
      </c>
      <c r="R480" s="1131">
        <v>13</v>
      </c>
      <c r="S480" s="1131" t="s">
        <v>7215</v>
      </c>
      <c r="T480" s="1131">
        <v>13</v>
      </c>
    </row>
    <row r="481" spans="1:20">
      <c r="A481" s="1131" t="s">
        <v>1969</v>
      </c>
      <c r="B481" s="1132" t="s">
        <v>1970</v>
      </c>
      <c r="C481" s="1131" t="s">
        <v>704</v>
      </c>
      <c r="D481" s="1134" t="s">
        <v>1041</v>
      </c>
      <c r="E481" s="1134" t="s">
        <v>985</v>
      </c>
      <c r="G481" s="1131">
        <v>0</v>
      </c>
      <c r="H481" s="1131" t="s">
        <v>7246</v>
      </c>
      <c r="I481" s="1131" t="s">
        <v>7546</v>
      </c>
      <c r="J481" s="1131" t="s">
        <v>7547</v>
      </c>
      <c r="K481" s="1131">
        <v>2</v>
      </c>
      <c r="L481" s="1131" t="s">
        <v>7548</v>
      </c>
      <c r="R481" s="1131">
        <v>13</v>
      </c>
      <c r="S481" s="1131" t="s">
        <v>7215</v>
      </c>
      <c r="T481" s="1131">
        <v>13</v>
      </c>
    </row>
    <row r="482" spans="1:20">
      <c r="A482" s="1131" t="s">
        <v>1971</v>
      </c>
      <c r="B482" s="1132" t="s">
        <v>1972</v>
      </c>
      <c r="C482" s="1131" t="s">
        <v>704</v>
      </c>
      <c r="D482" s="1134" t="s">
        <v>1041</v>
      </c>
      <c r="E482" s="1134" t="s">
        <v>985</v>
      </c>
      <c r="G482" s="1131">
        <v>0</v>
      </c>
      <c r="H482" s="1131" t="s">
        <v>7246</v>
      </c>
      <c r="I482" s="1131" t="s">
        <v>7549</v>
      </c>
      <c r="J482" s="1131" t="s">
        <v>7550</v>
      </c>
      <c r="K482" s="1131">
        <v>2</v>
      </c>
      <c r="L482" s="1131" t="s">
        <v>7551</v>
      </c>
      <c r="R482" s="1131">
        <v>13</v>
      </c>
      <c r="S482" s="1131" t="s">
        <v>7215</v>
      </c>
      <c r="T482" s="1131">
        <v>13</v>
      </c>
    </row>
    <row r="483" spans="1:20">
      <c r="A483" s="1131" t="s">
        <v>1973</v>
      </c>
      <c r="B483" s="1132" t="s">
        <v>1974</v>
      </c>
      <c r="C483" s="1131" t="s">
        <v>704</v>
      </c>
      <c r="D483" s="1134" t="s">
        <v>1041</v>
      </c>
      <c r="E483" s="1134" t="s">
        <v>985</v>
      </c>
      <c r="G483" s="1131">
        <v>0</v>
      </c>
      <c r="H483" s="1131" t="s">
        <v>7246</v>
      </c>
      <c r="I483" s="1131" t="s">
        <v>7552</v>
      </c>
      <c r="J483" s="1131" t="s">
        <v>7553</v>
      </c>
      <c r="K483" s="1131">
        <v>2</v>
      </c>
      <c r="L483" s="1131" t="s">
        <v>7554</v>
      </c>
      <c r="R483" s="1131">
        <v>13</v>
      </c>
      <c r="S483" s="1131" t="s">
        <v>7215</v>
      </c>
      <c r="T483" s="1131">
        <v>13</v>
      </c>
    </row>
    <row r="484" spans="1:20">
      <c r="A484" s="1131" t="s">
        <v>1975</v>
      </c>
      <c r="B484" s="1132" t="s">
        <v>1976</v>
      </c>
      <c r="C484" s="1131" t="s">
        <v>704</v>
      </c>
      <c r="D484" s="1134" t="s">
        <v>1041</v>
      </c>
      <c r="E484" s="1134" t="s">
        <v>985</v>
      </c>
      <c r="G484" s="1131">
        <v>0</v>
      </c>
      <c r="H484" s="1131" t="s">
        <v>7246</v>
      </c>
      <c r="I484" s="1131" t="s">
        <v>7555</v>
      </c>
      <c r="J484" s="1131" t="s">
        <v>7556</v>
      </c>
      <c r="K484" s="1131">
        <v>2</v>
      </c>
      <c r="L484" s="1131" t="s">
        <v>7557</v>
      </c>
      <c r="R484" s="1131">
        <v>13</v>
      </c>
      <c r="S484" s="1131" t="s">
        <v>7215</v>
      </c>
      <c r="T484" s="1131">
        <v>13</v>
      </c>
    </row>
    <row r="485" spans="1:20">
      <c r="A485" s="1131" t="s">
        <v>1977</v>
      </c>
      <c r="B485" s="1132" t="s">
        <v>1978</v>
      </c>
      <c r="C485" s="1131" t="s">
        <v>704</v>
      </c>
      <c r="D485" s="1134" t="s">
        <v>1041</v>
      </c>
      <c r="E485" s="1134" t="s">
        <v>985</v>
      </c>
      <c r="G485" s="1131">
        <v>0</v>
      </c>
      <c r="H485" s="1131" t="s">
        <v>7246</v>
      </c>
      <c r="I485" s="1131" t="s">
        <v>7558</v>
      </c>
      <c r="J485" s="1131" t="s">
        <v>7559</v>
      </c>
      <c r="K485" s="1131">
        <v>2</v>
      </c>
      <c r="L485" s="1131" t="s">
        <v>7560</v>
      </c>
      <c r="R485" s="1131">
        <v>13</v>
      </c>
      <c r="S485" s="1131" t="s">
        <v>7215</v>
      </c>
      <c r="T485" s="1131">
        <v>13</v>
      </c>
    </row>
    <row r="486" spans="1:20">
      <c r="A486" s="1131" t="s">
        <v>1979</v>
      </c>
      <c r="B486" s="1132" t="s">
        <v>1980</v>
      </c>
      <c r="C486" s="1131" t="s">
        <v>704</v>
      </c>
      <c r="D486" s="1134" t="s">
        <v>1041</v>
      </c>
      <c r="E486" s="1134" t="s">
        <v>985</v>
      </c>
      <c r="G486" s="1131">
        <v>0</v>
      </c>
      <c r="H486" s="1131" t="s">
        <v>7246</v>
      </c>
      <c r="I486" s="1131" t="s">
        <v>7561</v>
      </c>
      <c r="J486" s="1131" t="s">
        <v>7562</v>
      </c>
      <c r="K486" s="1131">
        <v>2</v>
      </c>
      <c r="L486" s="1131" t="s">
        <v>7563</v>
      </c>
      <c r="R486" s="1131">
        <v>13</v>
      </c>
      <c r="S486" s="1131" t="s">
        <v>7215</v>
      </c>
      <c r="T486" s="1131">
        <v>13</v>
      </c>
    </row>
    <row r="487" spans="1:20">
      <c r="A487" s="1131" t="s">
        <v>1981</v>
      </c>
      <c r="B487" s="1132" t="s">
        <v>1982</v>
      </c>
      <c r="C487" s="1131" t="s">
        <v>704</v>
      </c>
      <c r="D487" s="1134" t="s">
        <v>1041</v>
      </c>
      <c r="E487" s="1134" t="s">
        <v>985</v>
      </c>
      <c r="G487" s="1131">
        <v>0</v>
      </c>
      <c r="H487" s="1131" t="s">
        <v>7246</v>
      </c>
      <c r="I487" s="1131" t="s">
        <v>7564</v>
      </c>
      <c r="J487" s="1131" t="s">
        <v>7565</v>
      </c>
      <c r="K487" s="1131" t="s">
        <v>7218</v>
      </c>
      <c r="L487" s="1131" t="s">
        <v>7566</v>
      </c>
      <c r="R487" s="1131">
        <v>14</v>
      </c>
      <c r="S487" s="1131" t="s">
        <v>7219</v>
      </c>
      <c r="T487" s="1131">
        <v>14</v>
      </c>
    </row>
    <row r="488" spans="1:20">
      <c r="A488" s="1131" t="s">
        <v>1983</v>
      </c>
      <c r="B488" s="1132" t="s">
        <v>1984</v>
      </c>
      <c r="C488" s="1131" t="s">
        <v>704</v>
      </c>
      <c r="D488" s="1134" t="s">
        <v>1041</v>
      </c>
      <c r="E488" s="1134" t="s">
        <v>985</v>
      </c>
      <c r="G488" s="1131">
        <v>0</v>
      </c>
      <c r="H488" s="1131" t="s">
        <v>7246</v>
      </c>
      <c r="I488" s="1131" t="s">
        <v>7567</v>
      </c>
      <c r="J488" s="1131" t="s">
        <v>7568</v>
      </c>
      <c r="K488" s="1131" t="s">
        <v>7218</v>
      </c>
      <c r="L488" s="1131" t="s">
        <v>7569</v>
      </c>
      <c r="R488" s="1131">
        <v>13</v>
      </c>
      <c r="S488" s="1131" t="s">
        <v>7219</v>
      </c>
      <c r="T488" s="1131">
        <v>13</v>
      </c>
    </row>
    <row r="489" spans="1:20">
      <c r="A489" s="1131" t="s">
        <v>1985</v>
      </c>
      <c r="B489" s="1132" t="s">
        <v>1986</v>
      </c>
      <c r="C489" s="1131" t="s">
        <v>704</v>
      </c>
      <c r="D489" s="1134" t="s">
        <v>1041</v>
      </c>
      <c r="E489" s="1134" t="s">
        <v>985</v>
      </c>
      <c r="G489" s="1131">
        <v>0</v>
      </c>
      <c r="H489" s="1131" t="s">
        <v>7246</v>
      </c>
      <c r="I489" s="1131" t="s">
        <v>7570</v>
      </c>
      <c r="J489" s="1131" t="s">
        <v>7571</v>
      </c>
      <c r="K489" s="1131" t="s">
        <v>7218</v>
      </c>
      <c r="L489" s="1131" t="s">
        <v>7572</v>
      </c>
      <c r="R489" s="1131">
        <v>14</v>
      </c>
      <c r="S489" s="1131" t="s">
        <v>7219</v>
      </c>
      <c r="T489" s="1131">
        <v>14</v>
      </c>
    </row>
    <row r="490" spans="1:20">
      <c r="A490" s="1131" t="s">
        <v>1987</v>
      </c>
      <c r="B490" s="1132" t="s">
        <v>1988</v>
      </c>
      <c r="C490" s="1131" t="s">
        <v>704</v>
      </c>
      <c r="D490" s="1134" t="s">
        <v>1041</v>
      </c>
      <c r="E490" s="1134" t="s">
        <v>985</v>
      </c>
      <c r="G490" s="1131">
        <v>0</v>
      </c>
      <c r="H490" s="1131" t="s">
        <v>7246</v>
      </c>
      <c r="I490" s="1131" t="s">
        <v>7573</v>
      </c>
      <c r="J490" s="1131" t="s">
        <v>7574</v>
      </c>
      <c r="K490" s="1131" t="s">
        <v>7218</v>
      </c>
      <c r="L490" s="1131" t="s">
        <v>7575</v>
      </c>
      <c r="R490" s="1131">
        <v>13</v>
      </c>
      <c r="S490" s="1131" t="s">
        <v>7219</v>
      </c>
      <c r="T490" s="1131">
        <v>13</v>
      </c>
    </row>
    <row r="491" spans="1:20">
      <c r="A491" s="1131" t="s">
        <v>1989</v>
      </c>
      <c r="B491" s="1132" t="s">
        <v>1990</v>
      </c>
      <c r="C491" s="1131" t="s">
        <v>704</v>
      </c>
      <c r="D491" s="1134" t="s">
        <v>1041</v>
      </c>
      <c r="E491" s="1134" t="s">
        <v>985</v>
      </c>
      <c r="G491" s="1131">
        <v>0</v>
      </c>
      <c r="H491" s="1131" t="s">
        <v>7246</v>
      </c>
      <c r="I491" s="1131" t="s">
        <v>7576</v>
      </c>
      <c r="J491" s="1131" t="s">
        <v>7577</v>
      </c>
      <c r="K491" s="1131" t="s">
        <v>7218</v>
      </c>
      <c r="L491" s="1131" t="s">
        <v>7578</v>
      </c>
      <c r="R491" s="1131">
        <v>13</v>
      </c>
      <c r="S491" s="1131" t="s">
        <v>7219</v>
      </c>
      <c r="T491" s="1131">
        <v>13</v>
      </c>
    </row>
    <row r="492" spans="1:20">
      <c r="A492" s="1131" t="s">
        <v>1991</v>
      </c>
      <c r="B492" s="1132" t="s">
        <v>1992</v>
      </c>
      <c r="C492" s="1131" t="s">
        <v>704</v>
      </c>
      <c r="D492" s="1134" t="s">
        <v>1041</v>
      </c>
      <c r="E492" s="1134" t="s">
        <v>985</v>
      </c>
      <c r="G492" s="1131">
        <v>0</v>
      </c>
      <c r="H492" s="1131" t="s">
        <v>7246</v>
      </c>
      <c r="I492" s="1131" t="s">
        <v>7579</v>
      </c>
      <c r="J492" s="1131" t="s">
        <v>7580</v>
      </c>
      <c r="K492" s="1131">
        <v>2</v>
      </c>
      <c r="L492" s="1131" t="s">
        <v>7581</v>
      </c>
      <c r="R492" s="1131">
        <v>13</v>
      </c>
      <c r="S492" s="1131" t="s">
        <v>7219</v>
      </c>
      <c r="T492" s="1131">
        <v>13</v>
      </c>
    </row>
    <row r="493" spans="1:20">
      <c r="A493" s="1131" t="s">
        <v>1993</v>
      </c>
      <c r="B493" s="1132" t="s">
        <v>1994</v>
      </c>
      <c r="C493" s="1131" t="s">
        <v>704</v>
      </c>
      <c r="D493" s="1134" t="s">
        <v>1041</v>
      </c>
      <c r="E493" s="1134" t="s">
        <v>985</v>
      </c>
      <c r="G493" s="1131">
        <v>0</v>
      </c>
      <c r="H493" s="1131" t="s">
        <v>7246</v>
      </c>
      <c r="I493" s="1131" t="s">
        <v>7582</v>
      </c>
      <c r="J493" s="1131" t="s">
        <v>7583</v>
      </c>
      <c r="K493" s="1131">
        <v>2</v>
      </c>
      <c r="L493" s="1131" t="s">
        <v>7584</v>
      </c>
      <c r="R493" s="1131">
        <v>13</v>
      </c>
      <c r="S493" s="1131" t="s">
        <v>7215</v>
      </c>
      <c r="T493" s="1131">
        <v>13</v>
      </c>
    </row>
    <row r="494" spans="1:20">
      <c r="A494" s="1131" t="s">
        <v>1995</v>
      </c>
      <c r="B494" s="1132" t="s">
        <v>1996</v>
      </c>
      <c r="C494" s="1131" t="s">
        <v>704</v>
      </c>
      <c r="D494" s="1134" t="s">
        <v>1041</v>
      </c>
      <c r="E494" s="1134" t="s">
        <v>985</v>
      </c>
      <c r="G494" s="1131">
        <v>0</v>
      </c>
      <c r="H494" s="1131" t="s">
        <v>7246</v>
      </c>
      <c r="I494" s="1131" t="s">
        <v>7585</v>
      </c>
      <c r="J494" s="1131" t="s">
        <v>7586</v>
      </c>
      <c r="K494" s="1131">
        <v>2</v>
      </c>
      <c r="L494" s="1131" t="s">
        <v>7587</v>
      </c>
      <c r="R494" s="1131">
        <v>13</v>
      </c>
      <c r="S494" s="1131" t="s">
        <v>7215</v>
      </c>
      <c r="T494" s="1131">
        <v>13</v>
      </c>
    </row>
    <row r="495" spans="1:20">
      <c r="A495" s="1131" t="s">
        <v>1997</v>
      </c>
      <c r="B495" s="1132" t="s">
        <v>1998</v>
      </c>
      <c r="C495" s="1131" t="s">
        <v>704</v>
      </c>
      <c r="D495" s="1134" t="s">
        <v>1041</v>
      </c>
      <c r="E495" s="1134" t="s">
        <v>985</v>
      </c>
      <c r="G495" s="1131">
        <v>0</v>
      </c>
      <c r="H495" s="1131" t="s">
        <v>7246</v>
      </c>
      <c r="I495" s="1131" t="s">
        <v>7588</v>
      </c>
      <c r="J495" s="1131" t="s">
        <v>7589</v>
      </c>
      <c r="K495" s="1131">
        <v>2</v>
      </c>
      <c r="L495" s="1131" t="s">
        <v>7590</v>
      </c>
      <c r="R495" s="1131">
        <v>13</v>
      </c>
      <c r="S495" s="1131" t="s">
        <v>7215</v>
      </c>
      <c r="T495" s="1131">
        <v>13</v>
      </c>
    </row>
    <row r="496" spans="1:20">
      <c r="A496" s="1131" t="s">
        <v>1999</v>
      </c>
      <c r="B496" s="1132" t="s">
        <v>2000</v>
      </c>
      <c r="C496" s="1131" t="s">
        <v>704</v>
      </c>
      <c r="D496" s="1134" t="s">
        <v>1041</v>
      </c>
      <c r="E496" s="1134" t="s">
        <v>985</v>
      </c>
      <c r="G496" s="1131">
        <v>0</v>
      </c>
      <c r="H496" s="1131" t="s">
        <v>7246</v>
      </c>
      <c r="I496" s="1131" t="s">
        <v>7591</v>
      </c>
      <c r="J496" s="1131" t="s">
        <v>7592</v>
      </c>
      <c r="K496" s="1131">
        <v>2</v>
      </c>
      <c r="L496" s="1131" t="s">
        <v>7593</v>
      </c>
      <c r="R496" s="1131">
        <v>13</v>
      </c>
      <c r="S496" s="1131" t="s">
        <v>7215</v>
      </c>
      <c r="T496" s="1131">
        <v>13</v>
      </c>
    </row>
    <row r="497" spans="1:20">
      <c r="A497" s="1131" t="s">
        <v>2001</v>
      </c>
      <c r="B497" s="1132" t="s">
        <v>2002</v>
      </c>
      <c r="C497" s="1131" t="s">
        <v>704</v>
      </c>
      <c r="D497" s="1134" t="s">
        <v>1041</v>
      </c>
      <c r="E497" s="1134" t="s">
        <v>985</v>
      </c>
      <c r="G497" s="1131">
        <v>0</v>
      </c>
      <c r="H497" s="1131" t="s">
        <v>7246</v>
      </c>
      <c r="I497" s="1131" t="s">
        <v>7594</v>
      </c>
      <c r="J497" s="1131" t="s">
        <v>7595</v>
      </c>
      <c r="K497" s="1131">
        <v>2</v>
      </c>
      <c r="L497" s="1131" t="s">
        <v>7596</v>
      </c>
      <c r="R497" s="1131">
        <v>13</v>
      </c>
      <c r="S497" s="1131" t="s">
        <v>7215</v>
      </c>
      <c r="T497" s="1131">
        <v>13</v>
      </c>
    </row>
    <row r="498" spans="1:20">
      <c r="A498" s="1131" t="s">
        <v>2003</v>
      </c>
      <c r="B498" s="1132" t="s">
        <v>2004</v>
      </c>
      <c r="C498" s="1131" t="s">
        <v>704</v>
      </c>
      <c r="D498" s="1134" t="s">
        <v>1041</v>
      </c>
      <c r="E498" s="1134" t="s">
        <v>985</v>
      </c>
      <c r="G498" s="1131">
        <v>0</v>
      </c>
      <c r="H498" s="1131" t="s">
        <v>7246</v>
      </c>
      <c r="I498" s="1131" t="s">
        <v>7597</v>
      </c>
      <c r="J498" s="1131" t="s">
        <v>7598</v>
      </c>
      <c r="K498" s="1131">
        <v>2</v>
      </c>
      <c r="L498" s="1131" t="s">
        <v>7599</v>
      </c>
      <c r="R498" s="1131">
        <v>13</v>
      </c>
      <c r="S498" s="1131" t="s">
        <v>7215</v>
      </c>
      <c r="T498" s="1131">
        <v>13</v>
      </c>
    </row>
    <row r="499" spans="1:20">
      <c r="A499" s="1131" t="s">
        <v>2005</v>
      </c>
      <c r="B499" s="1132" t="s">
        <v>2006</v>
      </c>
      <c r="C499" s="1131" t="s">
        <v>704</v>
      </c>
      <c r="D499" s="1134" t="s">
        <v>1041</v>
      </c>
      <c r="E499" s="1134" t="s">
        <v>985</v>
      </c>
      <c r="G499" s="1131">
        <v>0</v>
      </c>
      <c r="H499" s="1131" t="s">
        <v>7246</v>
      </c>
      <c r="I499" s="1131" t="s">
        <v>7600</v>
      </c>
      <c r="J499" s="1131" t="s">
        <v>7601</v>
      </c>
      <c r="K499" s="1131" t="s">
        <v>7218</v>
      </c>
      <c r="L499" s="1131" t="s">
        <v>7602</v>
      </c>
      <c r="R499" s="1131">
        <v>14</v>
      </c>
      <c r="S499" s="1131" t="s">
        <v>7219</v>
      </c>
      <c r="T499" s="1131">
        <v>14</v>
      </c>
    </row>
    <row r="500" spans="1:20">
      <c r="A500" s="1131" t="s">
        <v>2007</v>
      </c>
      <c r="B500" s="1132" t="s">
        <v>2008</v>
      </c>
      <c r="C500" s="1131" t="s">
        <v>704</v>
      </c>
      <c r="D500" s="1134" t="s">
        <v>1041</v>
      </c>
      <c r="E500" s="1134" t="s">
        <v>985</v>
      </c>
      <c r="G500" s="1131">
        <v>0</v>
      </c>
      <c r="H500" s="1131" t="s">
        <v>7246</v>
      </c>
      <c r="I500" s="1131" t="s">
        <v>7603</v>
      </c>
      <c r="J500" s="1131" t="s">
        <v>7604</v>
      </c>
      <c r="K500" s="1131" t="s">
        <v>7218</v>
      </c>
      <c r="L500" s="1131" t="s">
        <v>7605</v>
      </c>
      <c r="R500" s="1131">
        <v>13</v>
      </c>
      <c r="S500" s="1131" t="s">
        <v>7219</v>
      </c>
      <c r="T500" s="1131">
        <v>13</v>
      </c>
    </row>
    <row r="501" spans="1:20">
      <c r="A501" s="1131" t="s">
        <v>2009</v>
      </c>
      <c r="B501" s="1132" t="s">
        <v>2010</v>
      </c>
      <c r="C501" s="1131" t="s">
        <v>704</v>
      </c>
      <c r="D501" s="1134" t="s">
        <v>1041</v>
      </c>
      <c r="E501" s="1134" t="s">
        <v>985</v>
      </c>
      <c r="G501" s="1131">
        <v>0</v>
      </c>
      <c r="H501" s="1131" t="s">
        <v>7246</v>
      </c>
      <c r="I501" s="1131" t="s">
        <v>7606</v>
      </c>
      <c r="J501" s="1131" t="s">
        <v>7607</v>
      </c>
      <c r="K501" s="1131" t="s">
        <v>7218</v>
      </c>
      <c r="L501" s="1131" t="s">
        <v>7608</v>
      </c>
      <c r="R501" s="1131">
        <v>14</v>
      </c>
      <c r="S501" s="1131" t="s">
        <v>7219</v>
      </c>
      <c r="T501" s="1131">
        <v>14</v>
      </c>
    </row>
    <row r="502" spans="1:20">
      <c r="A502" s="1131" t="s">
        <v>2011</v>
      </c>
      <c r="B502" s="1132" t="s">
        <v>2012</v>
      </c>
      <c r="C502" s="1131" t="s">
        <v>704</v>
      </c>
      <c r="D502" s="1134" t="s">
        <v>1041</v>
      </c>
      <c r="E502" s="1134" t="s">
        <v>985</v>
      </c>
      <c r="G502" s="1131">
        <v>0</v>
      </c>
      <c r="H502" s="1131" t="s">
        <v>7246</v>
      </c>
      <c r="I502" s="1131" t="s">
        <v>7609</v>
      </c>
      <c r="J502" s="1131" t="s">
        <v>7610</v>
      </c>
      <c r="K502" s="1131" t="s">
        <v>7218</v>
      </c>
      <c r="L502" s="1131" t="s">
        <v>7611</v>
      </c>
      <c r="R502" s="1131">
        <v>13</v>
      </c>
      <c r="S502" s="1131" t="s">
        <v>7219</v>
      </c>
      <c r="T502" s="1131">
        <v>13</v>
      </c>
    </row>
    <row r="503" spans="1:20">
      <c r="A503" s="1131" t="s">
        <v>2013</v>
      </c>
      <c r="B503" s="1132" t="s">
        <v>2014</v>
      </c>
      <c r="C503" s="1131" t="s">
        <v>704</v>
      </c>
      <c r="D503" s="1134" t="s">
        <v>1041</v>
      </c>
      <c r="E503" s="1134" t="s">
        <v>985</v>
      </c>
      <c r="G503" s="1131">
        <v>0</v>
      </c>
      <c r="H503" s="1131" t="s">
        <v>7246</v>
      </c>
      <c r="I503" s="1131" t="s">
        <v>7612</v>
      </c>
      <c r="J503" s="1131" t="s">
        <v>7613</v>
      </c>
      <c r="K503" s="1131" t="s">
        <v>7218</v>
      </c>
      <c r="L503" s="1131" t="s">
        <v>7614</v>
      </c>
      <c r="R503" s="1131">
        <v>13</v>
      </c>
      <c r="S503" s="1131" t="s">
        <v>7219</v>
      </c>
      <c r="T503" s="1131">
        <v>13</v>
      </c>
    </row>
    <row r="504" spans="1:20">
      <c r="A504" s="1131" t="s">
        <v>2015</v>
      </c>
      <c r="B504" s="1132" t="s">
        <v>2016</v>
      </c>
      <c r="C504" s="1131" t="s">
        <v>704</v>
      </c>
      <c r="D504" s="1134" t="s">
        <v>1041</v>
      </c>
      <c r="E504" s="1134" t="s">
        <v>985</v>
      </c>
      <c r="G504" s="1131">
        <v>0</v>
      </c>
      <c r="H504" s="1131" t="s">
        <v>7246</v>
      </c>
      <c r="I504" s="1131" t="s">
        <v>7615</v>
      </c>
      <c r="J504" s="1131" t="s">
        <v>7616</v>
      </c>
      <c r="K504" s="1131">
        <v>2</v>
      </c>
      <c r="L504" s="1131" t="s">
        <v>7617</v>
      </c>
      <c r="R504" s="1131">
        <v>13</v>
      </c>
      <c r="S504" s="1131" t="s">
        <v>7219</v>
      </c>
      <c r="T504" s="1131">
        <v>13</v>
      </c>
    </row>
    <row r="505" spans="1:20">
      <c r="A505" s="1131" t="s">
        <v>2017</v>
      </c>
      <c r="B505" s="1132" t="s">
        <v>2018</v>
      </c>
      <c r="C505" s="1131" t="s">
        <v>704</v>
      </c>
      <c r="D505" s="1134" t="s">
        <v>1041</v>
      </c>
      <c r="E505" s="1134" t="s">
        <v>985</v>
      </c>
      <c r="G505" s="1131">
        <v>0</v>
      </c>
      <c r="H505" s="1131" t="s">
        <v>7246</v>
      </c>
      <c r="I505" s="1131" t="s">
        <v>7618</v>
      </c>
      <c r="J505" s="1131" t="s">
        <v>7619</v>
      </c>
      <c r="K505" s="1131">
        <v>2</v>
      </c>
      <c r="L505" s="1131" t="s">
        <v>7620</v>
      </c>
      <c r="R505" s="1131">
        <v>13</v>
      </c>
      <c r="S505" s="1131" t="s">
        <v>7215</v>
      </c>
      <c r="T505" s="1131">
        <v>13</v>
      </c>
    </row>
    <row r="506" spans="1:20">
      <c r="A506" s="1131" t="s">
        <v>2019</v>
      </c>
      <c r="B506" s="1132" t="s">
        <v>2020</v>
      </c>
      <c r="C506" s="1131" t="s">
        <v>704</v>
      </c>
      <c r="D506" s="1134" t="s">
        <v>1041</v>
      </c>
      <c r="E506" s="1134" t="s">
        <v>985</v>
      </c>
      <c r="G506" s="1131">
        <v>0</v>
      </c>
      <c r="H506" s="1131" t="s">
        <v>7246</v>
      </c>
      <c r="I506" s="1131" t="s">
        <v>7621</v>
      </c>
      <c r="J506" s="1131" t="s">
        <v>7622</v>
      </c>
      <c r="K506" s="1131">
        <v>2</v>
      </c>
      <c r="L506" s="1131" t="s">
        <v>7623</v>
      </c>
      <c r="R506" s="1131">
        <v>13</v>
      </c>
      <c r="S506" s="1131" t="s">
        <v>7215</v>
      </c>
      <c r="T506" s="1131">
        <v>13</v>
      </c>
    </row>
    <row r="507" spans="1:20">
      <c r="A507" s="1131" t="s">
        <v>2021</v>
      </c>
      <c r="B507" s="1132" t="s">
        <v>2022</v>
      </c>
      <c r="C507" s="1131" t="s">
        <v>704</v>
      </c>
      <c r="D507" s="1134" t="s">
        <v>1041</v>
      </c>
      <c r="E507" s="1134" t="s">
        <v>985</v>
      </c>
      <c r="G507" s="1131">
        <v>0</v>
      </c>
      <c r="H507" s="1131" t="s">
        <v>7246</v>
      </c>
      <c r="I507" s="1131" t="s">
        <v>7624</v>
      </c>
      <c r="J507" s="1131" t="s">
        <v>7625</v>
      </c>
      <c r="K507" s="1131">
        <v>2</v>
      </c>
      <c r="L507" s="1131" t="s">
        <v>7626</v>
      </c>
      <c r="R507" s="1131">
        <v>13</v>
      </c>
      <c r="S507" s="1131" t="s">
        <v>7215</v>
      </c>
      <c r="T507" s="1131">
        <v>13</v>
      </c>
    </row>
    <row r="508" spans="1:20">
      <c r="A508" s="1131" t="s">
        <v>2023</v>
      </c>
      <c r="B508" s="1132" t="s">
        <v>2024</v>
      </c>
      <c r="C508" s="1131" t="s">
        <v>704</v>
      </c>
      <c r="D508" s="1134" t="s">
        <v>1041</v>
      </c>
      <c r="E508" s="1134" t="s">
        <v>985</v>
      </c>
      <c r="G508" s="1131">
        <v>0</v>
      </c>
      <c r="H508" s="1131" t="s">
        <v>7246</v>
      </c>
      <c r="I508" s="1131" t="s">
        <v>7627</v>
      </c>
      <c r="J508" s="1131" t="s">
        <v>7628</v>
      </c>
      <c r="K508" s="1131">
        <v>2</v>
      </c>
      <c r="L508" s="1131" t="s">
        <v>7629</v>
      </c>
      <c r="R508" s="1131">
        <v>13</v>
      </c>
      <c r="S508" s="1131" t="s">
        <v>7215</v>
      </c>
      <c r="T508" s="1131">
        <v>13</v>
      </c>
    </row>
    <row r="509" spans="1:20">
      <c r="A509" s="1131" t="s">
        <v>2025</v>
      </c>
      <c r="B509" s="1132" t="s">
        <v>2026</v>
      </c>
      <c r="C509" s="1131" t="s">
        <v>704</v>
      </c>
      <c r="D509" s="1134" t="s">
        <v>1041</v>
      </c>
      <c r="E509" s="1134" t="s">
        <v>985</v>
      </c>
      <c r="G509" s="1131">
        <v>0</v>
      </c>
      <c r="H509" s="1131" t="s">
        <v>7246</v>
      </c>
      <c r="I509" s="1131" t="s">
        <v>7630</v>
      </c>
      <c r="J509" s="1131" t="s">
        <v>7631</v>
      </c>
      <c r="K509" s="1131">
        <v>2</v>
      </c>
      <c r="L509" s="1131" t="s">
        <v>7632</v>
      </c>
      <c r="R509" s="1131">
        <v>13</v>
      </c>
      <c r="S509" s="1131" t="s">
        <v>7215</v>
      </c>
      <c r="T509" s="1131">
        <v>13</v>
      </c>
    </row>
    <row r="510" spans="1:20">
      <c r="A510" s="1131" t="s">
        <v>2027</v>
      </c>
      <c r="B510" s="1132" t="s">
        <v>2028</v>
      </c>
      <c r="C510" s="1131" t="s">
        <v>704</v>
      </c>
      <c r="D510" s="1134" t="s">
        <v>1041</v>
      </c>
      <c r="E510" s="1134" t="s">
        <v>985</v>
      </c>
      <c r="G510" s="1131">
        <v>0</v>
      </c>
      <c r="H510" s="1131" t="s">
        <v>7246</v>
      </c>
      <c r="I510" s="1131" t="s">
        <v>7633</v>
      </c>
      <c r="J510" s="1131" t="s">
        <v>7634</v>
      </c>
      <c r="K510" s="1131">
        <v>2</v>
      </c>
      <c r="L510" s="1131" t="s">
        <v>7635</v>
      </c>
      <c r="R510" s="1131">
        <v>13</v>
      </c>
      <c r="S510" s="1131" t="s">
        <v>7215</v>
      </c>
      <c r="T510" s="1131">
        <v>13</v>
      </c>
    </row>
    <row r="511" spans="1:20">
      <c r="A511" s="1131" t="s">
        <v>2029</v>
      </c>
      <c r="B511" s="1132" t="s">
        <v>2030</v>
      </c>
      <c r="C511" s="1131" t="s">
        <v>704</v>
      </c>
      <c r="D511" s="1134" t="s">
        <v>1041</v>
      </c>
      <c r="E511" s="1134" t="s">
        <v>985</v>
      </c>
      <c r="G511" s="1131">
        <v>0</v>
      </c>
      <c r="H511" s="1131" t="s">
        <v>7246</v>
      </c>
      <c r="I511" s="1131" t="s">
        <v>7636</v>
      </c>
      <c r="J511" s="1131" t="s">
        <v>7637</v>
      </c>
      <c r="K511" s="1131">
        <v>2</v>
      </c>
      <c r="L511" s="1131" t="s">
        <v>7638</v>
      </c>
      <c r="R511" s="1131">
        <v>14</v>
      </c>
      <c r="S511" s="1131" t="s">
        <v>7219</v>
      </c>
      <c r="T511" s="1131">
        <v>14</v>
      </c>
    </row>
    <row r="512" spans="1:20">
      <c r="A512" s="1131" t="s">
        <v>2031</v>
      </c>
      <c r="B512" s="1132" t="s">
        <v>2032</v>
      </c>
      <c r="C512" s="1131" t="s">
        <v>704</v>
      </c>
      <c r="D512" s="1134" t="s">
        <v>1041</v>
      </c>
      <c r="E512" s="1134" t="s">
        <v>985</v>
      </c>
      <c r="G512" s="1131">
        <v>0</v>
      </c>
      <c r="H512" s="1131" t="s">
        <v>7246</v>
      </c>
      <c r="I512" s="1131" t="s">
        <v>7639</v>
      </c>
      <c r="J512" s="1131" t="s">
        <v>7640</v>
      </c>
      <c r="K512" s="1131">
        <v>2</v>
      </c>
      <c r="L512" s="1131" t="s">
        <v>7641</v>
      </c>
      <c r="R512" s="1131">
        <v>13</v>
      </c>
      <c r="S512" s="1131" t="s">
        <v>7219</v>
      </c>
      <c r="T512" s="1131">
        <v>13</v>
      </c>
    </row>
    <row r="513" spans="1:20">
      <c r="A513" s="1131" t="s">
        <v>2033</v>
      </c>
      <c r="B513" s="1132" t="s">
        <v>2034</v>
      </c>
      <c r="C513" s="1131" t="s">
        <v>704</v>
      </c>
      <c r="D513" s="1134" t="s">
        <v>1041</v>
      </c>
      <c r="E513" s="1134" t="s">
        <v>985</v>
      </c>
      <c r="G513" s="1131">
        <v>0</v>
      </c>
      <c r="H513" s="1131" t="s">
        <v>7246</v>
      </c>
      <c r="I513" s="1131" t="s">
        <v>7642</v>
      </c>
      <c r="J513" s="1131" t="s">
        <v>7643</v>
      </c>
      <c r="K513" s="1131">
        <v>2</v>
      </c>
      <c r="L513" s="1131" t="s">
        <v>7644</v>
      </c>
      <c r="R513" s="1131">
        <v>14</v>
      </c>
      <c r="S513" s="1131" t="s">
        <v>7219</v>
      </c>
      <c r="T513" s="1131">
        <v>14</v>
      </c>
    </row>
    <row r="514" spans="1:20">
      <c r="A514" s="1131" t="s">
        <v>2035</v>
      </c>
      <c r="B514" s="1132" t="s">
        <v>2036</v>
      </c>
      <c r="C514" s="1131" t="s">
        <v>704</v>
      </c>
      <c r="D514" s="1134" t="s">
        <v>1041</v>
      </c>
      <c r="E514" s="1134" t="s">
        <v>985</v>
      </c>
      <c r="G514" s="1131">
        <v>0</v>
      </c>
      <c r="H514" s="1131" t="s">
        <v>7246</v>
      </c>
      <c r="I514" s="1131" t="s">
        <v>7645</v>
      </c>
      <c r="J514" s="1131" t="s">
        <v>7646</v>
      </c>
      <c r="K514" s="1131">
        <v>2</v>
      </c>
      <c r="L514" s="1131" t="s">
        <v>7647</v>
      </c>
      <c r="R514" s="1131">
        <v>13</v>
      </c>
      <c r="S514" s="1131" t="s">
        <v>7219</v>
      </c>
      <c r="T514" s="1131">
        <v>13</v>
      </c>
    </row>
    <row r="515" spans="1:20">
      <c r="A515" s="1131" t="s">
        <v>2037</v>
      </c>
      <c r="B515" s="1132" t="s">
        <v>2038</v>
      </c>
      <c r="C515" s="1131" t="s">
        <v>704</v>
      </c>
      <c r="D515" s="1134" t="s">
        <v>1041</v>
      </c>
      <c r="E515" s="1134" t="s">
        <v>985</v>
      </c>
      <c r="G515" s="1131">
        <v>0</v>
      </c>
      <c r="H515" s="1131" t="s">
        <v>7246</v>
      </c>
      <c r="I515" s="1131" t="s">
        <v>7648</v>
      </c>
      <c r="J515" s="1131" t="s">
        <v>7649</v>
      </c>
      <c r="K515" s="1131">
        <v>2</v>
      </c>
      <c r="L515" s="1131" t="s">
        <v>7650</v>
      </c>
      <c r="R515" s="1131">
        <v>13</v>
      </c>
      <c r="S515" s="1131" t="s">
        <v>7219</v>
      </c>
      <c r="T515" s="1131">
        <v>13</v>
      </c>
    </row>
    <row r="516" spans="1:20">
      <c r="A516" s="1131" t="s">
        <v>2039</v>
      </c>
      <c r="B516" s="1132" t="s">
        <v>2040</v>
      </c>
      <c r="C516" s="1131" t="s">
        <v>704</v>
      </c>
      <c r="D516" s="1134" t="s">
        <v>1041</v>
      </c>
      <c r="E516" s="1134" t="s">
        <v>985</v>
      </c>
      <c r="G516" s="1131">
        <v>0</v>
      </c>
      <c r="H516" s="1131" t="s">
        <v>7246</v>
      </c>
      <c r="I516" s="1131" t="s">
        <v>7651</v>
      </c>
      <c r="J516" s="1131" t="s">
        <v>7652</v>
      </c>
      <c r="K516" s="1131">
        <v>2</v>
      </c>
      <c r="L516" s="1131" t="s">
        <v>7653</v>
      </c>
      <c r="R516" s="1131">
        <v>13</v>
      </c>
      <c r="S516" s="1131" t="s">
        <v>7219</v>
      </c>
      <c r="T516" s="1131">
        <v>13</v>
      </c>
    </row>
    <row r="517" spans="1:20">
      <c r="A517" s="1131" t="s">
        <v>2041</v>
      </c>
      <c r="B517" s="1132" t="s">
        <v>2042</v>
      </c>
      <c r="C517" s="1131" t="s">
        <v>704</v>
      </c>
      <c r="D517" s="1134" t="s">
        <v>1041</v>
      </c>
      <c r="E517" s="1134" t="s">
        <v>985</v>
      </c>
      <c r="G517" s="1131">
        <v>0</v>
      </c>
      <c r="H517" s="1131" t="s">
        <v>7246</v>
      </c>
      <c r="I517" s="1131" t="s">
        <v>7654</v>
      </c>
      <c r="J517" s="1131" t="s">
        <v>7655</v>
      </c>
      <c r="K517" s="1131">
        <v>2</v>
      </c>
      <c r="L517" s="1131" t="s">
        <v>7656</v>
      </c>
      <c r="R517" s="1131">
        <v>13</v>
      </c>
      <c r="S517" s="1131" t="s">
        <v>7215</v>
      </c>
      <c r="T517" s="1131">
        <v>13</v>
      </c>
    </row>
    <row r="518" spans="1:20">
      <c r="A518" s="1131" t="s">
        <v>2043</v>
      </c>
      <c r="B518" s="1132" t="s">
        <v>2044</v>
      </c>
      <c r="C518" s="1131" t="s">
        <v>704</v>
      </c>
      <c r="D518" s="1134" t="s">
        <v>1041</v>
      </c>
      <c r="E518" s="1134" t="s">
        <v>985</v>
      </c>
      <c r="G518" s="1131">
        <v>0</v>
      </c>
      <c r="H518" s="1131" t="s">
        <v>7246</v>
      </c>
      <c r="I518" s="1131" t="s">
        <v>7657</v>
      </c>
      <c r="J518" s="1131" t="s">
        <v>7658</v>
      </c>
      <c r="K518" s="1131">
        <v>2</v>
      </c>
      <c r="L518" s="1131" t="s">
        <v>7659</v>
      </c>
      <c r="R518" s="1131">
        <v>13</v>
      </c>
      <c r="S518" s="1131" t="s">
        <v>7215</v>
      </c>
      <c r="T518" s="1131">
        <v>13</v>
      </c>
    </row>
    <row r="519" spans="1:20">
      <c r="A519" s="1131" t="s">
        <v>2045</v>
      </c>
      <c r="B519" s="1132" t="s">
        <v>2046</v>
      </c>
      <c r="C519" s="1131" t="s">
        <v>704</v>
      </c>
      <c r="D519" s="1134" t="s">
        <v>1041</v>
      </c>
      <c r="E519" s="1134" t="s">
        <v>985</v>
      </c>
      <c r="G519" s="1131">
        <v>0</v>
      </c>
      <c r="H519" s="1131" t="s">
        <v>7246</v>
      </c>
      <c r="I519" s="1131" t="s">
        <v>7660</v>
      </c>
      <c r="J519" s="1131" t="s">
        <v>7661</v>
      </c>
      <c r="K519" s="1131">
        <v>2</v>
      </c>
      <c r="L519" s="1131" t="s">
        <v>7662</v>
      </c>
      <c r="R519" s="1131">
        <v>13</v>
      </c>
      <c r="S519" s="1131" t="s">
        <v>7215</v>
      </c>
      <c r="T519" s="1131">
        <v>13</v>
      </c>
    </row>
    <row r="520" spans="1:20">
      <c r="A520" s="1131" t="s">
        <v>2047</v>
      </c>
      <c r="B520" s="1132" t="s">
        <v>2048</v>
      </c>
      <c r="C520" s="1131" t="s">
        <v>704</v>
      </c>
      <c r="D520" s="1134" t="s">
        <v>1041</v>
      </c>
      <c r="E520" s="1134" t="s">
        <v>985</v>
      </c>
      <c r="G520" s="1131">
        <v>0</v>
      </c>
      <c r="H520" s="1131" t="s">
        <v>7246</v>
      </c>
      <c r="I520" s="1131" t="s">
        <v>7663</v>
      </c>
      <c r="J520" s="1131" t="s">
        <v>7664</v>
      </c>
      <c r="K520" s="1131">
        <v>2</v>
      </c>
      <c r="L520" s="1131" t="s">
        <v>7665</v>
      </c>
      <c r="R520" s="1131">
        <v>13</v>
      </c>
      <c r="S520" s="1131" t="s">
        <v>7215</v>
      </c>
      <c r="T520" s="1131">
        <v>13</v>
      </c>
    </row>
    <row r="521" spans="1:20">
      <c r="A521" s="1131" t="s">
        <v>2049</v>
      </c>
      <c r="B521" s="1132" t="s">
        <v>2050</v>
      </c>
      <c r="C521" s="1131" t="s">
        <v>704</v>
      </c>
      <c r="D521" s="1134" t="s">
        <v>1041</v>
      </c>
      <c r="E521" s="1134" t="s">
        <v>985</v>
      </c>
      <c r="G521" s="1131">
        <v>0</v>
      </c>
      <c r="H521" s="1131" t="s">
        <v>7246</v>
      </c>
      <c r="I521" s="1131" t="s">
        <v>7666</v>
      </c>
      <c r="J521" s="1131" t="s">
        <v>7667</v>
      </c>
      <c r="K521" s="1131">
        <v>2</v>
      </c>
      <c r="L521" s="1131" t="s">
        <v>7668</v>
      </c>
      <c r="R521" s="1131">
        <v>13</v>
      </c>
      <c r="S521" s="1131" t="s">
        <v>7215</v>
      </c>
      <c r="T521" s="1131">
        <v>13</v>
      </c>
    </row>
    <row r="522" spans="1:20">
      <c r="A522" s="1131" t="s">
        <v>2051</v>
      </c>
      <c r="B522" s="1132" t="s">
        <v>2052</v>
      </c>
      <c r="C522" s="1131" t="s">
        <v>704</v>
      </c>
      <c r="D522" s="1134" t="s">
        <v>1041</v>
      </c>
      <c r="E522" s="1134" t="s">
        <v>985</v>
      </c>
      <c r="G522" s="1131">
        <v>0</v>
      </c>
      <c r="H522" s="1131" t="s">
        <v>7246</v>
      </c>
      <c r="I522" s="1131" t="s">
        <v>7669</v>
      </c>
      <c r="J522" s="1131" t="s">
        <v>7670</v>
      </c>
      <c r="K522" s="1131">
        <v>2</v>
      </c>
      <c r="L522" s="1131" t="s">
        <v>7671</v>
      </c>
      <c r="R522" s="1131">
        <v>13</v>
      </c>
      <c r="S522" s="1131" t="s">
        <v>7215</v>
      </c>
      <c r="T522" s="1131">
        <v>13</v>
      </c>
    </row>
    <row r="523" spans="1:20">
      <c r="A523" s="1131" t="s">
        <v>2053</v>
      </c>
      <c r="B523" s="1132" t="s">
        <v>2054</v>
      </c>
      <c r="C523" s="1131" t="s">
        <v>704</v>
      </c>
      <c r="D523" s="1134" t="s">
        <v>1041</v>
      </c>
      <c r="E523" s="1134" t="s">
        <v>985</v>
      </c>
      <c r="G523" s="1131">
        <v>-1</v>
      </c>
      <c r="H523" s="1131" t="s">
        <v>437</v>
      </c>
      <c r="I523" s="1131" t="s">
        <v>7672</v>
      </c>
      <c r="J523" s="1131" t="s">
        <v>7673</v>
      </c>
      <c r="K523" s="1131">
        <v>3</v>
      </c>
      <c r="R523" s="1131">
        <v>9</v>
      </c>
      <c r="S523" s="1131" t="s">
        <v>7215</v>
      </c>
      <c r="T523" s="1131">
        <v>9</v>
      </c>
    </row>
    <row r="524" spans="1:20">
      <c r="A524" s="1131" t="s">
        <v>2055</v>
      </c>
      <c r="B524" s="1132" t="s">
        <v>2056</v>
      </c>
      <c r="C524" s="1131" t="s">
        <v>2057</v>
      </c>
      <c r="D524" s="1134" t="s">
        <v>1041</v>
      </c>
      <c r="E524" s="1134" t="s">
        <v>702</v>
      </c>
      <c r="G524" s="1131">
        <v>-2</v>
      </c>
      <c r="H524" s="1131" t="s">
        <v>7212</v>
      </c>
      <c r="I524" s="1131" t="s">
        <v>7674</v>
      </c>
      <c r="J524" s="1131" t="s">
        <v>7675</v>
      </c>
      <c r="K524" s="1131">
        <v>1</v>
      </c>
      <c r="L524" s="1131">
        <v>601000</v>
      </c>
      <c r="R524" s="1131">
        <v>14</v>
      </c>
      <c r="S524" s="1131" t="s">
        <v>7193</v>
      </c>
      <c r="T524" s="1131">
        <v>14</v>
      </c>
    </row>
    <row r="525" spans="1:20">
      <c r="A525" s="1131" t="s">
        <v>2058</v>
      </c>
      <c r="B525" s="1132" t="s">
        <v>2059</v>
      </c>
      <c r="C525" s="1131" t="s">
        <v>2057</v>
      </c>
      <c r="D525" s="1134" t="s">
        <v>1041</v>
      </c>
      <c r="E525" s="1134" t="s">
        <v>702</v>
      </c>
      <c r="G525" s="1131">
        <v>-2</v>
      </c>
      <c r="H525" s="1131" t="s">
        <v>7212</v>
      </c>
      <c r="I525" s="1131" t="s">
        <v>7676</v>
      </c>
      <c r="J525" s="1131" t="s">
        <v>7677</v>
      </c>
      <c r="K525" s="1131">
        <v>1</v>
      </c>
      <c r="L525" s="1131">
        <v>602000</v>
      </c>
      <c r="R525" s="1131">
        <v>7</v>
      </c>
      <c r="S525" s="1131" t="s">
        <v>7193</v>
      </c>
      <c r="T525" s="1131">
        <v>7</v>
      </c>
    </row>
    <row r="526" spans="1:20">
      <c r="A526" s="1131" t="s">
        <v>2060</v>
      </c>
      <c r="B526" s="1132" t="s">
        <v>2061</v>
      </c>
      <c r="C526" s="1131" t="s">
        <v>2057</v>
      </c>
      <c r="D526" s="1134" t="s">
        <v>1041</v>
      </c>
      <c r="E526" s="1134" t="s">
        <v>702</v>
      </c>
      <c r="G526" s="1131">
        <v>-2</v>
      </c>
      <c r="H526" s="1131" t="s">
        <v>7212</v>
      </c>
      <c r="I526" s="1131" t="s">
        <v>7678</v>
      </c>
      <c r="J526" s="1131" t="s">
        <v>7679</v>
      </c>
      <c r="K526" s="1131">
        <v>1</v>
      </c>
      <c r="L526" s="1131" t="s">
        <v>7680</v>
      </c>
      <c r="R526" s="1131">
        <v>8</v>
      </c>
      <c r="S526" s="1131" t="s">
        <v>7193</v>
      </c>
      <c r="T526" s="1131">
        <v>8</v>
      </c>
    </row>
    <row r="527" spans="1:20">
      <c r="A527" s="1131" t="s">
        <v>2062</v>
      </c>
      <c r="B527" s="1132" t="s">
        <v>2063</v>
      </c>
      <c r="C527" s="1131" t="s">
        <v>2057</v>
      </c>
      <c r="D527" s="1134" t="s">
        <v>1041</v>
      </c>
      <c r="E527" s="1134" t="s">
        <v>702</v>
      </c>
      <c r="G527" s="1131">
        <v>-2</v>
      </c>
      <c r="H527" s="1131" t="s">
        <v>7212</v>
      </c>
      <c r="I527" s="1131" t="s">
        <v>7681</v>
      </c>
      <c r="J527" s="1131" t="s">
        <v>7682</v>
      </c>
      <c r="K527" s="1131" t="s">
        <v>7683</v>
      </c>
      <c r="L527" s="1131" t="s">
        <v>7684</v>
      </c>
      <c r="R527" s="1131">
        <v>7</v>
      </c>
      <c r="S527" s="1131" t="s">
        <v>7193</v>
      </c>
      <c r="T527" s="1131">
        <v>7</v>
      </c>
    </row>
    <row r="528" spans="1:20">
      <c r="A528" s="1131" t="s">
        <v>2064</v>
      </c>
      <c r="B528" s="1132" t="s">
        <v>2065</v>
      </c>
      <c r="C528" s="1131" t="s">
        <v>2057</v>
      </c>
      <c r="D528" s="1134" t="s">
        <v>1041</v>
      </c>
      <c r="E528" s="1134" t="s">
        <v>702</v>
      </c>
      <c r="G528" s="1131">
        <v>-2</v>
      </c>
      <c r="H528" s="1131" t="s">
        <v>7212</v>
      </c>
      <c r="I528" s="1131" t="s">
        <v>7685</v>
      </c>
      <c r="J528" s="1131" t="s">
        <v>7686</v>
      </c>
      <c r="K528" s="1131" t="s">
        <v>7683</v>
      </c>
      <c r="L528" s="1131" t="s">
        <v>7687</v>
      </c>
      <c r="R528" s="1131">
        <v>15</v>
      </c>
      <c r="S528" s="1131" t="s">
        <v>7193</v>
      </c>
      <c r="T528" s="1131">
        <v>15</v>
      </c>
    </row>
    <row r="529" spans="1:20">
      <c r="A529" s="1131" t="s">
        <v>2066</v>
      </c>
      <c r="B529" s="1132" t="s">
        <v>2067</v>
      </c>
      <c r="C529" s="1131" t="s">
        <v>2057</v>
      </c>
      <c r="D529" s="1134" t="s">
        <v>1041</v>
      </c>
      <c r="E529" s="1134" t="s">
        <v>702</v>
      </c>
      <c r="G529" s="1131">
        <v>-2</v>
      </c>
      <c r="H529" s="1131" t="s">
        <v>7212</v>
      </c>
      <c r="I529" s="1131" t="s">
        <v>7688</v>
      </c>
      <c r="J529" s="1131" t="s">
        <v>7689</v>
      </c>
      <c r="K529" s="1131" t="s">
        <v>7683</v>
      </c>
      <c r="L529" s="1131" t="s">
        <v>7690</v>
      </c>
      <c r="R529" s="1131">
        <v>9</v>
      </c>
      <c r="S529" s="1131" t="s">
        <v>7193</v>
      </c>
      <c r="T529" s="1131">
        <v>9</v>
      </c>
    </row>
    <row r="530" spans="1:20">
      <c r="A530" s="1131" t="s">
        <v>2068</v>
      </c>
      <c r="B530" s="1132" t="s">
        <v>2069</v>
      </c>
      <c r="C530" s="1131" t="s">
        <v>2057</v>
      </c>
      <c r="D530" s="1134" t="s">
        <v>1041</v>
      </c>
      <c r="E530" s="1134" t="s">
        <v>702</v>
      </c>
      <c r="G530" s="1131">
        <v>-2</v>
      </c>
      <c r="H530" s="1131" t="s">
        <v>7212</v>
      </c>
      <c r="I530" s="1131" t="s">
        <v>7691</v>
      </c>
      <c r="J530" s="1131" t="s">
        <v>7692</v>
      </c>
      <c r="K530" s="1131" t="s">
        <v>7683</v>
      </c>
      <c r="L530" s="1131" t="s">
        <v>7693</v>
      </c>
      <c r="R530" s="1131">
        <v>9</v>
      </c>
      <c r="S530" s="1131" t="s">
        <v>7193</v>
      </c>
      <c r="T530" s="1131">
        <v>9</v>
      </c>
    </row>
    <row r="531" spans="1:20">
      <c r="A531" s="1131" t="s">
        <v>2070</v>
      </c>
      <c r="B531" s="1132" t="s">
        <v>2071</v>
      </c>
      <c r="C531" s="1131" t="s">
        <v>2057</v>
      </c>
      <c r="D531" s="1134" t="s">
        <v>1041</v>
      </c>
      <c r="E531" s="1134" t="s">
        <v>702</v>
      </c>
      <c r="G531" s="1131">
        <v>-2</v>
      </c>
      <c r="H531" s="1131" t="s">
        <v>7212</v>
      </c>
      <c r="I531" s="1131" t="s">
        <v>7694</v>
      </c>
      <c r="J531" s="1131" t="s">
        <v>7695</v>
      </c>
      <c r="K531" s="1131" t="s">
        <v>7683</v>
      </c>
      <c r="L531" s="1131" t="s">
        <v>7696</v>
      </c>
      <c r="R531" s="1131">
        <v>16</v>
      </c>
      <c r="S531" s="1131" t="s">
        <v>7697</v>
      </c>
      <c r="T531" s="1131">
        <v>16</v>
      </c>
    </row>
    <row r="532" spans="1:20">
      <c r="A532" s="1131" t="s">
        <v>2072</v>
      </c>
      <c r="B532" s="1132" t="s">
        <v>2073</v>
      </c>
      <c r="C532" s="1131" t="s">
        <v>2057</v>
      </c>
      <c r="D532" s="1134" t="s">
        <v>1041</v>
      </c>
      <c r="E532" s="1134" t="s">
        <v>702</v>
      </c>
      <c r="G532" s="1131">
        <v>-2</v>
      </c>
      <c r="H532" s="1131" t="s">
        <v>7212</v>
      </c>
      <c r="I532" s="1131" t="s">
        <v>7698</v>
      </c>
      <c r="J532" s="1131" t="s">
        <v>7699</v>
      </c>
      <c r="K532" s="1131" t="s">
        <v>7683</v>
      </c>
      <c r="L532" s="1131" t="s">
        <v>7700</v>
      </c>
      <c r="R532" s="1131">
        <v>8</v>
      </c>
      <c r="S532" s="1131" t="s">
        <v>7697</v>
      </c>
      <c r="T532" s="1131">
        <v>8</v>
      </c>
    </row>
    <row r="533" spans="1:20">
      <c r="A533" s="1131" t="s">
        <v>2074</v>
      </c>
      <c r="B533" s="1132" t="s">
        <v>2075</v>
      </c>
      <c r="C533" s="1131" t="s">
        <v>2057</v>
      </c>
      <c r="D533" s="1134" t="s">
        <v>1041</v>
      </c>
      <c r="E533" s="1134" t="s">
        <v>702</v>
      </c>
      <c r="G533" s="1131">
        <v>-2</v>
      </c>
      <c r="H533" s="1131" t="s">
        <v>7212</v>
      </c>
      <c r="I533" s="1131" t="s">
        <v>7701</v>
      </c>
      <c r="J533" s="1131" t="s">
        <v>7702</v>
      </c>
      <c r="K533" s="1131" t="s">
        <v>7683</v>
      </c>
      <c r="L533" s="1131" t="s">
        <v>7703</v>
      </c>
      <c r="R533" s="1131">
        <v>16</v>
      </c>
      <c r="S533" s="1131" t="s">
        <v>7697</v>
      </c>
      <c r="T533" s="1131">
        <v>16</v>
      </c>
    </row>
    <row r="534" spans="1:20">
      <c r="A534" s="1131" t="s">
        <v>2076</v>
      </c>
      <c r="B534" s="1132" t="s">
        <v>2077</v>
      </c>
      <c r="C534" s="1131" t="s">
        <v>2057</v>
      </c>
      <c r="D534" s="1134" t="s">
        <v>1041</v>
      </c>
      <c r="E534" s="1134" t="s">
        <v>702</v>
      </c>
      <c r="G534" s="1131">
        <v>-2</v>
      </c>
      <c r="H534" s="1131" t="s">
        <v>7212</v>
      </c>
      <c r="I534" s="1131" t="s">
        <v>7704</v>
      </c>
      <c r="J534" s="1131" t="s">
        <v>7705</v>
      </c>
      <c r="K534" s="1131" t="s">
        <v>7683</v>
      </c>
      <c r="L534" s="1131" t="s">
        <v>7706</v>
      </c>
      <c r="R534" s="1131">
        <v>8</v>
      </c>
      <c r="S534" s="1131" t="s">
        <v>7193</v>
      </c>
      <c r="T534" s="1131">
        <v>8</v>
      </c>
    </row>
    <row r="535" spans="1:20">
      <c r="A535" s="1131" t="s">
        <v>2078</v>
      </c>
      <c r="B535" s="1132" t="s">
        <v>2079</v>
      </c>
      <c r="C535" s="1131" t="s">
        <v>2057</v>
      </c>
      <c r="D535" s="1134" t="s">
        <v>1041</v>
      </c>
      <c r="E535" s="1134" t="s">
        <v>702</v>
      </c>
      <c r="G535" s="1131">
        <v>-2</v>
      </c>
      <c r="H535" s="1131" t="s">
        <v>7212</v>
      </c>
      <c r="I535" s="1131" t="s">
        <v>7707</v>
      </c>
      <c r="J535" s="1131" t="s">
        <v>7708</v>
      </c>
      <c r="K535" s="1131" t="s">
        <v>7683</v>
      </c>
      <c r="L535" s="1131" t="s">
        <v>7709</v>
      </c>
      <c r="R535" s="1131">
        <v>8</v>
      </c>
      <c r="S535" s="1131" t="s">
        <v>7697</v>
      </c>
      <c r="T535" s="1131">
        <v>8</v>
      </c>
    </row>
    <row r="536" spans="1:20">
      <c r="A536" s="1131" t="s">
        <v>2080</v>
      </c>
      <c r="B536" s="1132" t="s">
        <v>2081</v>
      </c>
      <c r="C536" s="1131" t="s">
        <v>2057</v>
      </c>
      <c r="D536" s="1134" t="s">
        <v>1041</v>
      </c>
      <c r="E536" s="1134" t="s">
        <v>702</v>
      </c>
      <c r="G536" s="1131">
        <v>-2</v>
      </c>
      <c r="H536" s="1131" t="s">
        <v>7212</v>
      </c>
      <c r="I536" s="1131" t="s">
        <v>7710</v>
      </c>
      <c r="J536" s="1131" t="s">
        <v>7711</v>
      </c>
      <c r="K536" s="1131" t="s">
        <v>7683</v>
      </c>
      <c r="L536" s="1131" t="s">
        <v>7712</v>
      </c>
      <c r="R536" s="1131">
        <v>8</v>
      </c>
      <c r="S536" s="1131" t="s">
        <v>7193</v>
      </c>
      <c r="T536" s="1131">
        <v>8</v>
      </c>
    </row>
    <row r="537" spans="1:20">
      <c r="A537" s="1131" t="s">
        <v>2082</v>
      </c>
      <c r="B537" s="1132" t="s">
        <v>2083</v>
      </c>
      <c r="C537" s="1131" t="s">
        <v>2057</v>
      </c>
      <c r="D537" s="1134" t="s">
        <v>1041</v>
      </c>
      <c r="E537" s="1134" t="s">
        <v>702</v>
      </c>
      <c r="G537" s="1131">
        <v>-2</v>
      </c>
      <c r="H537" s="1131" t="s">
        <v>7212</v>
      </c>
      <c r="I537" s="1131" t="s">
        <v>7713</v>
      </c>
      <c r="J537" s="1131" t="s">
        <v>7714</v>
      </c>
      <c r="K537" s="1131" t="s">
        <v>7683</v>
      </c>
      <c r="L537" s="1131" t="s">
        <v>7715</v>
      </c>
      <c r="R537" s="1131">
        <v>34</v>
      </c>
      <c r="S537" s="1131" t="s">
        <v>7193</v>
      </c>
      <c r="T537" s="1131">
        <v>34</v>
      </c>
    </row>
    <row r="538" spans="1:20">
      <c r="A538" s="1131" t="s">
        <v>2084</v>
      </c>
      <c r="B538" s="1132" t="s">
        <v>2085</v>
      </c>
      <c r="C538" s="1131" t="s">
        <v>2057</v>
      </c>
      <c r="D538" s="1134" t="s">
        <v>1041</v>
      </c>
      <c r="E538" s="1134" t="s">
        <v>702</v>
      </c>
      <c r="G538" s="1131">
        <v>-2</v>
      </c>
      <c r="H538" s="1131" t="s">
        <v>7212</v>
      </c>
      <c r="I538" s="1131" t="s">
        <v>7716</v>
      </c>
      <c r="J538" s="1131" t="s">
        <v>7717</v>
      </c>
      <c r="K538" s="1131" t="s">
        <v>7683</v>
      </c>
      <c r="L538" s="1131" t="s">
        <v>7718</v>
      </c>
      <c r="R538" s="1131">
        <v>7</v>
      </c>
      <c r="S538" s="1131" t="s">
        <v>7697</v>
      </c>
      <c r="T538" s="1131">
        <v>7</v>
      </c>
    </row>
    <row r="539" spans="1:20">
      <c r="A539" s="1131" t="s">
        <v>2086</v>
      </c>
      <c r="B539" s="1132" t="s">
        <v>2087</v>
      </c>
      <c r="C539" s="1131" t="s">
        <v>2057</v>
      </c>
      <c r="D539" s="1134" t="s">
        <v>1041</v>
      </c>
      <c r="E539" s="1134" t="s">
        <v>702</v>
      </c>
      <c r="G539" s="1131">
        <v>-2</v>
      </c>
      <c r="H539" s="1131" t="s">
        <v>7212</v>
      </c>
      <c r="I539" s="1131" t="s">
        <v>7719</v>
      </c>
      <c r="J539" s="1131" t="s">
        <v>7720</v>
      </c>
      <c r="K539" s="1131" t="s">
        <v>7683</v>
      </c>
      <c r="L539" s="1131" t="s">
        <v>7721</v>
      </c>
      <c r="R539" s="1131">
        <v>7</v>
      </c>
      <c r="S539" s="1131" t="s">
        <v>7697</v>
      </c>
      <c r="T539" s="1131">
        <v>7</v>
      </c>
    </row>
    <row r="540" spans="1:20">
      <c r="A540" s="1131" t="s">
        <v>2088</v>
      </c>
      <c r="B540" s="1132" t="s">
        <v>2089</v>
      </c>
      <c r="C540" s="1131" t="s">
        <v>2057</v>
      </c>
      <c r="D540" s="1134" t="s">
        <v>1041</v>
      </c>
      <c r="E540" s="1134" t="s">
        <v>702</v>
      </c>
      <c r="G540" s="1131">
        <v>-2</v>
      </c>
      <c r="H540" s="1131" t="s">
        <v>7212</v>
      </c>
      <c r="I540" s="1131" t="s">
        <v>7722</v>
      </c>
      <c r="J540" s="1131" t="s">
        <v>7723</v>
      </c>
      <c r="K540" s="1131" t="s">
        <v>7683</v>
      </c>
      <c r="L540" s="1131" t="s">
        <v>7724</v>
      </c>
      <c r="R540" s="1131">
        <v>8</v>
      </c>
      <c r="S540" s="1131" t="s">
        <v>7697</v>
      </c>
      <c r="T540" s="1131">
        <v>8</v>
      </c>
    </row>
    <row r="541" spans="1:20">
      <c r="A541" s="1131" t="s">
        <v>2090</v>
      </c>
      <c r="B541" s="1132" t="s">
        <v>2091</v>
      </c>
      <c r="C541" s="1131" t="s">
        <v>2057</v>
      </c>
      <c r="D541" s="1134" t="s">
        <v>1041</v>
      </c>
      <c r="E541" s="1134" t="s">
        <v>702</v>
      </c>
      <c r="G541" s="1131">
        <v>-2</v>
      </c>
      <c r="H541" s="1131" t="s">
        <v>7212</v>
      </c>
      <c r="I541" s="1131" t="s">
        <v>7725</v>
      </c>
      <c r="J541" s="1131" t="s">
        <v>7726</v>
      </c>
      <c r="K541" s="1131" t="s">
        <v>7683</v>
      </c>
      <c r="L541" s="1131" t="s">
        <v>7727</v>
      </c>
      <c r="R541" s="1131">
        <v>8</v>
      </c>
      <c r="S541" s="1131" t="s">
        <v>7697</v>
      </c>
      <c r="T541" s="1131">
        <v>8</v>
      </c>
    </row>
    <row r="542" spans="1:20">
      <c r="A542" s="1131" t="s">
        <v>2092</v>
      </c>
      <c r="B542" s="1132" t="s">
        <v>2093</v>
      </c>
      <c r="C542" s="1131" t="s">
        <v>2057</v>
      </c>
      <c r="D542" s="1134" t="s">
        <v>1041</v>
      </c>
      <c r="E542" s="1134" t="s">
        <v>702</v>
      </c>
      <c r="G542" s="1131">
        <v>-2</v>
      </c>
      <c r="H542" s="1131" t="s">
        <v>7212</v>
      </c>
      <c r="I542" s="1131" t="s">
        <v>7728</v>
      </c>
      <c r="J542" s="1131" t="s">
        <v>7729</v>
      </c>
      <c r="K542" s="1131" t="s">
        <v>7683</v>
      </c>
      <c r="L542" s="1131" t="s">
        <v>7730</v>
      </c>
      <c r="R542" s="1131">
        <v>8</v>
      </c>
      <c r="S542" s="1131" t="s">
        <v>7697</v>
      </c>
      <c r="T542" s="1131">
        <v>8</v>
      </c>
    </row>
    <row r="543" spans="1:20">
      <c r="A543" s="1131" t="s">
        <v>2094</v>
      </c>
      <c r="B543" s="1132" t="s">
        <v>2095</v>
      </c>
      <c r="C543" s="1131" t="s">
        <v>2057</v>
      </c>
      <c r="D543" s="1134" t="s">
        <v>1041</v>
      </c>
      <c r="E543" s="1134" t="s">
        <v>702</v>
      </c>
      <c r="G543" s="1131">
        <v>-2</v>
      </c>
      <c r="H543" s="1131" t="s">
        <v>7212</v>
      </c>
      <c r="I543" s="1131" t="s">
        <v>7731</v>
      </c>
      <c r="J543" s="1131" t="s">
        <v>7732</v>
      </c>
      <c r="K543" s="1131" t="s">
        <v>7683</v>
      </c>
      <c r="L543" s="1131" t="s">
        <v>7733</v>
      </c>
      <c r="R543" s="1131">
        <v>8</v>
      </c>
      <c r="S543" s="1131" t="s">
        <v>7697</v>
      </c>
      <c r="T543" s="1131">
        <v>8</v>
      </c>
    </row>
    <row r="544" spans="1:20">
      <c r="A544" s="1131" t="s">
        <v>2096</v>
      </c>
      <c r="B544" s="1132" t="s">
        <v>2097</v>
      </c>
      <c r="C544" s="1131" t="s">
        <v>2057</v>
      </c>
      <c r="D544" s="1134" t="s">
        <v>1041</v>
      </c>
      <c r="E544" s="1134" t="s">
        <v>702</v>
      </c>
      <c r="G544" s="1131">
        <v>-2</v>
      </c>
      <c r="H544" s="1131" t="s">
        <v>7212</v>
      </c>
      <c r="I544" s="1131" t="s">
        <v>7734</v>
      </c>
      <c r="J544" s="1131" t="s">
        <v>7735</v>
      </c>
      <c r="K544" s="1131" t="s">
        <v>7683</v>
      </c>
      <c r="L544" s="1131" t="s">
        <v>7736</v>
      </c>
      <c r="R544" s="1131">
        <v>8</v>
      </c>
      <c r="S544" s="1131" t="s">
        <v>7697</v>
      </c>
      <c r="T544" s="1131">
        <v>8</v>
      </c>
    </row>
    <row r="545" spans="1:20">
      <c r="A545" s="1131" t="s">
        <v>2098</v>
      </c>
      <c r="B545" s="1132" t="s">
        <v>2099</v>
      </c>
      <c r="C545" s="1131" t="s">
        <v>2057</v>
      </c>
      <c r="D545" s="1134" t="s">
        <v>1041</v>
      </c>
      <c r="E545" s="1134" t="s">
        <v>702</v>
      </c>
      <c r="G545" s="1131">
        <v>-2</v>
      </c>
      <c r="H545" s="1131" t="s">
        <v>7212</v>
      </c>
      <c r="I545" s="1131" t="s">
        <v>7737</v>
      </c>
      <c r="J545" s="1131" t="s">
        <v>7738</v>
      </c>
      <c r="K545" s="1131">
        <v>1</v>
      </c>
      <c r="L545" s="1131">
        <v>628800</v>
      </c>
      <c r="R545" s="1131">
        <v>67</v>
      </c>
      <c r="S545" s="1131" t="s">
        <v>7193</v>
      </c>
      <c r="T545" s="1131">
        <v>67</v>
      </c>
    </row>
    <row r="546" spans="1:20">
      <c r="A546" s="1131" t="s">
        <v>2100</v>
      </c>
      <c r="B546" s="1132" t="s">
        <v>2101</v>
      </c>
      <c r="C546" s="1131" t="s">
        <v>2057</v>
      </c>
      <c r="D546" s="1134" t="s">
        <v>1041</v>
      </c>
      <c r="E546" s="1134" t="s">
        <v>702</v>
      </c>
      <c r="G546" s="1131">
        <v>-2</v>
      </c>
      <c r="H546" s="1131" t="s">
        <v>7212</v>
      </c>
      <c r="I546" s="1131" t="s">
        <v>7739</v>
      </c>
      <c r="J546" s="1131" t="s">
        <v>7740</v>
      </c>
      <c r="K546" s="1131" t="s">
        <v>7683</v>
      </c>
      <c r="L546" s="1131" t="s">
        <v>7741</v>
      </c>
      <c r="R546" s="1131">
        <v>7</v>
      </c>
      <c r="S546" s="1131" t="s">
        <v>7697</v>
      </c>
      <c r="T546" s="1131">
        <v>7</v>
      </c>
    </row>
    <row r="547" spans="1:20">
      <c r="A547" s="1131" t="s">
        <v>2102</v>
      </c>
      <c r="B547" s="1132" t="s">
        <v>2103</v>
      </c>
      <c r="C547" s="1131" t="s">
        <v>2057</v>
      </c>
      <c r="D547" s="1134" t="s">
        <v>1041</v>
      </c>
      <c r="E547" s="1134" t="s">
        <v>702</v>
      </c>
      <c r="G547" s="1131">
        <v>-2</v>
      </c>
      <c r="H547" s="1131" t="s">
        <v>7212</v>
      </c>
      <c r="I547" s="1131" t="s">
        <v>7742</v>
      </c>
      <c r="J547" s="1131" t="s">
        <v>7743</v>
      </c>
      <c r="K547" s="1131" t="s">
        <v>7683</v>
      </c>
      <c r="L547" s="1131" t="s">
        <v>7744</v>
      </c>
      <c r="R547" s="1131">
        <v>7</v>
      </c>
      <c r="S547" s="1131" t="s">
        <v>7697</v>
      </c>
      <c r="T547" s="1131">
        <v>7</v>
      </c>
    </row>
    <row r="548" spans="1:20">
      <c r="A548" s="1131" t="s">
        <v>2104</v>
      </c>
      <c r="B548" s="1132" t="s">
        <v>2105</v>
      </c>
      <c r="C548" s="1131" t="s">
        <v>2057</v>
      </c>
      <c r="D548" s="1134" t="s">
        <v>1041</v>
      </c>
      <c r="E548" s="1134" t="s">
        <v>702</v>
      </c>
      <c r="G548" s="1131">
        <v>-2</v>
      </c>
      <c r="H548" s="1131" t="s">
        <v>7212</v>
      </c>
      <c r="I548" s="1131" t="s">
        <v>7745</v>
      </c>
      <c r="J548" s="1131" t="s">
        <v>7746</v>
      </c>
      <c r="K548" s="1131" t="s">
        <v>7683</v>
      </c>
      <c r="L548" s="1131" t="s">
        <v>7747</v>
      </c>
      <c r="R548" s="1131">
        <v>7</v>
      </c>
      <c r="S548" s="1131" t="s">
        <v>7697</v>
      </c>
      <c r="T548" s="1131">
        <v>7</v>
      </c>
    </row>
    <row r="549" spans="1:20">
      <c r="A549" s="1131" t="s">
        <v>2106</v>
      </c>
      <c r="B549" s="1132" t="s">
        <v>2107</v>
      </c>
      <c r="C549" s="1131" t="s">
        <v>2057</v>
      </c>
      <c r="D549" s="1134" t="s">
        <v>1041</v>
      </c>
      <c r="E549" s="1134" t="s">
        <v>702</v>
      </c>
      <c r="G549" s="1131">
        <v>-2</v>
      </c>
      <c r="H549" s="1131" t="s">
        <v>7212</v>
      </c>
      <c r="I549" s="1131" t="s">
        <v>7748</v>
      </c>
      <c r="J549" s="1131" t="s">
        <v>7749</v>
      </c>
      <c r="K549" s="1131" t="s">
        <v>7683</v>
      </c>
      <c r="L549" s="1131" t="s">
        <v>7750</v>
      </c>
      <c r="R549" s="1131">
        <v>7</v>
      </c>
      <c r="S549" s="1131" t="s">
        <v>7697</v>
      </c>
      <c r="T549" s="1131">
        <v>7</v>
      </c>
    </row>
    <row r="550" spans="1:20">
      <c r="A550" s="1131" t="s">
        <v>2108</v>
      </c>
      <c r="B550" s="1132" t="s">
        <v>2109</v>
      </c>
      <c r="C550" s="1131" t="s">
        <v>2057</v>
      </c>
      <c r="D550" s="1134" t="s">
        <v>1041</v>
      </c>
      <c r="E550" s="1134" t="s">
        <v>702</v>
      </c>
      <c r="G550" s="1131">
        <v>-2</v>
      </c>
      <c r="H550" s="1131" t="s">
        <v>7212</v>
      </c>
      <c r="I550" s="1131" t="s">
        <v>7751</v>
      </c>
      <c r="J550" s="1131" t="s">
        <v>7752</v>
      </c>
      <c r="K550" s="1131" t="s">
        <v>7683</v>
      </c>
      <c r="L550" s="1131" t="s">
        <v>7753</v>
      </c>
      <c r="R550" s="1131">
        <v>17</v>
      </c>
      <c r="S550" s="1131" t="s">
        <v>7697</v>
      </c>
      <c r="T550" s="1131">
        <v>17</v>
      </c>
    </row>
    <row r="551" spans="1:20">
      <c r="A551" s="1131" t="s">
        <v>2110</v>
      </c>
      <c r="B551" s="1132" t="s">
        <v>2111</v>
      </c>
      <c r="C551" s="1131" t="s">
        <v>2057</v>
      </c>
      <c r="D551" s="1134" t="s">
        <v>1041</v>
      </c>
      <c r="E551" s="1134" t="s">
        <v>702</v>
      </c>
      <c r="G551" s="1131">
        <v>-2</v>
      </c>
      <c r="H551" s="1131" t="s">
        <v>7212</v>
      </c>
      <c r="I551" s="1131" t="s">
        <v>7754</v>
      </c>
      <c r="J551" s="1131" t="s">
        <v>7755</v>
      </c>
      <c r="K551" s="1131" t="s">
        <v>7683</v>
      </c>
      <c r="L551" s="1131" t="s">
        <v>7756</v>
      </c>
      <c r="R551" s="1131">
        <v>17</v>
      </c>
      <c r="S551" s="1131" t="s">
        <v>7697</v>
      </c>
      <c r="T551" s="1131">
        <v>17</v>
      </c>
    </row>
    <row r="552" spans="1:20">
      <c r="A552" s="1131" t="s">
        <v>2112</v>
      </c>
      <c r="B552" s="1132" t="s">
        <v>2113</v>
      </c>
      <c r="C552" s="1131" t="s">
        <v>2057</v>
      </c>
      <c r="D552" s="1134" t="s">
        <v>1041</v>
      </c>
      <c r="E552" s="1134" t="s">
        <v>702</v>
      </c>
      <c r="G552" s="1131">
        <v>-2</v>
      </c>
      <c r="H552" s="1131" t="s">
        <v>7212</v>
      </c>
      <c r="I552" s="1131" t="s">
        <v>7757</v>
      </c>
      <c r="J552" s="1131" t="s">
        <v>7758</v>
      </c>
      <c r="K552" s="1131" t="s">
        <v>7683</v>
      </c>
      <c r="L552" s="1131" t="s">
        <v>7759</v>
      </c>
      <c r="R552" s="1131">
        <v>17</v>
      </c>
      <c r="S552" s="1131" t="s">
        <v>7697</v>
      </c>
      <c r="T552" s="1131">
        <v>17</v>
      </c>
    </row>
    <row r="553" spans="1:20">
      <c r="A553" s="1131" t="s">
        <v>2114</v>
      </c>
      <c r="B553" s="1132" t="s">
        <v>2115</v>
      </c>
      <c r="C553" s="1131" t="s">
        <v>2057</v>
      </c>
      <c r="D553" s="1134" t="s">
        <v>1041</v>
      </c>
      <c r="E553" s="1134" t="s">
        <v>702</v>
      </c>
      <c r="G553" s="1131">
        <v>-2</v>
      </c>
      <c r="H553" s="1131" t="s">
        <v>7212</v>
      </c>
      <c r="I553" s="1131" t="s">
        <v>7760</v>
      </c>
      <c r="J553" s="1131" t="s">
        <v>7761</v>
      </c>
      <c r="K553" s="1131" t="s">
        <v>7683</v>
      </c>
      <c r="L553" s="1131" t="s">
        <v>7762</v>
      </c>
      <c r="R553" s="1131">
        <v>17</v>
      </c>
      <c r="S553" s="1131" t="s">
        <v>7697</v>
      </c>
      <c r="T553" s="1131">
        <v>17</v>
      </c>
    </row>
    <row r="554" spans="1:20">
      <c r="A554" s="1131" t="s">
        <v>2116</v>
      </c>
      <c r="B554" s="1132" t="s">
        <v>2117</v>
      </c>
      <c r="C554" s="1131" t="s">
        <v>2057</v>
      </c>
      <c r="D554" s="1134" t="s">
        <v>1041</v>
      </c>
      <c r="E554" s="1134" t="s">
        <v>702</v>
      </c>
      <c r="G554" s="1131">
        <v>-2</v>
      </c>
      <c r="H554" s="1131" t="s">
        <v>7212</v>
      </c>
      <c r="I554" s="1131" t="s">
        <v>7763</v>
      </c>
      <c r="J554" s="1131" t="s">
        <v>7764</v>
      </c>
      <c r="K554" s="1131" t="s">
        <v>7683</v>
      </c>
      <c r="L554" s="1131" t="s">
        <v>7765</v>
      </c>
      <c r="R554" s="1131">
        <v>17</v>
      </c>
      <c r="S554" s="1131" t="s">
        <v>7697</v>
      </c>
      <c r="T554" s="1131">
        <v>17</v>
      </c>
    </row>
    <row r="555" spans="1:20">
      <c r="A555" s="1131" t="s">
        <v>2118</v>
      </c>
      <c r="B555" s="1132" t="s">
        <v>2119</v>
      </c>
      <c r="C555" s="1131" t="s">
        <v>2057</v>
      </c>
      <c r="D555" s="1134" t="s">
        <v>1041</v>
      </c>
      <c r="E555" s="1134" t="s">
        <v>702</v>
      </c>
      <c r="G555" s="1131">
        <v>-2</v>
      </c>
      <c r="H555" s="1131" t="s">
        <v>7212</v>
      </c>
      <c r="I555" s="1131" t="s">
        <v>7766</v>
      </c>
      <c r="J555" s="1131" t="s">
        <v>7767</v>
      </c>
      <c r="K555" s="1131" t="s">
        <v>7683</v>
      </c>
      <c r="L555" s="1131" t="s">
        <v>7768</v>
      </c>
      <c r="R555" s="1131">
        <v>17</v>
      </c>
      <c r="S555" s="1131" t="s">
        <v>7697</v>
      </c>
      <c r="T555" s="1131">
        <v>17</v>
      </c>
    </row>
    <row r="556" spans="1:20">
      <c r="A556" s="1131" t="s">
        <v>2120</v>
      </c>
      <c r="B556" s="1132" t="s">
        <v>2121</v>
      </c>
      <c r="C556" s="1131" t="s">
        <v>2057</v>
      </c>
      <c r="D556" s="1134" t="s">
        <v>1041</v>
      </c>
      <c r="E556" s="1134" t="s">
        <v>702</v>
      </c>
      <c r="G556" s="1131">
        <v>-2</v>
      </c>
      <c r="H556" s="1131" t="s">
        <v>7212</v>
      </c>
      <c r="I556" s="1131" t="s">
        <v>7769</v>
      </c>
      <c r="J556" s="1131" t="s">
        <v>7770</v>
      </c>
      <c r="K556" s="1131" t="s">
        <v>7683</v>
      </c>
      <c r="L556" s="1131" t="s">
        <v>7771</v>
      </c>
      <c r="R556" s="1131">
        <v>32</v>
      </c>
      <c r="S556" s="1131" t="s">
        <v>7697</v>
      </c>
      <c r="T556" s="1131">
        <v>32</v>
      </c>
    </row>
    <row r="557" spans="1:20">
      <c r="A557" s="1131" t="s">
        <v>2122</v>
      </c>
      <c r="B557" s="1132" t="s">
        <v>2123</v>
      </c>
      <c r="C557" s="1131" t="s">
        <v>2057</v>
      </c>
      <c r="D557" s="1134" t="s">
        <v>1041</v>
      </c>
      <c r="E557" s="1134" t="s">
        <v>702</v>
      </c>
      <c r="G557" s="1131">
        <v>-2</v>
      </c>
      <c r="H557" s="1131" t="s">
        <v>7212</v>
      </c>
      <c r="I557" s="1131" t="s">
        <v>7772</v>
      </c>
      <c r="J557" s="1131" t="s">
        <v>7773</v>
      </c>
      <c r="K557" s="1131" t="s">
        <v>7683</v>
      </c>
      <c r="L557" s="1131" t="s">
        <v>7774</v>
      </c>
      <c r="R557" s="1131">
        <v>7</v>
      </c>
      <c r="S557" s="1131" t="s">
        <v>7697</v>
      </c>
      <c r="T557" s="1131">
        <v>7</v>
      </c>
    </row>
    <row r="558" spans="1:20">
      <c r="A558" s="1131" t="s">
        <v>2124</v>
      </c>
      <c r="B558" s="1132" t="s">
        <v>2125</v>
      </c>
      <c r="C558" s="1131" t="s">
        <v>2057</v>
      </c>
      <c r="D558" s="1134" t="s">
        <v>1041</v>
      </c>
      <c r="E558" s="1134" t="s">
        <v>702</v>
      </c>
      <c r="G558" s="1131">
        <v>-2</v>
      </c>
      <c r="H558" s="1131" t="s">
        <v>7212</v>
      </c>
      <c r="I558" s="1131" t="s">
        <v>7775</v>
      </c>
      <c r="J558" s="1131" t="s">
        <v>7776</v>
      </c>
      <c r="K558" s="1131">
        <v>1</v>
      </c>
      <c r="L558" s="1131">
        <v>613200</v>
      </c>
      <c r="R558" s="1131">
        <v>16</v>
      </c>
      <c r="S558" s="1131" t="s">
        <v>7193</v>
      </c>
      <c r="T558" s="1131">
        <v>16</v>
      </c>
    </row>
    <row r="559" spans="1:20">
      <c r="A559" s="1131" t="s">
        <v>2126</v>
      </c>
      <c r="B559" s="1132" t="s">
        <v>2127</v>
      </c>
      <c r="C559" s="1131" t="s">
        <v>2057</v>
      </c>
      <c r="D559" s="1134" t="s">
        <v>1041</v>
      </c>
      <c r="E559" s="1134" t="s">
        <v>702</v>
      </c>
      <c r="G559" s="1131">
        <v>-2</v>
      </c>
      <c r="H559" s="1131" t="s">
        <v>7212</v>
      </c>
      <c r="I559" s="1131" t="s">
        <v>7777</v>
      </c>
      <c r="J559" s="1131" t="s">
        <v>7778</v>
      </c>
      <c r="K559" s="1131">
        <v>1</v>
      </c>
      <c r="L559" s="1131">
        <v>613500</v>
      </c>
      <c r="R559" s="1131">
        <v>8</v>
      </c>
      <c r="S559" s="1131" t="s">
        <v>7193</v>
      </c>
      <c r="T559" s="1131">
        <v>8</v>
      </c>
    </row>
    <row r="560" spans="1:20">
      <c r="A560" s="1131" t="s">
        <v>2128</v>
      </c>
      <c r="B560" s="1132" t="s">
        <v>2129</v>
      </c>
      <c r="C560" s="1131" t="s">
        <v>2057</v>
      </c>
      <c r="D560" s="1134" t="s">
        <v>1041</v>
      </c>
      <c r="E560" s="1134" t="s">
        <v>702</v>
      </c>
      <c r="G560" s="1131">
        <v>-2</v>
      </c>
      <c r="H560" s="1131" t="s">
        <v>7212</v>
      </c>
      <c r="I560" s="1131" t="s">
        <v>7779</v>
      </c>
      <c r="J560" s="1131" t="s">
        <v>7780</v>
      </c>
      <c r="K560" s="1131" t="s">
        <v>7683</v>
      </c>
      <c r="L560" s="1131" t="s">
        <v>7781</v>
      </c>
      <c r="R560" s="1131">
        <v>7</v>
      </c>
      <c r="S560" s="1131" t="s">
        <v>7697</v>
      </c>
      <c r="T560" s="1131">
        <v>7</v>
      </c>
    </row>
    <row r="561" spans="1:20">
      <c r="A561" s="1131" t="s">
        <v>2130</v>
      </c>
      <c r="B561" s="1132" t="s">
        <v>2131</v>
      </c>
      <c r="C561" s="1131" t="s">
        <v>2057</v>
      </c>
      <c r="D561" s="1134" t="s">
        <v>1041</v>
      </c>
      <c r="E561" s="1134" t="s">
        <v>702</v>
      </c>
      <c r="G561" s="1131">
        <v>-2</v>
      </c>
      <c r="H561" s="1131" t="s">
        <v>7212</v>
      </c>
      <c r="I561" s="1131" t="s">
        <v>7782</v>
      </c>
      <c r="J561" s="1131" t="s">
        <v>7783</v>
      </c>
      <c r="K561" s="1131">
        <v>1</v>
      </c>
      <c r="L561" s="1131">
        <v>615200</v>
      </c>
      <c r="R561" s="1131">
        <v>25</v>
      </c>
      <c r="S561" s="1131" t="s">
        <v>7193</v>
      </c>
      <c r="T561" s="1131">
        <v>25</v>
      </c>
    </row>
    <row r="562" spans="1:20">
      <c r="A562" s="1131" t="s">
        <v>2132</v>
      </c>
      <c r="B562" s="1132" t="s">
        <v>2133</v>
      </c>
      <c r="C562" s="1131" t="s">
        <v>2057</v>
      </c>
      <c r="D562" s="1134" t="s">
        <v>1041</v>
      </c>
      <c r="E562" s="1134" t="s">
        <v>702</v>
      </c>
      <c r="G562" s="1131">
        <v>-2</v>
      </c>
      <c r="H562" s="1131" t="s">
        <v>7212</v>
      </c>
      <c r="I562" s="1131" t="s">
        <v>7784</v>
      </c>
      <c r="J562" s="1131" t="s">
        <v>7785</v>
      </c>
      <c r="K562" s="1131">
        <v>1</v>
      </c>
      <c r="L562" s="1131">
        <v>615500</v>
      </c>
      <c r="R562" s="1131">
        <v>8</v>
      </c>
      <c r="S562" s="1131" t="s">
        <v>7193</v>
      </c>
      <c r="T562" s="1131">
        <v>8</v>
      </c>
    </row>
    <row r="563" spans="1:20">
      <c r="A563" s="1131" t="s">
        <v>2134</v>
      </c>
      <c r="B563" s="1132" t="s">
        <v>2135</v>
      </c>
      <c r="C563" s="1131" t="s">
        <v>2057</v>
      </c>
      <c r="D563" s="1134" t="s">
        <v>1041</v>
      </c>
      <c r="E563" s="1134" t="s">
        <v>702</v>
      </c>
      <c r="G563" s="1131">
        <v>-2</v>
      </c>
      <c r="H563" s="1131" t="s">
        <v>7212</v>
      </c>
      <c r="I563" s="1131" t="s">
        <v>7786</v>
      </c>
      <c r="J563" s="1131" t="s">
        <v>7787</v>
      </c>
      <c r="K563" s="1131">
        <v>1</v>
      </c>
      <c r="L563" s="1131">
        <v>615600</v>
      </c>
      <c r="R563" s="1131">
        <v>8</v>
      </c>
      <c r="S563" s="1131" t="s">
        <v>7193</v>
      </c>
      <c r="T563" s="1131">
        <v>8</v>
      </c>
    </row>
    <row r="564" spans="1:20">
      <c r="A564" s="1131" t="s">
        <v>2136</v>
      </c>
      <c r="B564" s="1132" t="s">
        <v>2137</v>
      </c>
      <c r="C564" s="1131" t="s">
        <v>2057</v>
      </c>
      <c r="D564" s="1134" t="s">
        <v>1041</v>
      </c>
      <c r="E564" s="1134" t="s">
        <v>702</v>
      </c>
      <c r="G564" s="1131">
        <v>-2</v>
      </c>
      <c r="H564" s="1131" t="s">
        <v>7212</v>
      </c>
      <c r="I564" s="1131" t="s">
        <v>7788</v>
      </c>
      <c r="J564" s="1131" t="s">
        <v>7789</v>
      </c>
      <c r="K564" s="1131" t="s">
        <v>7683</v>
      </c>
      <c r="L564" s="1131" t="s">
        <v>7790</v>
      </c>
      <c r="R564" s="1131">
        <v>7</v>
      </c>
      <c r="S564" s="1131" t="s">
        <v>7697</v>
      </c>
      <c r="T564" s="1131">
        <v>7</v>
      </c>
    </row>
    <row r="565" spans="1:20">
      <c r="A565" s="1131" t="s">
        <v>2138</v>
      </c>
      <c r="B565" s="1132" t="s">
        <v>2139</v>
      </c>
      <c r="C565" s="1131" t="s">
        <v>2057</v>
      </c>
      <c r="D565" s="1134" t="s">
        <v>1041</v>
      </c>
      <c r="E565" s="1134" t="s">
        <v>702</v>
      </c>
      <c r="G565" s="1131">
        <v>-2</v>
      </c>
      <c r="H565" s="1131" t="s">
        <v>7212</v>
      </c>
      <c r="I565" s="1131" t="s">
        <v>7791</v>
      </c>
      <c r="J565" s="1131" t="s">
        <v>7792</v>
      </c>
      <c r="K565" s="1131" t="s">
        <v>7683</v>
      </c>
      <c r="L565" s="1131" t="s">
        <v>7793</v>
      </c>
      <c r="R565" s="1131">
        <v>7</v>
      </c>
      <c r="S565" s="1131" t="s">
        <v>7697</v>
      </c>
      <c r="T565" s="1131">
        <v>7</v>
      </c>
    </row>
    <row r="566" spans="1:20">
      <c r="A566" s="1131" t="s">
        <v>2140</v>
      </c>
      <c r="B566" s="1132" t="s">
        <v>2141</v>
      </c>
      <c r="C566" s="1131" t="s">
        <v>2057</v>
      </c>
      <c r="D566" s="1134" t="s">
        <v>1041</v>
      </c>
      <c r="E566" s="1134" t="s">
        <v>702</v>
      </c>
      <c r="G566" s="1131">
        <v>-2</v>
      </c>
      <c r="H566" s="1131" t="s">
        <v>7212</v>
      </c>
      <c r="I566" s="1131" t="s">
        <v>7794</v>
      </c>
      <c r="J566" s="1131" t="s">
        <v>7795</v>
      </c>
      <c r="K566" s="1131" t="s">
        <v>7683</v>
      </c>
      <c r="L566" s="1131" t="s">
        <v>7796</v>
      </c>
      <c r="R566" s="1131">
        <v>14</v>
      </c>
      <c r="S566" s="1131" t="s">
        <v>7697</v>
      </c>
      <c r="T566" s="1131">
        <v>14</v>
      </c>
    </row>
    <row r="567" spans="1:20">
      <c r="A567" s="1131" t="s">
        <v>2142</v>
      </c>
      <c r="B567" s="1132" t="s">
        <v>2143</v>
      </c>
      <c r="C567" s="1131" t="s">
        <v>2057</v>
      </c>
      <c r="D567" s="1134" t="s">
        <v>1041</v>
      </c>
      <c r="E567" s="1134" t="s">
        <v>702</v>
      </c>
      <c r="G567" s="1131">
        <v>-2</v>
      </c>
      <c r="H567" s="1131" t="s">
        <v>7212</v>
      </c>
      <c r="I567" s="1131" t="s">
        <v>7797</v>
      </c>
      <c r="J567" s="1131" t="s">
        <v>7798</v>
      </c>
      <c r="K567" s="1131" t="s">
        <v>7683</v>
      </c>
      <c r="L567" s="1131" t="s">
        <v>7799</v>
      </c>
      <c r="R567" s="1131">
        <v>7</v>
      </c>
      <c r="S567" s="1131" t="s">
        <v>7697</v>
      </c>
      <c r="T567" s="1131">
        <v>7</v>
      </c>
    </row>
    <row r="568" spans="1:20">
      <c r="A568" s="1131" t="s">
        <v>2144</v>
      </c>
      <c r="B568" s="1132" t="s">
        <v>2145</v>
      </c>
      <c r="C568" s="1131" t="s">
        <v>2057</v>
      </c>
      <c r="D568" s="1134" t="s">
        <v>1041</v>
      </c>
      <c r="E568" s="1134" t="s">
        <v>702</v>
      </c>
      <c r="G568" s="1131">
        <v>-2</v>
      </c>
      <c r="H568" s="1131" t="s">
        <v>7212</v>
      </c>
      <c r="I568" s="1131" t="s">
        <v>7800</v>
      </c>
      <c r="J568" s="1131" t="s">
        <v>7801</v>
      </c>
      <c r="K568" s="1131" t="s">
        <v>7683</v>
      </c>
      <c r="L568" s="1131" t="s">
        <v>7802</v>
      </c>
      <c r="R568" s="1131">
        <v>7</v>
      </c>
      <c r="S568" s="1131" t="s">
        <v>7697</v>
      </c>
      <c r="T568" s="1131">
        <v>7</v>
      </c>
    </row>
    <row r="569" spans="1:20">
      <c r="A569" s="1131" t="s">
        <v>2146</v>
      </c>
      <c r="B569" s="1132" t="s">
        <v>2147</v>
      </c>
      <c r="C569" s="1131" t="s">
        <v>2057</v>
      </c>
      <c r="D569" s="1134" t="s">
        <v>1041</v>
      </c>
      <c r="E569" s="1134" t="s">
        <v>702</v>
      </c>
      <c r="G569" s="1131">
        <v>-2</v>
      </c>
      <c r="H569" s="1131" t="s">
        <v>7212</v>
      </c>
      <c r="I569" s="1131" t="s">
        <v>7803</v>
      </c>
      <c r="J569" s="1131" t="s">
        <v>7804</v>
      </c>
      <c r="K569" s="1131" t="s">
        <v>7683</v>
      </c>
      <c r="L569" s="1131" t="s">
        <v>7805</v>
      </c>
      <c r="R569" s="1131">
        <v>14</v>
      </c>
      <c r="S569" s="1131" t="s">
        <v>7697</v>
      </c>
      <c r="T569" s="1131">
        <v>14</v>
      </c>
    </row>
    <row r="570" spans="1:20">
      <c r="A570" s="1131" t="s">
        <v>2148</v>
      </c>
      <c r="B570" s="1132" t="s">
        <v>2149</v>
      </c>
      <c r="C570" s="1131" t="s">
        <v>2057</v>
      </c>
      <c r="D570" s="1134" t="s">
        <v>1041</v>
      </c>
      <c r="E570" s="1134" t="s">
        <v>702</v>
      </c>
      <c r="G570" s="1131">
        <v>-2</v>
      </c>
      <c r="H570" s="1131" t="s">
        <v>7212</v>
      </c>
      <c r="I570" s="1131" t="s">
        <v>7806</v>
      </c>
      <c r="J570" s="1131" t="s">
        <v>7807</v>
      </c>
      <c r="K570" s="1131" t="s">
        <v>7683</v>
      </c>
      <c r="L570" s="1131" t="s">
        <v>7808</v>
      </c>
      <c r="R570" s="1131">
        <v>7</v>
      </c>
      <c r="S570" s="1131" t="s">
        <v>7697</v>
      </c>
      <c r="T570" s="1131">
        <v>7</v>
      </c>
    </row>
    <row r="571" spans="1:20">
      <c r="A571" s="1131" t="s">
        <v>2150</v>
      </c>
      <c r="B571" s="1132" t="s">
        <v>2151</v>
      </c>
      <c r="C571" s="1131" t="s">
        <v>2057</v>
      </c>
      <c r="D571" s="1134" t="s">
        <v>1041</v>
      </c>
      <c r="E571" s="1134" t="s">
        <v>702</v>
      </c>
      <c r="G571" s="1131">
        <v>-2</v>
      </c>
      <c r="H571" s="1131" t="s">
        <v>7212</v>
      </c>
      <c r="I571" s="1131" t="s">
        <v>7809</v>
      </c>
      <c r="J571" s="1131" t="s">
        <v>7810</v>
      </c>
      <c r="K571" s="1131" t="s">
        <v>7683</v>
      </c>
      <c r="L571" s="1131" t="s">
        <v>7811</v>
      </c>
      <c r="R571" s="1131">
        <v>14</v>
      </c>
      <c r="S571" s="1131" t="s">
        <v>7697</v>
      </c>
      <c r="T571" s="1131">
        <v>14</v>
      </c>
    </row>
    <row r="572" spans="1:20">
      <c r="A572" s="1131" t="s">
        <v>2152</v>
      </c>
      <c r="B572" s="1132" t="s">
        <v>2153</v>
      </c>
      <c r="C572" s="1131" t="s">
        <v>2057</v>
      </c>
      <c r="D572" s="1134" t="s">
        <v>1041</v>
      </c>
      <c r="E572" s="1134" t="s">
        <v>702</v>
      </c>
      <c r="G572" s="1131">
        <v>-2</v>
      </c>
      <c r="H572" s="1131" t="s">
        <v>7212</v>
      </c>
      <c r="I572" s="1131" t="s">
        <v>7812</v>
      </c>
      <c r="J572" s="1131" t="s">
        <v>7813</v>
      </c>
      <c r="K572" s="1131" t="s">
        <v>7683</v>
      </c>
      <c r="L572" s="1131" t="s">
        <v>7814</v>
      </c>
      <c r="R572" s="1131">
        <v>7</v>
      </c>
      <c r="S572" s="1131" t="s">
        <v>7697</v>
      </c>
      <c r="T572" s="1131">
        <v>7</v>
      </c>
    </row>
    <row r="573" spans="1:20">
      <c r="A573" s="1131" t="s">
        <v>2154</v>
      </c>
      <c r="B573" s="1132" t="s">
        <v>2155</v>
      </c>
      <c r="C573" s="1131" t="s">
        <v>2057</v>
      </c>
      <c r="D573" s="1134" t="s">
        <v>1041</v>
      </c>
      <c r="E573" s="1134" t="s">
        <v>702</v>
      </c>
      <c r="G573" s="1131">
        <v>-2</v>
      </c>
      <c r="H573" s="1131" t="s">
        <v>7212</v>
      </c>
      <c r="I573" s="1131" t="s">
        <v>7815</v>
      </c>
      <c r="J573" s="1131" t="s">
        <v>7816</v>
      </c>
      <c r="K573" s="1131" t="s">
        <v>7683</v>
      </c>
      <c r="L573" s="1131" t="s">
        <v>7817</v>
      </c>
      <c r="R573" s="1131">
        <v>7</v>
      </c>
      <c r="S573" s="1131" t="s">
        <v>7697</v>
      </c>
      <c r="T573" s="1131">
        <v>7</v>
      </c>
    </row>
    <row r="574" spans="1:20">
      <c r="A574" s="1131" t="s">
        <v>2156</v>
      </c>
      <c r="B574" s="1132" t="s">
        <v>2157</v>
      </c>
      <c r="C574" s="1131" t="s">
        <v>2057</v>
      </c>
      <c r="D574" s="1134" t="s">
        <v>1041</v>
      </c>
      <c r="E574" s="1134" t="s">
        <v>702</v>
      </c>
      <c r="G574" s="1131">
        <v>-2</v>
      </c>
      <c r="H574" s="1131" t="s">
        <v>7212</v>
      </c>
      <c r="I574" s="1131" t="s">
        <v>7818</v>
      </c>
      <c r="J574" s="1131" t="s">
        <v>7819</v>
      </c>
      <c r="K574" s="1131" t="s">
        <v>7683</v>
      </c>
      <c r="L574" s="1131" t="s">
        <v>7820</v>
      </c>
      <c r="R574" s="1131">
        <v>7</v>
      </c>
      <c r="S574" s="1131" t="s">
        <v>7697</v>
      </c>
      <c r="T574" s="1131">
        <v>7</v>
      </c>
    </row>
    <row r="575" spans="1:20">
      <c r="A575" s="1131" t="s">
        <v>2158</v>
      </c>
      <c r="B575" s="1132" t="s">
        <v>2159</v>
      </c>
      <c r="C575" s="1131" t="s">
        <v>2057</v>
      </c>
      <c r="D575" s="1134" t="s">
        <v>1041</v>
      </c>
      <c r="E575" s="1134" t="s">
        <v>702</v>
      </c>
      <c r="G575" s="1131">
        <v>-2</v>
      </c>
      <c r="H575" s="1131" t="s">
        <v>7212</v>
      </c>
      <c r="I575" s="1131" t="s">
        <v>7821</v>
      </c>
      <c r="J575" s="1131" t="s">
        <v>7822</v>
      </c>
      <c r="K575" s="1131" t="s">
        <v>7683</v>
      </c>
      <c r="L575" s="1131" t="s">
        <v>7823</v>
      </c>
      <c r="R575" s="1131">
        <v>7</v>
      </c>
      <c r="S575" s="1131" t="s">
        <v>7697</v>
      </c>
      <c r="T575" s="1131">
        <v>7</v>
      </c>
    </row>
    <row r="576" spans="1:20">
      <c r="A576" s="1131" t="s">
        <v>2160</v>
      </c>
      <c r="B576" s="1132" t="s">
        <v>2161</v>
      </c>
      <c r="C576" s="1131" t="s">
        <v>2057</v>
      </c>
      <c r="D576" s="1134" t="s">
        <v>1041</v>
      </c>
      <c r="E576" s="1134" t="s">
        <v>702</v>
      </c>
      <c r="G576" s="1131">
        <v>-2</v>
      </c>
      <c r="H576" s="1131" t="s">
        <v>7212</v>
      </c>
      <c r="I576" s="1131" t="s">
        <v>7824</v>
      </c>
      <c r="J576" s="1131" t="s">
        <v>7825</v>
      </c>
      <c r="K576" s="1131" t="s">
        <v>7683</v>
      </c>
      <c r="L576" s="1131" t="s">
        <v>7826</v>
      </c>
      <c r="R576" s="1131">
        <v>7</v>
      </c>
      <c r="S576" s="1131" t="s">
        <v>7697</v>
      </c>
      <c r="T576" s="1131">
        <v>7</v>
      </c>
    </row>
    <row r="577" spans="1:20">
      <c r="A577" s="1131" t="s">
        <v>2162</v>
      </c>
      <c r="B577" s="1132" t="s">
        <v>2163</v>
      </c>
      <c r="C577" s="1131" t="s">
        <v>2057</v>
      </c>
      <c r="D577" s="1134" t="s">
        <v>1041</v>
      </c>
      <c r="E577" s="1134" t="s">
        <v>702</v>
      </c>
      <c r="G577" s="1131">
        <v>-2</v>
      </c>
      <c r="H577" s="1131" t="s">
        <v>7212</v>
      </c>
      <c r="I577" s="1131" t="s">
        <v>7827</v>
      </c>
      <c r="J577" s="1131" t="s">
        <v>7828</v>
      </c>
      <c r="K577" s="1131" t="s">
        <v>7683</v>
      </c>
      <c r="L577" s="1131" t="s">
        <v>7829</v>
      </c>
      <c r="R577" s="1131">
        <v>16</v>
      </c>
      <c r="S577" s="1131" t="s">
        <v>7697</v>
      </c>
      <c r="T577" s="1131">
        <v>16</v>
      </c>
    </row>
    <row r="578" spans="1:20">
      <c r="A578" s="1131" t="s">
        <v>2164</v>
      </c>
      <c r="B578" s="1132" t="s">
        <v>2165</v>
      </c>
      <c r="C578" s="1131" t="s">
        <v>2057</v>
      </c>
      <c r="D578" s="1134" t="s">
        <v>1041</v>
      </c>
      <c r="E578" s="1134" t="s">
        <v>702</v>
      </c>
      <c r="G578" s="1131">
        <v>-2</v>
      </c>
      <c r="H578" s="1131" t="s">
        <v>7212</v>
      </c>
      <c r="I578" s="1131" t="s">
        <v>7830</v>
      </c>
      <c r="J578" s="1131" t="s">
        <v>7831</v>
      </c>
      <c r="K578" s="1131" t="s">
        <v>7683</v>
      </c>
      <c r="L578" s="1131" t="s">
        <v>7832</v>
      </c>
      <c r="R578" s="1131">
        <v>7</v>
      </c>
      <c r="S578" s="1131" t="s">
        <v>7697</v>
      </c>
      <c r="T578" s="1131">
        <v>7</v>
      </c>
    </row>
    <row r="579" spans="1:20">
      <c r="A579" s="1131" t="s">
        <v>2166</v>
      </c>
      <c r="B579" s="1132" t="s">
        <v>2167</v>
      </c>
      <c r="C579" s="1131" t="s">
        <v>2057</v>
      </c>
      <c r="D579" s="1134" t="s">
        <v>1041</v>
      </c>
      <c r="E579" s="1134" t="s">
        <v>702</v>
      </c>
      <c r="G579" s="1131">
        <v>-2</v>
      </c>
      <c r="H579" s="1131" t="s">
        <v>7212</v>
      </c>
      <c r="I579" s="1131" t="s">
        <v>7833</v>
      </c>
      <c r="J579" s="1131" t="s">
        <v>7834</v>
      </c>
      <c r="K579" s="1131" t="s">
        <v>7683</v>
      </c>
      <c r="L579" s="1131" t="s">
        <v>7835</v>
      </c>
      <c r="R579" s="1131">
        <v>7</v>
      </c>
      <c r="S579" s="1131" t="s">
        <v>7697</v>
      </c>
      <c r="T579" s="1131">
        <v>7</v>
      </c>
    </row>
    <row r="580" spans="1:20">
      <c r="A580" s="1131" t="s">
        <v>2168</v>
      </c>
      <c r="B580" s="1132" t="s">
        <v>2169</v>
      </c>
      <c r="C580" s="1131" t="s">
        <v>2057</v>
      </c>
      <c r="D580" s="1134" t="s">
        <v>1041</v>
      </c>
      <c r="E580" s="1134" t="s">
        <v>702</v>
      </c>
      <c r="G580" s="1131">
        <v>-2</v>
      </c>
      <c r="H580" s="1131" t="s">
        <v>7212</v>
      </c>
      <c r="I580" s="1131" t="s">
        <v>7836</v>
      </c>
      <c r="J580" s="1131" t="s">
        <v>7837</v>
      </c>
      <c r="K580" s="1131" t="s">
        <v>7683</v>
      </c>
      <c r="L580" s="1131" t="s">
        <v>7838</v>
      </c>
      <c r="R580" s="1131">
        <v>7</v>
      </c>
      <c r="S580" s="1131" t="s">
        <v>7697</v>
      </c>
      <c r="T580" s="1131">
        <v>7</v>
      </c>
    </row>
    <row r="581" spans="1:20">
      <c r="A581" s="1131" t="s">
        <v>2170</v>
      </c>
      <c r="B581" s="1132" t="s">
        <v>2171</v>
      </c>
      <c r="C581" s="1131" t="s">
        <v>2057</v>
      </c>
      <c r="D581" s="1134" t="s">
        <v>1041</v>
      </c>
      <c r="E581" s="1134" t="s">
        <v>702</v>
      </c>
      <c r="G581" s="1131">
        <v>-2</v>
      </c>
      <c r="H581" s="1131" t="s">
        <v>7212</v>
      </c>
      <c r="I581" s="1131" t="s">
        <v>7839</v>
      </c>
      <c r="J581" s="1131" t="s">
        <v>7840</v>
      </c>
      <c r="K581" s="1131" t="s">
        <v>7683</v>
      </c>
      <c r="L581" s="1131" t="s">
        <v>7841</v>
      </c>
      <c r="R581" s="1131">
        <v>14</v>
      </c>
      <c r="S581" s="1131" t="s">
        <v>7697</v>
      </c>
      <c r="T581" s="1131">
        <v>14</v>
      </c>
    </row>
    <row r="582" spans="1:20">
      <c r="A582" s="1131" t="s">
        <v>2172</v>
      </c>
      <c r="B582" s="1132" t="s">
        <v>2173</v>
      </c>
      <c r="C582" s="1131" t="s">
        <v>2057</v>
      </c>
      <c r="D582" s="1134" t="s">
        <v>1041</v>
      </c>
      <c r="E582" s="1134" t="s">
        <v>702</v>
      </c>
      <c r="G582" s="1131">
        <v>-2</v>
      </c>
      <c r="H582" s="1131" t="s">
        <v>7212</v>
      </c>
      <c r="I582" s="1131" t="s">
        <v>7842</v>
      </c>
      <c r="J582" s="1131" t="s">
        <v>7843</v>
      </c>
      <c r="K582" s="1131" t="s">
        <v>7683</v>
      </c>
      <c r="L582" s="1131" t="s">
        <v>7844</v>
      </c>
      <c r="R582" s="1131">
        <v>23</v>
      </c>
      <c r="S582" s="1131" t="s">
        <v>7697</v>
      </c>
      <c r="T582" s="1131">
        <v>23</v>
      </c>
    </row>
    <row r="583" spans="1:20">
      <c r="A583" s="1131" t="s">
        <v>2174</v>
      </c>
      <c r="B583" s="1132" t="s">
        <v>2175</v>
      </c>
      <c r="C583" s="1131" t="s">
        <v>2057</v>
      </c>
      <c r="D583" s="1134" t="s">
        <v>1041</v>
      </c>
      <c r="E583" s="1134" t="s">
        <v>702</v>
      </c>
      <c r="G583" s="1131">
        <v>-2</v>
      </c>
      <c r="H583" s="1131" t="s">
        <v>7212</v>
      </c>
      <c r="I583" s="1131" t="s">
        <v>7845</v>
      </c>
      <c r="J583" s="1131" t="s">
        <v>7846</v>
      </c>
      <c r="K583" s="1131" t="s">
        <v>7683</v>
      </c>
      <c r="L583" s="1131" t="s">
        <v>7847</v>
      </c>
      <c r="R583" s="1131">
        <v>8</v>
      </c>
      <c r="S583" s="1131" t="s">
        <v>7697</v>
      </c>
      <c r="T583" s="1131">
        <v>8</v>
      </c>
    </row>
    <row r="584" spans="1:20">
      <c r="A584" s="1131" t="s">
        <v>2176</v>
      </c>
      <c r="B584" s="1132" t="s">
        <v>2177</v>
      </c>
      <c r="C584" s="1131" t="s">
        <v>2057</v>
      </c>
      <c r="D584" s="1134" t="s">
        <v>1041</v>
      </c>
      <c r="E584" s="1134" t="s">
        <v>702</v>
      </c>
      <c r="G584" s="1131">
        <v>-2</v>
      </c>
      <c r="H584" s="1131" t="s">
        <v>7212</v>
      </c>
      <c r="I584" s="1131" t="s">
        <v>7848</v>
      </c>
      <c r="J584" s="1131" t="s">
        <v>7849</v>
      </c>
      <c r="K584" s="1131" t="s">
        <v>7683</v>
      </c>
      <c r="L584" s="1131" t="s">
        <v>7850</v>
      </c>
      <c r="R584" s="1131">
        <v>8</v>
      </c>
      <c r="S584" s="1131" t="s">
        <v>7697</v>
      </c>
      <c r="T584" s="1131">
        <v>8</v>
      </c>
    </row>
    <row r="585" spans="1:20">
      <c r="A585" s="1131" t="s">
        <v>2178</v>
      </c>
      <c r="B585" s="1132" t="s">
        <v>2179</v>
      </c>
      <c r="C585" s="1131" t="s">
        <v>2057</v>
      </c>
      <c r="D585" s="1134" t="s">
        <v>1041</v>
      </c>
      <c r="E585" s="1134" t="s">
        <v>702</v>
      </c>
      <c r="G585" s="1131">
        <v>-2</v>
      </c>
      <c r="H585" s="1131" t="s">
        <v>7212</v>
      </c>
      <c r="I585" s="1131" t="s">
        <v>7851</v>
      </c>
      <c r="J585" s="1131" t="s">
        <v>7852</v>
      </c>
      <c r="K585" s="1131" t="s">
        <v>7683</v>
      </c>
      <c r="L585" s="1131" t="s">
        <v>7853</v>
      </c>
      <c r="R585" s="1131">
        <v>8</v>
      </c>
      <c r="S585" s="1131" t="s">
        <v>7697</v>
      </c>
      <c r="T585" s="1131">
        <v>8</v>
      </c>
    </row>
    <row r="586" spans="1:20">
      <c r="A586" s="1131" t="s">
        <v>2180</v>
      </c>
      <c r="B586" s="1132" t="s">
        <v>2181</v>
      </c>
      <c r="C586" s="1131" t="s">
        <v>2057</v>
      </c>
      <c r="D586" s="1134" t="s">
        <v>1041</v>
      </c>
      <c r="E586" s="1134" t="s">
        <v>702</v>
      </c>
      <c r="G586" s="1131">
        <v>-2</v>
      </c>
      <c r="H586" s="1131" t="s">
        <v>7212</v>
      </c>
      <c r="I586" s="1131" t="s">
        <v>7854</v>
      </c>
      <c r="J586" s="1131" t="s">
        <v>7855</v>
      </c>
      <c r="K586" s="1131" t="s">
        <v>7683</v>
      </c>
      <c r="L586" s="1131" t="s">
        <v>7856</v>
      </c>
      <c r="R586" s="1131">
        <v>8</v>
      </c>
      <c r="S586" s="1131" t="s">
        <v>7697</v>
      </c>
      <c r="T586" s="1131">
        <v>8</v>
      </c>
    </row>
    <row r="587" spans="1:20">
      <c r="A587" s="1131" t="s">
        <v>2182</v>
      </c>
      <c r="B587" s="1132" t="s">
        <v>2183</v>
      </c>
      <c r="C587" s="1131" t="s">
        <v>2057</v>
      </c>
      <c r="D587" s="1134" t="s">
        <v>1041</v>
      </c>
      <c r="E587" s="1134" t="s">
        <v>702</v>
      </c>
      <c r="G587" s="1131">
        <v>-2</v>
      </c>
      <c r="H587" s="1131" t="s">
        <v>7212</v>
      </c>
      <c r="I587" s="1131" t="s">
        <v>7857</v>
      </c>
      <c r="J587" s="1131" t="s">
        <v>7858</v>
      </c>
      <c r="K587" s="1131" t="s">
        <v>7683</v>
      </c>
      <c r="L587" s="1131" t="s">
        <v>7859</v>
      </c>
      <c r="R587" s="1131">
        <v>7</v>
      </c>
      <c r="S587" s="1131" t="s">
        <v>7697</v>
      </c>
      <c r="T587" s="1131">
        <v>7</v>
      </c>
    </row>
    <row r="588" spans="1:20">
      <c r="A588" s="1131" t="s">
        <v>2184</v>
      </c>
      <c r="B588" s="1132" t="s">
        <v>2185</v>
      </c>
      <c r="C588" s="1131" t="s">
        <v>2057</v>
      </c>
      <c r="D588" s="1134" t="s">
        <v>1041</v>
      </c>
      <c r="E588" s="1134" t="s">
        <v>702</v>
      </c>
      <c r="G588" s="1131">
        <v>-2</v>
      </c>
      <c r="H588" s="1131" t="s">
        <v>7212</v>
      </c>
      <c r="I588" s="1131" t="s">
        <v>7860</v>
      </c>
      <c r="J588" s="1131" t="s">
        <v>7861</v>
      </c>
      <c r="K588" s="1131" t="s">
        <v>7683</v>
      </c>
      <c r="L588" s="1131" t="s">
        <v>7862</v>
      </c>
      <c r="R588" s="1131">
        <v>16</v>
      </c>
      <c r="S588" s="1131" t="s">
        <v>7193</v>
      </c>
      <c r="T588" s="1131">
        <v>16</v>
      </c>
    </row>
    <row r="589" spans="1:20">
      <c r="A589" s="1131" t="s">
        <v>2186</v>
      </c>
      <c r="B589" s="1132" t="s">
        <v>2187</v>
      </c>
      <c r="C589" s="1131" t="s">
        <v>2057</v>
      </c>
      <c r="D589" s="1134" t="s">
        <v>1041</v>
      </c>
      <c r="E589" s="1134" t="s">
        <v>702</v>
      </c>
      <c r="G589" s="1131">
        <v>-2</v>
      </c>
      <c r="H589" s="1131" t="s">
        <v>7212</v>
      </c>
      <c r="I589" s="1131" t="s">
        <v>7863</v>
      </c>
      <c r="J589" s="1131" t="s">
        <v>7864</v>
      </c>
      <c r="K589" s="1131" t="s">
        <v>7683</v>
      </c>
      <c r="L589" s="1131" t="s">
        <v>7865</v>
      </c>
      <c r="R589" s="1131">
        <v>8</v>
      </c>
      <c r="S589" s="1131" t="s">
        <v>7697</v>
      </c>
      <c r="T589" s="1131">
        <v>8</v>
      </c>
    </row>
    <row r="590" spans="1:20">
      <c r="A590" s="1131" t="s">
        <v>2188</v>
      </c>
      <c r="B590" s="1132" t="s">
        <v>2189</v>
      </c>
      <c r="C590" s="1131" t="s">
        <v>2057</v>
      </c>
      <c r="D590" s="1134" t="s">
        <v>1041</v>
      </c>
      <c r="E590" s="1134" t="s">
        <v>702</v>
      </c>
      <c r="G590" s="1131">
        <v>-2</v>
      </c>
      <c r="H590" s="1131" t="s">
        <v>7212</v>
      </c>
      <c r="I590" s="1131" t="s">
        <v>7866</v>
      </c>
      <c r="J590" s="1131" t="s">
        <v>7867</v>
      </c>
      <c r="K590" s="1131" t="s">
        <v>7683</v>
      </c>
      <c r="L590" s="1131" t="s">
        <v>7868</v>
      </c>
      <c r="R590" s="1131">
        <v>9</v>
      </c>
      <c r="S590" s="1131" t="s">
        <v>7697</v>
      </c>
      <c r="T590" s="1131">
        <v>9</v>
      </c>
    </row>
    <row r="591" spans="1:20">
      <c r="A591" s="1131" t="s">
        <v>2190</v>
      </c>
      <c r="B591" s="1132" t="s">
        <v>2191</v>
      </c>
      <c r="C591" s="1131" t="s">
        <v>2057</v>
      </c>
      <c r="D591" s="1134" t="s">
        <v>1041</v>
      </c>
      <c r="E591" s="1134" t="s">
        <v>702</v>
      </c>
      <c r="G591" s="1131">
        <v>-2</v>
      </c>
      <c r="H591" s="1131" t="s">
        <v>7212</v>
      </c>
      <c r="I591" s="1131" t="s">
        <v>7869</v>
      </c>
      <c r="J591" s="1131" t="s">
        <v>7870</v>
      </c>
      <c r="K591" s="1131" t="s">
        <v>7683</v>
      </c>
      <c r="L591" s="1131" t="s">
        <v>7871</v>
      </c>
      <c r="R591" s="1131">
        <v>38</v>
      </c>
      <c r="S591" s="1131" t="s">
        <v>7697</v>
      </c>
      <c r="T591" s="1131">
        <v>38</v>
      </c>
    </row>
    <row r="592" spans="1:20">
      <c r="A592" s="1131" t="s">
        <v>2192</v>
      </c>
      <c r="B592" s="1132" t="s">
        <v>2193</v>
      </c>
      <c r="C592" s="1131" t="s">
        <v>2057</v>
      </c>
      <c r="D592" s="1134" t="s">
        <v>1041</v>
      </c>
      <c r="E592" s="1134" t="s">
        <v>702</v>
      </c>
      <c r="G592" s="1131">
        <v>-2</v>
      </c>
      <c r="H592" s="1131" t="s">
        <v>7212</v>
      </c>
      <c r="I592" s="1131" t="s">
        <v>7872</v>
      </c>
      <c r="J592" s="1131" t="s">
        <v>7873</v>
      </c>
      <c r="K592" s="1131">
        <v>1</v>
      </c>
      <c r="L592" s="1131">
        <v>687461</v>
      </c>
      <c r="R592" s="1131">
        <v>20</v>
      </c>
      <c r="S592" s="1131" t="s">
        <v>7193</v>
      </c>
      <c r="T592" s="1131">
        <v>20</v>
      </c>
    </row>
    <row r="593" spans="1:20">
      <c r="A593" s="1131" t="s">
        <v>2194</v>
      </c>
      <c r="B593" s="1132" t="s">
        <v>2195</v>
      </c>
      <c r="C593" s="1131" t="s">
        <v>2057</v>
      </c>
      <c r="D593" s="1134" t="s">
        <v>1041</v>
      </c>
      <c r="E593" s="1134" t="s">
        <v>702</v>
      </c>
      <c r="G593" s="1131">
        <v>-2</v>
      </c>
      <c r="H593" s="1131" t="s">
        <v>7212</v>
      </c>
      <c r="I593" s="1131" t="s">
        <v>7874</v>
      </c>
      <c r="J593" s="1131" t="s">
        <v>7875</v>
      </c>
      <c r="K593" s="1131">
        <v>1</v>
      </c>
      <c r="L593" s="1131">
        <v>687462</v>
      </c>
      <c r="R593" s="1131">
        <v>10</v>
      </c>
      <c r="S593" s="1131" t="s">
        <v>7193</v>
      </c>
      <c r="T593" s="1131">
        <v>10</v>
      </c>
    </row>
    <row r="594" spans="1:20">
      <c r="A594" s="1131" t="s">
        <v>2196</v>
      </c>
      <c r="B594" s="1132" t="s">
        <v>2197</v>
      </c>
      <c r="C594" s="1131" t="s">
        <v>2057</v>
      </c>
      <c r="D594" s="1134" t="s">
        <v>1041</v>
      </c>
      <c r="E594" s="1134" t="s">
        <v>702</v>
      </c>
      <c r="G594" s="1131">
        <v>-2</v>
      </c>
      <c r="H594" s="1131" t="s">
        <v>7212</v>
      </c>
      <c r="I594" s="1131" t="s">
        <v>7876</v>
      </c>
      <c r="J594" s="1131" t="s">
        <v>7877</v>
      </c>
      <c r="K594" s="1131">
        <v>1</v>
      </c>
      <c r="L594" s="1131">
        <v>687480</v>
      </c>
      <c r="R594" s="1131">
        <v>9</v>
      </c>
      <c r="S594" s="1131" t="s">
        <v>7193</v>
      </c>
      <c r="T594" s="1131">
        <v>9</v>
      </c>
    </row>
    <row r="595" spans="1:20">
      <c r="A595" s="1131" t="s">
        <v>2198</v>
      </c>
      <c r="B595" s="1132" t="s">
        <v>2199</v>
      </c>
      <c r="C595" s="1131" t="s">
        <v>2057</v>
      </c>
      <c r="D595" s="1134" t="s">
        <v>1041</v>
      </c>
      <c r="E595" s="1134" t="s">
        <v>702</v>
      </c>
      <c r="G595" s="1131">
        <v>-2</v>
      </c>
      <c r="H595" s="1131" t="s">
        <v>7212</v>
      </c>
      <c r="I595" s="1131" t="s">
        <v>7878</v>
      </c>
      <c r="J595" s="1131" t="s">
        <v>7879</v>
      </c>
      <c r="K595" s="1131">
        <v>1</v>
      </c>
      <c r="L595" s="1131">
        <v>687600</v>
      </c>
      <c r="R595" s="1131">
        <v>15</v>
      </c>
      <c r="S595" s="1131" t="s">
        <v>7193</v>
      </c>
      <c r="T595" s="1131">
        <v>15</v>
      </c>
    </row>
    <row r="596" spans="1:20">
      <c r="A596" s="1131" t="s">
        <v>2200</v>
      </c>
      <c r="B596" s="1132" t="s">
        <v>2201</v>
      </c>
      <c r="C596" s="1131" t="s">
        <v>2057</v>
      </c>
      <c r="D596" s="1134" t="s">
        <v>1041</v>
      </c>
      <c r="E596" s="1134" t="s">
        <v>702</v>
      </c>
      <c r="G596" s="1131">
        <v>-2</v>
      </c>
      <c r="H596" s="1131" t="s">
        <v>7212</v>
      </c>
      <c r="I596" s="1131" t="s">
        <v>7880</v>
      </c>
      <c r="J596" s="1131" t="s">
        <v>7881</v>
      </c>
      <c r="K596" s="1131">
        <v>1</v>
      </c>
      <c r="L596" s="1131">
        <v>689100</v>
      </c>
      <c r="R596" s="1131">
        <v>40</v>
      </c>
      <c r="S596" s="1131" t="s">
        <v>7193</v>
      </c>
      <c r="T596" s="1131">
        <v>40</v>
      </c>
    </row>
    <row r="597" spans="1:20">
      <c r="A597" s="1131" t="s">
        <v>2202</v>
      </c>
      <c r="B597" s="1132" t="s">
        <v>2203</v>
      </c>
      <c r="C597" s="1131" t="s">
        <v>2057</v>
      </c>
      <c r="D597" s="1134" t="s">
        <v>1041</v>
      </c>
      <c r="E597" s="1134" t="s">
        <v>702</v>
      </c>
      <c r="G597" s="1131">
        <v>-2</v>
      </c>
      <c r="H597" s="1131" t="s">
        <v>7212</v>
      </c>
      <c r="I597" s="1131" t="s">
        <v>7882</v>
      </c>
      <c r="J597" s="1131" t="s">
        <v>7883</v>
      </c>
      <c r="K597" s="1131">
        <v>1</v>
      </c>
      <c r="L597" s="1131">
        <v>689210</v>
      </c>
      <c r="R597" s="1131">
        <v>9</v>
      </c>
      <c r="S597" s="1131" t="s">
        <v>7884</v>
      </c>
      <c r="T597" s="1131">
        <v>9</v>
      </c>
    </row>
    <row r="598" spans="1:20">
      <c r="A598" s="1131" t="s">
        <v>2204</v>
      </c>
      <c r="B598" s="1132" t="s">
        <v>2205</v>
      </c>
      <c r="C598" s="1131" t="s">
        <v>2057</v>
      </c>
      <c r="D598" s="1134" t="s">
        <v>1041</v>
      </c>
      <c r="E598" s="1134" t="s">
        <v>702</v>
      </c>
      <c r="G598" s="1131">
        <v>-2</v>
      </c>
      <c r="H598" s="1131" t="s">
        <v>7212</v>
      </c>
      <c r="I598" s="1131" t="s">
        <v>7885</v>
      </c>
      <c r="J598" s="1131" t="s">
        <v>7886</v>
      </c>
      <c r="K598" s="1131">
        <v>1</v>
      </c>
      <c r="L598" s="1131">
        <v>689220</v>
      </c>
      <c r="R598" s="1131">
        <v>18</v>
      </c>
      <c r="S598" s="1131" t="s">
        <v>7884</v>
      </c>
      <c r="T598" s="1131">
        <v>18</v>
      </c>
    </row>
    <row r="599" spans="1:20">
      <c r="A599" s="1131" t="s">
        <v>2206</v>
      </c>
      <c r="B599" s="1132" t="s">
        <v>2207</v>
      </c>
      <c r="C599" s="1131" t="s">
        <v>2057</v>
      </c>
      <c r="D599" s="1134" t="s">
        <v>1041</v>
      </c>
      <c r="E599" s="1134" t="s">
        <v>702</v>
      </c>
      <c r="G599" s="1131">
        <v>-2</v>
      </c>
      <c r="H599" s="1131" t="s">
        <v>7212</v>
      </c>
      <c r="I599" s="1131" t="s">
        <v>7887</v>
      </c>
      <c r="J599" s="1131" t="s">
        <v>7888</v>
      </c>
      <c r="K599" s="1131">
        <v>1</v>
      </c>
      <c r="L599" s="1131">
        <v>689400</v>
      </c>
      <c r="R599" s="1131">
        <v>8</v>
      </c>
      <c r="S599" s="1131" t="s">
        <v>7193</v>
      </c>
      <c r="T599" s="1131">
        <v>8</v>
      </c>
    </row>
    <row r="600" spans="1:20">
      <c r="A600" s="1131" t="s">
        <v>2208</v>
      </c>
      <c r="B600" s="1132" t="s">
        <v>2209</v>
      </c>
      <c r="C600" s="1131" t="s">
        <v>2057</v>
      </c>
      <c r="D600" s="1134" t="s">
        <v>1041</v>
      </c>
      <c r="E600" s="1134" t="s">
        <v>702</v>
      </c>
      <c r="G600" s="1131">
        <v>-2</v>
      </c>
      <c r="H600" s="1131" t="s">
        <v>7212</v>
      </c>
      <c r="I600" s="1131" t="s">
        <v>7889</v>
      </c>
      <c r="J600" s="1131" t="s">
        <v>7890</v>
      </c>
      <c r="K600" s="1131">
        <v>1</v>
      </c>
      <c r="L600" s="1131">
        <v>689500</v>
      </c>
      <c r="R600" s="1131">
        <v>8</v>
      </c>
      <c r="S600" s="1131" t="s">
        <v>7884</v>
      </c>
      <c r="T600" s="1131">
        <v>8</v>
      </c>
    </row>
    <row r="601" spans="1:20">
      <c r="A601" s="1131" t="s">
        <v>2210</v>
      </c>
      <c r="B601" s="1132" t="s">
        <v>2211</v>
      </c>
      <c r="C601" s="1131" t="s">
        <v>2057</v>
      </c>
      <c r="D601" s="1134" t="s">
        <v>1041</v>
      </c>
      <c r="E601" s="1134" t="s">
        <v>702</v>
      </c>
      <c r="G601" s="1131">
        <v>-2</v>
      </c>
      <c r="H601" s="1131" t="s">
        <v>7212</v>
      </c>
      <c r="I601" s="1131" t="s">
        <v>7891</v>
      </c>
      <c r="J601" s="1131" t="s">
        <v>7892</v>
      </c>
      <c r="K601" s="1131">
        <v>1</v>
      </c>
      <c r="L601" s="1131">
        <v>689600</v>
      </c>
      <c r="R601" s="1131">
        <v>8</v>
      </c>
      <c r="S601" s="1131" t="s">
        <v>7193</v>
      </c>
      <c r="T601" s="1131">
        <v>8</v>
      </c>
    </row>
    <row r="602" spans="1:20">
      <c r="A602" s="1131" t="s">
        <v>2212</v>
      </c>
      <c r="B602" s="1132" t="s">
        <v>2213</v>
      </c>
      <c r="C602" s="1131" t="s">
        <v>2057</v>
      </c>
      <c r="D602" s="1134" t="s">
        <v>1041</v>
      </c>
      <c r="E602" s="1134" t="s">
        <v>702</v>
      </c>
      <c r="G602" s="1131">
        <v>-2</v>
      </c>
      <c r="H602" s="1131" t="s">
        <v>7212</v>
      </c>
      <c r="I602" s="1131" t="s">
        <v>7893</v>
      </c>
      <c r="J602" s="1131" t="s">
        <v>7894</v>
      </c>
      <c r="K602" s="1131">
        <v>2</v>
      </c>
      <c r="L602" s="1131" t="s">
        <v>7895</v>
      </c>
      <c r="R602" s="1131">
        <v>32</v>
      </c>
      <c r="S602" s="1131" t="s">
        <v>7193</v>
      </c>
      <c r="T602" s="1131">
        <v>32</v>
      </c>
    </row>
    <row r="603" spans="1:20">
      <c r="A603" s="1131" t="s">
        <v>2214</v>
      </c>
      <c r="B603" s="1132" t="s">
        <v>2215</v>
      </c>
      <c r="C603" s="1131" t="s">
        <v>2057</v>
      </c>
      <c r="D603" s="1134" t="s">
        <v>1041</v>
      </c>
      <c r="E603" s="1134" t="s">
        <v>702</v>
      </c>
      <c r="G603" s="1131">
        <v>-2</v>
      </c>
      <c r="H603" s="1131" t="s">
        <v>7212</v>
      </c>
      <c r="I603" s="1131" t="s">
        <v>7896</v>
      </c>
      <c r="J603" s="1131" t="s">
        <v>7897</v>
      </c>
      <c r="K603" s="1131">
        <v>2</v>
      </c>
      <c r="L603" s="1131" t="s">
        <v>7898</v>
      </c>
      <c r="R603" s="1131">
        <v>14</v>
      </c>
      <c r="S603" s="1131" t="s">
        <v>7193</v>
      </c>
      <c r="T603" s="1131">
        <v>14</v>
      </c>
    </row>
    <row r="604" spans="1:20">
      <c r="A604" s="1131" t="s">
        <v>2216</v>
      </c>
      <c r="B604" s="1132" t="s">
        <v>2217</v>
      </c>
      <c r="C604" s="1131" t="s">
        <v>2057</v>
      </c>
      <c r="D604" s="1134" t="s">
        <v>1041</v>
      </c>
      <c r="E604" s="1134" t="s">
        <v>702</v>
      </c>
      <c r="G604" s="1131">
        <v>-1</v>
      </c>
      <c r="H604" s="1131" t="s">
        <v>437</v>
      </c>
      <c r="I604" s="1131" t="s">
        <v>7674</v>
      </c>
      <c r="J604" s="1131" t="s">
        <v>7675</v>
      </c>
      <c r="K604" s="1131">
        <v>1</v>
      </c>
      <c r="L604" s="1131">
        <v>601000</v>
      </c>
      <c r="R604" s="1131">
        <v>14</v>
      </c>
      <c r="S604" s="1131" t="s">
        <v>7193</v>
      </c>
      <c r="T604" s="1131">
        <v>14</v>
      </c>
    </row>
    <row r="605" spans="1:20">
      <c r="A605" s="1131" t="s">
        <v>2218</v>
      </c>
      <c r="B605" s="1132" t="s">
        <v>2219</v>
      </c>
      <c r="C605" s="1131" t="s">
        <v>2057</v>
      </c>
      <c r="D605" s="1134" t="s">
        <v>1041</v>
      </c>
      <c r="E605" s="1134" t="s">
        <v>702</v>
      </c>
      <c r="G605" s="1131">
        <v>-1</v>
      </c>
      <c r="H605" s="1131" t="s">
        <v>437</v>
      </c>
      <c r="I605" s="1131" t="s">
        <v>7676</v>
      </c>
      <c r="J605" s="1131" t="s">
        <v>7677</v>
      </c>
      <c r="K605" s="1131">
        <v>1</v>
      </c>
      <c r="L605" s="1131">
        <v>602000</v>
      </c>
      <c r="R605" s="1131">
        <v>7</v>
      </c>
      <c r="S605" s="1131" t="s">
        <v>7193</v>
      </c>
      <c r="T605" s="1131">
        <v>7</v>
      </c>
    </row>
    <row r="606" spans="1:20">
      <c r="A606" s="1131" t="s">
        <v>2220</v>
      </c>
      <c r="B606" s="1132" t="s">
        <v>2221</v>
      </c>
      <c r="C606" s="1131" t="s">
        <v>2057</v>
      </c>
      <c r="D606" s="1134" t="s">
        <v>1041</v>
      </c>
      <c r="E606" s="1134" t="s">
        <v>702</v>
      </c>
      <c r="G606" s="1131">
        <v>-1</v>
      </c>
      <c r="H606" s="1131" t="s">
        <v>437</v>
      </c>
      <c r="I606" s="1131" t="s">
        <v>7678</v>
      </c>
      <c r="J606" s="1131" t="s">
        <v>7679</v>
      </c>
      <c r="K606" s="1131">
        <v>1</v>
      </c>
      <c r="L606" s="1131" t="s">
        <v>7680</v>
      </c>
      <c r="R606" s="1131">
        <v>8</v>
      </c>
      <c r="S606" s="1131" t="s">
        <v>7193</v>
      </c>
      <c r="T606" s="1131">
        <v>8</v>
      </c>
    </row>
    <row r="607" spans="1:20">
      <c r="A607" s="1131" t="s">
        <v>2222</v>
      </c>
      <c r="B607" s="1132" t="s">
        <v>2223</v>
      </c>
      <c r="C607" s="1131" t="s">
        <v>2057</v>
      </c>
      <c r="D607" s="1134" t="s">
        <v>1041</v>
      </c>
      <c r="E607" s="1134" t="s">
        <v>702</v>
      </c>
      <c r="G607" s="1131">
        <v>-1</v>
      </c>
      <c r="H607" s="1131" t="s">
        <v>437</v>
      </c>
      <c r="I607" s="1131" t="s">
        <v>7681</v>
      </c>
      <c r="J607" s="1131" t="s">
        <v>7682</v>
      </c>
      <c r="K607" s="1131" t="s">
        <v>7683</v>
      </c>
      <c r="L607" s="1131" t="s">
        <v>7684</v>
      </c>
      <c r="R607" s="1131">
        <v>7</v>
      </c>
      <c r="S607" s="1131" t="s">
        <v>7193</v>
      </c>
      <c r="T607" s="1131">
        <v>7</v>
      </c>
    </row>
    <row r="608" spans="1:20">
      <c r="A608" s="1131" t="s">
        <v>2224</v>
      </c>
      <c r="B608" s="1132" t="s">
        <v>2225</v>
      </c>
      <c r="C608" s="1131" t="s">
        <v>2057</v>
      </c>
      <c r="D608" s="1134" t="s">
        <v>1041</v>
      </c>
      <c r="E608" s="1134" t="s">
        <v>702</v>
      </c>
      <c r="G608" s="1131">
        <v>-1</v>
      </c>
      <c r="H608" s="1131" t="s">
        <v>437</v>
      </c>
      <c r="I608" s="1131" t="s">
        <v>7685</v>
      </c>
      <c r="J608" s="1131" t="s">
        <v>7686</v>
      </c>
      <c r="K608" s="1131" t="s">
        <v>7683</v>
      </c>
      <c r="L608" s="1131" t="s">
        <v>7687</v>
      </c>
      <c r="R608" s="1131">
        <v>15</v>
      </c>
      <c r="S608" s="1131" t="s">
        <v>7193</v>
      </c>
      <c r="T608" s="1131">
        <v>15</v>
      </c>
    </row>
    <row r="609" spans="1:20">
      <c r="A609" s="1131" t="s">
        <v>2226</v>
      </c>
      <c r="B609" s="1132" t="s">
        <v>2227</v>
      </c>
      <c r="C609" s="1131" t="s">
        <v>2057</v>
      </c>
      <c r="D609" s="1134" t="s">
        <v>1041</v>
      </c>
      <c r="E609" s="1134" t="s">
        <v>702</v>
      </c>
      <c r="G609" s="1131">
        <v>-1</v>
      </c>
      <c r="H609" s="1131" t="s">
        <v>437</v>
      </c>
      <c r="I609" s="1131" t="s">
        <v>7688</v>
      </c>
      <c r="J609" s="1131" t="s">
        <v>7689</v>
      </c>
      <c r="K609" s="1131" t="s">
        <v>7683</v>
      </c>
      <c r="L609" s="1131" t="s">
        <v>7690</v>
      </c>
      <c r="R609" s="1131">
        <v>9</v>
      </c>
      <c r="S609" s="1131" t="s">
        <v>7193</v>
      </c>
      <c r="T609" s="1131">
        <v>9</v>
      </c>
    </row>
    <row r="610" spans="1:20">
      <c r="A610" s="1131" t="s">
        <v>2228</v>
      </c>
      <c r="B610" s="1132" t="s">
        <v>2229</v>
      </c>
      <c r="C610" s="1131" t="s">
        <v>2057</v>
      </c>
      <c r="D610" s="1134" t="s">
        <v>1041</v>
      </c>
      <c r="E610" s="1134" t="s">
        <v>702</v>
      </c>
      <c r="G610" s="1131">
        <v>-1</v>
      </c>
      <c r="H610" s="1131" t="s">
        <v>437</v>
      </c>
      <c r="I610" s="1131" t="s">
        <v>7691</v>
      </c>
      <c r="J610" s="1131" t="s">
        <v>7692</v>
      </c>
      <c r="K610" s="1131" t="s">
        <v>7683</v>
      </c>
      <c r="L610" s="1131" t="s">
        <v>7693</v>
      </c>
      <c r="R610" s="1131">
        <v>9</v>
      </c>
      <c r="S610" s="1131" t="s">
        <v>7193</v>
      </c>
      <c r="T610" s="1131">
        <v>9</v>
      </c>
    </row>
    <row r="611" spans="1:20">
      <c r="A611" s="1131" t="s">
        <v>2230</v>
      </c>
      <c r="B611" s="1132" t="s">
        <v>2231</v>
      </c>
      <c r="C611" s="1131" t="s">
        <v>2057</v>
      </c>
      <c r="D611" s="1134" t="s">
        <v>1041</v>
      </c>
      <c r="E611" s="1134" t="s">
        <v>702</v>
      </c>
      <c r="G611" s="1131">
        <v>-1</v>
      </c>
      <c r="H611" s="1131" t="s">
        <v>437</v>
      </c>
      <c r="I611" s="1131" t="s">
        <v>7694</v>
      </c>
      <c r="J611" s="1131" t="s">
        <v>7695</v>
      </c>
      <c r="K611" s="1131" t="s">
        <v>7683</v>
      </c>
      <c r="L611" s="1131" t="s">
        <v>7696</v>
      </c>
      <c r="R611" s="1131">
        <v>16</v>
      </c>
      <c r="S611" s="1131" t="s">
        <v>7697</v>
      </c>
      <c r="T611" s="1131">
        <v>16</v>
      </c>
    </row>
    <row r="612" spans="1:20">
      <c r="A612" s="1131" t="s">
        <v>2232</v>
      </c>
      <c r="B612" s="1132" t="s">
        <v>2233</v>
      </c>
      <c r="C612" s="1131" t="s">
        <v>2057</v>
      </c>
      <c r="D612" s="1134" t="s">
        <v>1041</v>
      </c>
      <c r="E612" s="1134" t="s">
        <v>702</v>
      </c>
      <c r="G612" s="1131">
        <v>-1</v>
      </c>
      <c r="H612" s="1131" t="s">
        <v>437</v>
      </c>
      <c r="I612" s="1131" t="s">
        <v>7698</v>
      </c>
      <c r="J612" s="1131" t="s">
        <v>7699</v>
      </c>
      <c r="K612" s="1131" t="s">
        <v>7683</v>
      </c>
      <c r="L612" s="1131" t="s">
        <v>7700</v>
      </c>
      <c r="R612" s="1131">
        <v>8</v>
      </c>
      <c r="S612" s="1131" t="s">
        <v>7697</v>
      </c>
      <c r="T612" s="1131">
        <v>8</v>
      </c>
    </row>
    <row r="613" spans="1:20">
      <c r="A613" s="1131" t="s">
        <v>2234</v>
      </c>
      <c r="B613" s="1132" t="s">
        <v>2235</v>
      </c>
      <c r="C613" s="1131" t="s">
        <v>2057</v>
      </c>
      <c r="D613" s="1134" t="s">
        <v>1041</v>
      </c>
      <c r="E613" s="1134" t="s">
        <v>702</v>
      </c>
      <c r="G613" s="1131">
        <v>-1</v>
      </c>
      <c r="H613" s="1131" t="s">
        <v>437</v>
      </c>
      <c r="I613" s="1131" t="s">
        <v>7701</v>
      </c>
      <c r="J613" s="1131" t="s">
        <v>7702</v>
      </c>
      <c r="K613" s="1131" t="s">
        <v>7683</v>
      </c>
      <c r="L613" s="1131" t="s">
        <v>7703</v>
      </c>
      <c r="R613" s="1131">
        <v>16</v>
      </c>
      <c r="S613" s="1131" t="s">
        <v>7697</v>
      </c>
      <c r="T613" s="1131">
        <v>16</v>
      </c>
    </row>
    <row r="614" spans="1:20">
      <c r="A614" s="1131" t="s">
        <v>2236</v>
      </c>
      <c r="B614" s="1132" t="s">
        <v>2237</v>
      </c>
      <c r="C614" s="1131" t="s">
        <v>2057</v>
      </c>
      <c r="D614" s="1134" t="s">
        <v>1041</v>
      </c>
      <c r="E614" s="1134" t="s">
        <v>702</v>
      </c>
      <c r="G614" s="1131">
        <v>-1</v>
      </c>
      <c r="H614" s="1131" t="s">
        <v>437</v>
      </c>
      <c r="I614" s="1131" t="s">
        <v>7704</v>
      </c>
      <c r="J614" s="1131" t="s">
        <v>7705</v>
      </c>
      <c r="K614" s="1131" t="s">
        <v>7683</v>
      </c>
      <c r="L614" s="1131" t="s">
        <v>7706</v>
      </c>
      <c r="R614" s="1131">
        <v>8</v>
      </c>
      <c r="S614" s="1131" t="s">
        <v>7193</v>
      </c>
      <c r="T614" s="1131">
        <v>8</v>
      </c>
    </row>
    <row r="615" spans="1:20">
      <c r="A615" s="1131" t="s">
        <v>2238</v>
      </c>
      <c r="B615" s="1132" t="s">
        <v>2239</v>
      </c>
      <c r="C615" s="1131" t="s">
        <v>2057</v>
      </c>
      <c r="D615" s="1134" t="s">
        <v>1041</v>
      </c>
      <c r="E615" s="1134" t="s">
        <v>702</v>
      </c>
      <c r="G615" s="1131">
        <v>-1</v>
      </c>
      <c r="H615" s="1131" t="s">
        <v>437</v>
      </c>
      <c r="I615" s="1131" t="s">
        <v>7707</v>
      </c>
      <c r="J615" s="1131" t="s">
        <v>7708</v>
      </c>
      <c r="K615" s="1131" t="s">
        <v>7683</v>
      </c>
      <c r="L615" s="1131" t="s">
        <v>7709</v>
      </c>
      <c r="R615" s="1131">
        <v>8</v>
      </c>
      <c r="S615" s="1131" t="s">
        <v>7697</v>
      </c>
      <c r="T615" s="1131">
        <v>8</v>
      </c>
    </row>
    <row r="616" spans="1:20">
      <c r="A616" s="1131" t="s">
        <v>2240</v>
      </c>
      <c r="B616" s="1132" t="s">
        <v>2241</v>
      </c>
      <c r="C616" s="1131" t="s">
        <v>2057</v>
      </c>
      <c r="D616" s="1134" t="s">
        <v>1041</v>
      </c>
      <c r="E616" s="1134" t="s">
        <v>702</v>
      </c>
      <c r="G616" s="1131">
        <v>-1</v>
      </c>
      <c r="H616" s="1131" t="s">
        <v>437</v>
      </c>
      <c r="I616" s="1131" t="s">
        <v>7710</v>
      </c>
      <c r="J616" s="1131" t="s">
        <v>7711</v>
      </c>
      <c r="K616" s="1131" t="s">
        <v>7683</v>
      </c>
      <c r="L616" s="1131" t="s">
        <v>7712</v>
      </c>
      <c r="R616" s="1131">
        <v>8</v>
      </c>
      <c r="S616" s="1131" t="s">
        <v>7193</v>
      </c>
      <c r="T616" s="1131">
        <v>8</v>
      </c>
    </row>
    <row r="617" spans="1:20">
      <c r="A617" s="1131" t="s">
        <v>2242</v>
      </c>
      <c r="B617" s="1132" t="s">
        <v>2243</v>
      </c>
      <c r="C617" s="1131" t="s">
        <v>2057</v>
      </c>
      <c r="D617" s="1134" t="s">
        <v>1041</v>
      </c>
      <c r="E617" s="1134" t="s">
        <v>702</v>
      </c>
      <c r="G617" s="1131">
        <v>-1</v>
      </c>
      <c r="H617" s="1131" t="s">
        <v>437</v>
      </c>
      <c r="I617" s="1131" t="s">
        <v>7713</v>
      </c>
      <c r="J617" s="1131" t="s">
        <v>7714</v>
      </c>
      <c r="K617" s="1131" t="s">
        <v>7683</v>
      </c>
      <c r="L617" s="1131" t="s">
        <v>7715</v>
      </c>
      <c r="R617" s="1131">
        <v>34</v>
      </c>
      <c r="S617" s="1131" t="s">
        <v>7193</v>
      </c>
      <c r="T617" s="1131">
        <v>34</v>
      </c>
    </row>
    <row r="618" spans="1:20">
      <c r="A618" s="1131" t="s">
        <v>2244</v>
      </c>
      <c r="B618" s="1132" t="s">
        <v>2245</v>
      </c>
      <c r="C618" s="1131" t="s">
        <v>2057</v>
      </c>
      <c r="D618" s="1134" t="s">
        <v>1041</v>
      </c>
      <c r="E618" s="1134" t="s">
        <v>702</v>
      </c>
      <c r="G618" s="1131">
        <v>-1</v>
      </c>
      <c r="H618" s="1131" t="s">
        <v>437</v>
      </c>
      <c r="I618" s="1131" t="s">
        <v>7716</v>
      </c>
      <c r="J618" s="1131" t="s">
        <v>7717</v>
      </c>
      <c r="K618" s="1131" t="s">
        <v>7683</v>
      </c>
      <c r="L618" s="1131" t="s">
        <v>7718</v>
      </c>
      <c r="R618" s="1131">
        <v>7</v>
      </c>
      <c r="S618" s="1131" t="s">
        <v>7697</v>
      </c>
      <c r="T618" s="1131">
        <v>7</v>
      </c>
    </row>
    <row r="619" spans="1:20">
      <c r="A619" s="1131" t="s">
        <v>2246</v>
      </c>
      <c r="B619" s="1132" t="s">
        <v>2247</v>
      </c>
      <c r="C619" s="1131" t="s">
        <v>2057</v>
      </c>
      <c r="D619" s="1134" t="s">
        <v>1041</v>
      </c>
      <c r="E619" s="1134" t="s">
        <v>702</v>
      </c>
      <c r="G619" s="1131">
        <v>-1</v>
      </c>
      <c r="H619" s="1131" t="s">
        <v>437</v>
      </c>
      <c r="I619" s="1131" t="s">
        <v>7719</v>
      </c>
      <c r="J619" s="1131" t="s">
        <v>7720</v>
      </c>
      <c r="K619" s="1131" t="s">
        <v>7683</v>
      </c>
      <c r="L619" s="1131" t="s">
        <v>7721</v>
      </c>
      <c r="R619" s="1131">
        <v>7</v>
      </c>
      <c r="S619" s="1131" t="s">
        <v>7697</v>
      </c>
      <c r="T619" s="1131">
        <v>7</v>
      </c>
    </row>
    <row r="620" spans="1:20">
      <c r="A620" s="1131" t="s">
        <v>2248</v>
      </c>
      <c r="B620" s="1132" t="s">
        <v>2249</v>
      </c>
      <c r="C620" s="1131" t="s">
        <v>2057</v>
      </c>
      <c r="D620" s="1134" t="s">
        <v>1041</v>
      </c>
      <c r="E620" s="1134" t="s">
        <v>702</v>
      </c>
      <c r="G620" s="1131">
        <v>-1</v>
      </c>
      <c r="H620" s="1131" t="s">
        <v>437</v>
      </c>
      <c r="I620" s="1131" t="s">
        <v>7722</v>
      </c>
      <c r="J620" s="1131" t="s">
        <v>7723</v>
      </c>
      <c r="K620" s="1131" t="s">
        <v>7683</v>
      </c>
      <c r="L620" s="1131" t="s">
        <v>7724</v>
      </c>
      <c r="R620" s="1131">
        <v>8</v>
      </c>
      <c r="S620" s="1131" t="s">
        <v>7697</v>
      </c>
      <c r="T620" s="1131">
        <v>8</v>
      </c>
    </row>
    <row r="621" spans="1:20">
      <c r="A621" s="1131" t="s">
        <v>2250</v>
      </c>
      <c r="B621" s="1132" t="s">
        <v>2251</v>
      </c>
      <c r="C621" s="1131" t="s">
        <v>2057</v>
      </c>
      <c r="D621" s="1134" t="s">
        <v>1041</v>
      </c>
      <c r="E621" s="1134" t="s">
        <v>702</v>
      </c>
      <c r="G621" s="1131">
        <v>-1</v>
      </c>
      <c r="H621" s="1131" t="s">
        <v>437</v>
      </c>
      <c r="I621" s="1131" t="s">
        <v>7725</v>
      </c>
      <c r="J621" s="1131" t="s">
        <v>7726</v>
      </c>
      <c r="K621" s="1131" t="s">
        <v>7683</v>
      </c>
      <c r="L621" s="1131" t="s">
        <v>7727</v>
      </c>
      <c r="R621" s="1131">
        <v>8</v>
      </c>
      <c r="S621" s="1131" t="s">
        <v>7697</v>
      </c>
      <c r="T621" s="1131">
        <v>8</v>
      </c>
    </row>
    <row r="622" spans="1:20">
      <c r="A622" s="1131" t="s">
        <v>2252</v>
      </c>
      <c r="B622" s="1132" t="s">
        <v>2253</v>
      </c>
      <c r="C622" s="1131" t="s">
        <v>2057</v>
      </c>
      <c r="D622" s="1134" t="s">
        <v>1041</v>
      </c>
      <c r="E622" s="1134" t="s">
        <v>702</v>
      </c>
      <c r="G622" s="1131">
        <v>-1</v>
      </c>
      <c r="H622" s="1131" t="s">
        <v>437</v>
      </c>
      <c r="I622" s="1131" t="s">
        <v>7728</v>
      </c>
      <c r="J622" s="1131" t="s">
        <v>7729</v>
      </c>
      <c r="K622" s="1131" t="s">
        <v>7683</v>
      </c>
      <c r="L622" s="1131" t="s">
        <v>7730</v>
      </c>
      <c r="R622" s="1131">
        <v>8</v>
      </c>
      <c r="S622" s="1131" t="s">
        <v>7697</v>
      </c>
      <c r="T622" s="1131">
        <v>8</v>
      </c>
    </row>
    <row r="623" spans="1:20">
      <c r="A623" s="1131" t="s">
        <v>2254</v>
      </c>
      <c r="B623" s="1132" t="s">
        <v>2255</v>
      </c>
      <c r="C623" s="1131" t="s">
        <v>2057</v>
      </c>
      <c r="D623" s="1134" t="s">
        <v>1041</v>
      </c>
      <c r="E623" s="1134" t="s">
        <v>702</v>
      </c>
      <c r="G623" s="1131">
        <v>-1</v>
      </c>
      <c r="H623" s="1131" t="s">
        <v>437</v>
      </c>
      <c r="I623" s="1131" t="s">
        <v>7731</v>
      </c>
      <c r="J623" s="1131" t="s">
        <v>7732</v>
      </c>
      <c r="K623" s="1131" t="s">
        <v>7683</v>
      </c>
      <c r="L623" s="1131" t="s">
        <v>7733</v>
      </c>
      <c r="R623" s="1131">
        <v>8</v>
      </c>
      <c r="S623" s="1131" t="s">
        <v>7697</v>
      </c>
      <c r="T623" s="1131">
        <v>8</v>
      </c>
    </row>
    <row r="624" spans="1:20">
      <c r="A624" s="1131" t="s">
        <v>2256</v>
      </c>
      <c r="B624" s="1132" t="s">
        <v>2257</v>
      </c>
      <c r="C624" s="1131" t="s">
        <v>2057</v>
      </c>
      <c r="D624" s="1134" t="s">
        <v>1041</v>
      </c>
      <c r="E624" s="1134" t="s">
        <v>702</v>
      </c>
      <c r="G624" s="1131">
        <v>-1</v>
      </c>
      <c r="H624" s="1131" t="s">
        <v>437</v>
      </c>
      <c r="I624" s="1131" t="s">
        <v>7734</v>
      </c>
      <c r="J624" s="1131" t="s">
        <v>7735</v>
      </c>
      <c r="K624" s="1131" t="s">
        <v>7683</v>
      </c>
      <c r="L624" s="1131" t="s">
        <v>7736</v>
      </c>
      <c r="R624" s="1131">
        <v>8</v>
      </c>
      <c r="S624" s="1131" t="s">
        <v>7697</v>
      </c>
      <c r="T624" s="1131">
        <v>8</v>
      </c>
    </row>
    <row r="625" spans="1:20">
      <c r="A625" s="1131" t="s">
        <v>2258</v>
      </c>
      <c r="B625" s="1132" t="s">
        <v>2259</v>
      </c>
      <c r="C625" s="1131" t="s">
        <v>2057</v>
      </c>
      <c r="D625" s="1134" t="s">
        <v>1041</v>
      </c>
      <c r="E625" s="1134" t="s">
        <v>702</v>
      </c>
      <c r="G625" s="1131">
        <v>-1</v>
      </c>
      <c r="H625" s="1131" t="s">
        <v>437</v>
      </c>
      <c r="I625" s="1131" t="s">
        <v>7737</v>
      </c>
      <c r="J625" s="1131" t="s">
        <v>7738</v>
      </c>
      <c r="K625" s="1131">
        <v>1</v>
      </c>
      <c r="L625" s="1131">
        <v>628800</v>
      </c>
      <c r="R625" s="1131">
        <v>67</v>
      </c>
      <c r="S625" s="1131" t="s">
        <v>7193</v>
      </c>
      <c r="T625" s="1131">
        <v>67</v>
      </c>
    </row>
    <row r="626" spans="1:20">
      <c r="A626" s="1131" t="s">
        <v>2260</v>
      </c>
      <c r="B626" s="1132" t="s">
        <v>2261</v>
      </c>
      <c r="C626" s="1131" t="s">
        <v>2057</v>
      </c>
      <c r="D626" s="1134" t="s">
        <v>1041</v>
      </c>
      <c r="E626" s="1134" t="s">
        <v>702</v>
      </c>
      <c r="G626" s="1131">
        <v>-1</v>
      </c>
      <c r="H626" s="1131" t="s">
        <v>437</v>
      </c>
      <c r="I626" s="1131" t="s">
        <v>7739</v>
      </c>
      <c r="J626" s="1131" t="s">
        <v>7740</v>
      </c>
      <c r="K626" s="1131" t="s">
        <v>7683</v>
      </c>
      <c r="L626" s="1131" t="s">
        <v>7741</v>
      </c>
      <c r="R626" s="1131">
        <v>7</v>
      </c>
      <c r="S626" s="1131" t="s">
        <v>7697</v>
      </c>
      <c r="T626" s="1131">
        <v>7</v>
      </c>
    </row>
    <row r="627" spans="1:20">
      <c r="A627" s="1131" t="s">
        <v>2262</v>
      </c>
      <c r="B627" s="1132" t="s">
        <v>2263</v>
      </c>
      <c r="C627" s="1131" t="s">
        <v>2057</v>
      </c>
      <c r="D627" s="1134" t="s">
        <v>1041</v>
      </c>
      <c r="E627" s="1134" t="s">
        <v>702</v>
      </c>
      <c r="G627" s="1131">
        <v>-1</v>
      </c>
      <c r="H627" s="1131" t="s">
        <v>437</v>
      </c>
      <c r="I627" s="1131" t="s">
        <v>7742</v>
      </c>
      <c r="J627" s="1131" t="s">
        <v>7743</v>
      </c>
      <c r="K627" s="1131" t="s">
        <v>7683</v>
      </c>
      <c r="L627" s="1131" t="s">
        <v>7744</v>
      </c>
      <c r="R627" s="1131">
        <v>7</v>
      </c>
      <c r="S627" s="1131" t="s">
        <v>7697</v>
      </c>
      <c r="T627" s="1131">
        <v>7</v>
      </c>
    </row>
    <row r="628" spans="1:20">
      <c r="A628" s="1131" t="s">
        <v>2264</v>
      </c>
      <c r="B628" s="1132" t="s">
        <v>2265</v>
      </c>
      <c r="C628" s="1131" t="s">
        <v>2057</v>
      </c>
      <c r="D628" s="1134" t="s">
        <v>1041</v>
      </c>
      <c r="E628" s="1134" t="s">
        <v>702</v>
      </c>
      <c r="G628" s="1131">
        <v>-1</v>
      </c>
      <c r="H628" s="1131" t="s">
        <v>437</v>
      </c>
      <c r="I628" s="1131" t="s">
        <v>7745</v>
      </c>
      <c r="J628" s="1131" t="s">
        <v>7746</v>
      </c>
      <c r="K628" s="1131" t="s">
        <v>7683</v>
      </c>
      <c r="L628" s="1131" t="s">
        <v>7747</v>
      </c>
      <c r="R628" s="1131">
        <v>7</v>
      </c>
      <c r="S628" s="1131" t="s">
        <v>7697</v>
      </c>
      <c r="T628" s="1131">
        <v>7</v>
      </c>
    </row>
    <row r="629" spans="1:20">
      <c r="A629" s="1131" t="s">
        <v>2266</v>
      </c>
      <c r="B629" s="1132" t="s">
        <v>2267</v>
      </c>
      <c r="C629" s="1131" t="s">
        <v>2057</v>
      </c>
      <c r="D629" s="1134" t="s">
        <v>1041</v>
      </c>
      <c r="E629" s="1134" t="s">
        <v>702</v>
      </c>
      <c r="G629" s="1131">
        <v>-1</v>
      </c>
      <c r="H629" s="1131" t="s">
        <v>437</v>
      </c>
      <c r="I629" s="1131" t="s">
        <v>7748</v>
      </c>
      <c r="J629" s="1131" t="s">
        <v>7749</v>
      </c>
      <c r="K629" s="1131" t="s">
        <v>7683</v>
      </c>
      <c r="L629" s="1131" t="s">
        <v>7750</v>
      </c>
      <c r="R629" s="1131">
        <v>7</v>
      </c>
      <c r="S629" s="1131" t="s">
        <v>7697</v>
      </c>
      <c r="T629" s="1131">
        <v>7</v>
      </c>
    </row>
    <row r="630" spans="1:20">
      <c r="A630" s="1131" t="s">
        <v>2268</v>
      </c>
      <c r="B630" s="1132" t="s">
        <v>2269</v>
      </c>
      <c r="C630" s="1131" t="s">
        <v>2057</v>
      </c>
      <c r="D630" s="1134" t="s">
        <v>1041</v>
      </c>
      <c r="E630" s="1134" t="s">
        <v>702</v>
      </c>
      <c r="G630" s="1131">
        <v>-1</v>
      </c>
      <c r="H630" s="1131" t="s">
        <v>437</v>
      </c>
      <c r="I630" s="1131" t="s">
        <v>7751</v>
      </c>
      <c r="J630" s="1131" t="s">
        <v>7752</v>
      </c>
      <c r="K630" s="1131" t="s">
        <v>7683</v>
      </c>
      <c r="L630" s="1131" t="s">
        <v>7753</v>
      </c>
      <c r="R630" s="1131">
        <v>17</v>
      </c>
      <c r="S630" s="1131" t="s">
        <v>7697</v>
      </c>
      <c r="T630" s="1131">
        <v>17</v>
      </c>
    </row>
    <row r="631" spans="1:20">
      <c r="A631" s="1131" t="s">
        <v>2270</v>
      </c>
      <c r="B631" s="1132" t="s">
        <v>2271</v>
      </c>
      <c r="C631" s="1131" t="s">
        <v>2057</v>
      </c>
      <c r="D631" s="1134" t="s">
        <v>1041</v>
      </c>
      <c r="E631" s="1134" t="s">
        <v>702</v>
      </c>
      <c r="G631" s="1131">
        <v>-1</v>
      </c>
      <c r="H631" s="1131" t="s">
        <v>437</v>
      </c>
      <c r="I631" s="1131" t="s">
        <v>7754</v>
      </c>
      <c r="J631" s="1131" t="s">
        <v>7755</v>
      </c>
      <c r="K631" s="1131" t="s">
        <v>7683</v>
      </c>
      <c r="L631" s="1131" t="s">
        <v>7756</v>
      </c>
      <c r="R631" s="1131">
        <v>17</v>
      </c>
      <c r="S631" s="1131" t="s">
        <v>7697</v>
      </c>
      <c r="T631" s="1131">
        <v>17</v>
      </c>
    </row>
    <row r="632" spans="1:20">
      <c r="A632" s="1131" t="s">
        <v>2272</v>
      </c>
      <c r="B632" s="1132" t="s">
        <v>2273</v>
      </c>
      <c r="C632" s="1131" t="s">
        <v>2057</v>
      </c>
      <c r="D632" s="1134" t="s">
        <v>1041</v>
      </c>
      <c r="E632" s="1134" t="s">
        <v>702</v>
      </c>
      <c r="G632" s="1131">
        <v>-1</v>
      </c>
      <c r="H632" s="1131" t="s">
        <v>437</v>
      </c>
      <c r="I632" s="1131" t="s">
        <v>7757</v>
      </c>
      <c r="J632" s="1131" t="s">
        <v>7758</v>
      </c>
      <c r="K632" s="1131" t="s">
        <v>7683</v>
      </c>
      <c r="L632" s="1131" t="s">
        <v>7759</v>
      </c>
      <c r="R632" s="1131">
        <v>17</v>
      </c>
      <c r="S632" s="1131" t="s">
        <v>7697</v>
      </c>
      <c r="T632" s="1131">
        <v>17</v>
      </c>
    </row>
    <row r="633" spans="1:20">
      <c r="A633" s="1131" t="s">
        <v>2274</v>
      </c>
      <c r="B633" s="1132" t="s">
        <v>2275</v>
      </c>
      <c r="C633" s="1131" t="s">
        <v>2057</v>
      </c>
      <c r="D633" s="1134" t="s">
        <v>1041</v>
      </c>
      <c r="E633" s="1134" t="s">
        <v>702</v>
      </c>
      <c r="G633" s="1131">
        <v>-1</v>
      </c>
      <c r="H633" s="1131" t="s">
        <v>437</v>
      </c>
      <c r="I633" s="1131" t="s">
        <v>7760</v>
      </c>
      <c r="J633" s="1131" t="s">
        <v>7761</v>
      </c>
      <c r="K633" s="1131" t="s">
        <v>7683</v>
      </c>
      <c r="L633" s="1131" t="s">
        <v>7762</v>
      </c>
      <c r="R633" s="1131">
        <v>17</v>
      </c>
      <c r="S633" s="1131" t="s">
        <v>7697</v>
      </c>
      <c r="T633" s="1131">
        <v>17</v>
      </c>
    </row>
    <row r="634" spans="1:20">
      <c r="A634" s="1131" t="s">
        <v>2276</v>
      </c>
      <c r="B634" s="1132" t="s">
        <v>2277</v>
      </c>
      <c r="C634" s="1131" t="s">
        <v>2057</v>
      </c>
      <c r="D634" s="1134" t="s">
        <v>1041</v>
      </c>
      <c r="E634" s="1134" t="s">
        <v>702</v>
      </c>
      <c r="G634" s="1131">
        <v>-1</v>
      </c>
      <c r="H634" s="1131" t="s">
        <v>437</v>
      </c>
      <c r="I634" s="1131" t="s">
        <v>7763</v>
      </c>
      <c r="J634" s="1131" t="s">
        <v>7764</v>
      </c>
      <c r="K634" s="1131" t="s">
        <v>7683</v>
      </c>
      <c r="L634" s="1131" t="s">
        <v>7765</v>
      </c>
      <c r="R634" s="1131">
        <v>17</v>
      </c>
      <c r="S634" s="1131" t="s">
        <v>7697</v>
      </c>
      <c r="T634" s="1131">
        <v>17</v>
      </c>
    </row>
    <row r="635" spans="1:20">
      <c r="A635" s="1131" t="s">
        <v>2278</v>
      </c>
      <c r="B635" s="1132" t="s">
        <v>2279</v>
      </c>
      <c r="C635" s="1131" t="s">
        <v>2057</v>
      </c>
      <c r="D635" s="1134" t="s">
        <v>1041</v>
      </c>
      <c r="E635" s="1134" t="s">
        <v>702</v>
      </c>
      <c r="G635" s="1131">
        <v>-1</v>
      </c>
      <c r="H635" s="1131" t="s">
        <v>437</v>
      </c>
      <c r="I635" s="1131" t="s">
        <v>7766</v>
      </c>
      <c r="J635" s="1131" t="s">
        <v>7767</v>
      </c>
      <c r="K635" s="1131" t="s">
        <v>7683</v>
      </c>
      <c r="L635" s="1131" t="s">
        <v>7768</v>
      </c>
      <c r="R635" s="1131">
        <v>17</v>
      </c>
      <c r="S635" s="1131" t="s">
        <v>7697</v>
      </c>
      <c r="T635" s="1131">
        <v>17</v>
      </c>
    </row>
    <row r="636" spans="1:20">
      <c r="A636" s="1131" t="s">
        <v>2280</v>
      </c>
      <c r="B636" s="1132" t="s">
        <v>2281</v>
      </c>
      <c r="C636" s="1131" t="s">
        <v>2057</v>
      </c>
      <c r="D636" s="1134" t="s">
        <v>1041</v>
      </c>
      <c r="E636" s="1134" t="s">
        <v>702</v>
      </c>
      <c r="G636" s="1131">
        <v>-1</v>
      </c>
      <c r="H636" s="1131" t="s">
        <v>437</v>
      </c>
      <c r="I636" s="1131" t="s">
        <v>7769</v>
      </c>
      <c r="J636" s="1131" t="s">
        <v>7770</v>
      </c>
      <c r="K636" s="1131" t="s">
        <v>7683</v>
      </c>
      <c r="L636" s="1131" t="s">
        <v>7771</v>
      </c>
      <c r="R636" s="1131">
        <v>32</v>
      </c>
      <c r="S636" s="1131" t="s">
        <v>7697</v>
      </c>
      <c r="T636" s="1131">
        <v>32</v>
      </c>
    </row>
    <row r="637" spans="1:20">
      <c r="A637" s="1131" t="s">
        <v>2282</v>
      </c>
      <c r="B637" s="1132" t="s">
        <v>2283</v>
      </c>
      <c r="C637" s="1131" t="s">
        <v>2057</v>
      </c>
      <c r="D637" s="1134" t="s">
        <v>1041</v>
      </c>
      <c r="E637" s="1134" t="s">
        <v>702</v>
      </c>
      <c r="G637" s="1131">
        <v>-1</v>
      </c>
      <c r="H637" s="1131" t="s">
        <v>437</v>
      </c>
      <c r="I637" s="1131" t="s">
        <v>7772</v>
      </c>
      <c r="J637" s="1131" t="s">
        <v>7773</v>
      </c>
      <c r="K637" s="1131" t="s">
        <v>7683</v>
      </c>
      <c r="L637" s="1131" t="s">
        <v>7774</v>
      </c>
      <c r="R637" s="1131">
        <v>7</v>
      </c>
      <c r="S637" s="1131" t="s">
        <v>7697</v>
      </c>
      <c r="T637" s="1131">
        <v>7</v>
      </c>
    </row>
    <row r="638" spans="1:20">
      <c r="A638" s="1131" t="s">
        <v>2284</v>
      </c>
      <c r="B638" s="1132" t="s">
        <v>2285</v>
      </c>
      <c r="C638" s="1131" t="s">
        <v>2057</v>
      </c>
      <c r="D638" s="1134" t="s">
        <v>1041</v>
      </c>
      <c r="E638" s="1134" t="s">
        <v>702</v>
      </c>
      <c r="G638" s="1131">
        <v>-1</v>
      </c>
      <c r="H638" s="1131" t="s">
        <v>437</v>
      </c>
      <c r="I638" s="1131" t="s">
        <v>7775</v>
      </c>
      <c r="J638" s="1131" t="s">
        <v>7776</v>
      </c>
      <c r="K638" s="1131">
        <v>1</v>
      </c>
      <c r="L638" s="1131">
        <v>613200</v>
      </c>
      <c r="R638" s="1131">
        <v>16</v>
      </c>
      <c r="S638" s="1131" t="s">
        <v>7193</v>
      </c>
      <c r="T638" s="1131">
        <v>16</v>
      </c>
    </row>
    <row r="639" spans="1:20">
      <c r="A639" s="1131" t="s">
        <v>2286</v>
      </c>
      <c r="B639" s="1132" t="s">
        <v>2287</v>
      </c>
      <c r="C639" s="1131" t="s">
        <v>2057</v>
      </c>
      <c r="D639" s="1134" t="s">
        <v>1041</v>
      </c>
      <c r="E639" s="1134" t="s">
        <v>702</v>
      </c>
      <c r="G639" s="1131">
        <v>-1</v>
      </c>
      <c r="H639" s="1131" t="s">
        <v>437</v>
      </c>
      <c r="I639" s="1131" t="s">
        <v>7777</v>
      </c>
      <c r="J639" s="1131" t="s">
        <v>7778</v>
      </c>
      <c r="K639" s="1131">
        <v>1</v>
      </c>
      <c r="L639" s="1131">
        <v>613500</v>
      </c>
      <c r="R639" s="1131">
        <v>8</v>
      </c>
      <c r="S639" s="1131" t="s">
        <v>7193</v>
      </c>
      <c r="T639" s="1131">
        <v>8</v>
      </c>
    </row>
    <row r="640" spans="1:20">
      <c r="A640" s="1131" t="s">
        <v>2288</v>
      </c>
      <c r="B640" s="1132" t="s">
        <v>2289</v>
      </c>
      <c r="C640" s="1131" t="s">
        <v>2057</v>
      </c>
      <c r="D640" s="1134" t="s">
        <v>1041</v>
      </c>
      <c r="E640" s="1134" t="s">
        <v>702</v>
      </c>
      <c r="G640" s="1131">
        <v>-1</v>
      </c>
      <c r="H640" s="1131" t="s">
        <v>437</v>
      </c>
      <c r="I640" s="1131" t="s">
        <v>7779</v>
      </c>
      <c r="J640" s="1131" t="s">
        <v>7780</v>
      </c>
      <c r="K640" s="1131" t="s">
        <v>7683</v>
      </c>
      <c r="L640" s="1131" t="s">
        <v>7781</v>
      </c>
      <c r="R640" s="1131">
        <v>7</v>
      </c>
      <c r="S640" s="1131" t="s">
        <v>7697</v>
      </c>
      <c r="T640" s="1131">
        <v>7</v>
      </c>
    </row>
    <row r="641" spans="1:20">
      <c r="A641" s="1131" t="s">
        <v>2290</v>
      </c>
      <c r="B641" s="1132" t="s">
        <v>2291</v>
      </c>
      <c r="C641" s="1131" t="s">
        <v>2057</v>
      </c>
      <c r="D641" s="1134" t="s">
        <v>1041</v>
      </c>
      <c r="E641" s="1134" t="s">
        <v>702</v>
      </c>
      <c r="G641" s="1131">
        <v>-1</v>
      </c>
      <c r="H641" s="1131" t="s">
        <v>437</v>
      </c>
      <c r="I641" s="1131" t="s">
        <v>7782</v>
      </c>
      <c r="J641" s="1131" t="s">
        <v>7783</v>
      </c>
      <c r="K641" s="1131">
        <v>1</v>
      </c>
      <c r="L641" s="1131">
        <v>615200</v>
      </c>
      <c r="R641" s="1131">
        <v>25</v>
      </c>
      <c r="S641" s="1131" t="s">
        <v>7193</v>
      </c>
      <c r="T641" s="1131">
        <v>25</v>
      </c>
    </row>
    <row r="642" spans="1:20">
      <c r="A642" s="1131" t="s">
        <v>2292</v>
      </c>
      <c r="B642" s="1132" t="s">
        <v>2293</v>
      </c>
      <c r="C642" s="1131" t="s">
        <v>2057</v>
      </c>
      <c r="D642" s="1134" t="s">
        <v>1041</v>
      </c>
      <c r="E642" s="1134" t="s">
        <v>702</v>
      </c>
      <c r="G642" s="1131">
        <v>-1</v>
      </c>
      <c r="H642" s="1131" t="s">
        <v>437</v>
      </c>
      <c r="I642" s="1131" t="s">
        <v>7784</v>
      </c>
      <c r="J642" s="1131" t="s">
        <v>7785</v>
      </c>
      <c r="K642" s="1131">
        <v>1</v>
      </c>
      <c r="L642" s="1131">
        <v>615500</v>
      </c>
      <c r="R642" s="1131">
        <v>8</v>
      </c>
      <c r="S642" s="1131" t="s">
        <v>7193</v>
      </c>
      <c r="T642" s="1131">
        <v>8</v>
      </c>
    </row>
    <row r="643" spans="1:20">
      <c r="A643" s="1131" t="s">
        <v>2294</v>
      </c>
      <c r="B643" s="1132" t="s">
        <v>2295</v>
      </c>
      <c r="C643" s="1131" t="s">
        <v>2057</v>
      </c>
      <c r="D643" s="1134" t="s">
        <v>1041</v>
      </c>
      <c r="E643" s="1134" t="s">
        <v>702</v>
      </c>
      <c r="G643" s="1131">
        <v>-1</v>
      </c>
      <c r="H643" s="1131" t="s">
        <v>437</v>
      </c>
      <c r="I643" s="1131" t="s">
        <v>7786</v>
      </c>
      <c r="J643" s="1131" t="s">
        <v>7787</v>
      </c>
      <c r="K643" s="1131">
        <v>1</v>
      </c>
      <c r="L643" s="1131">
        <v>615600</v>
      </c>
      <c r="R643" s="1131">
        <v>8</v>
      </c>
      <c r="S643" s="1131" t="s">
        <v>7193</v>
      </c>
      <c r="T643" s="1131">
        <v>8</v>
      </c>
    </row>
    <row r="644" spans="1:20">
      <c r="A644" s="1131" t="s">
        <v>2296</v>
      </c>
      <c r="B644" s="1132" t="s">
        <v>2297</v>
      </c>
      <c r="C644" s="1131" t="s">
        <v>2057</v>
      </c>
      <c r="D644" s="1134" t="s">
        <v>1041</v>
      </c>
      <c r="E644" s="1134" t="s">
        <v>702</v>
      </c>
      <c r="G644" s="1131">
        <v>-1</v>
      </c>
      <c r="H644" s="1131" t="s">
        <v>437</v>
      </c>
      <c r="I644" s="1131" t="s">
        <v>7788</v>
      </c>
      <c r="J644" s="1131" t="s">
        <v>7789</v>
      </c>
      <c r="K644" s="1131" t="s">
        <v>7683</v>
      </c>
      <c r="L644" s="1131" t="s">
        <v>7790</v>
      </c>
      <c r="R644" s="1131">
        <v>7</v>
      </c>
      <c r="S644" s="1131" t="s">
        <v>7697</v>
      </c>
      <c r="T644" s="1131">
        <v>7</v>
      </c>
    </row>
    <row r="645" spans="1:20">
      <c r="A645" s="1131" t="s">
        <v>2298</v>
      </c>
      <c r="B645" s="1132" t="s">
        <v>2299</v>
      </c>
      <c r="C645" s="1131" t="s">
        <v>2057</v>
      </c>
      <c r="D645" s="1134" t="s">
        <v>1041</v>
      </c>
      <c r="E645" s="1134" t="s">
        <v>702</v>
      </c>
      <c r="G645" s="1131">
        <v>-1</v>
      </c>
      <c r="H645" s="1131" t="s">
        <v>437</v>
      </c>
      <c r="I645" s="1131" t="s">
        <v>7791</v>
      </c>
      <c r="J645" s="1131" t="s">
        <v>7792</v>
      </c>
      <c r="K645" s="1131" t="s">
        <v>7683</v>
      </c>
      <c r="L645" s="1131" t="s">
        <v>7793</v>
      </c>
      <c r="R645" s="1131">
        <v>7</v>
      </c>
      <c r="S645" s="1131" t="s">
        <v>7697</v>
      </c>
      <c r="T645" s="1131">
        <v>7</v>
      </c>
    </row>
    <row r="646" spans="1:20">
      <c r="A646" s="1131" t="s">
        <v>2300</v>
      </c>
      <c r="B646" s="1132" t="s">
        <v>2301</v>
      </c>
      <c r="C646" s="1131" t="s">
        <v>2057</v>
      </c>
      <c r="D646" s="1134" t="s">
        <v>1041</v>
      </c>
      <c r="E646" s="1134" t="s">
        <v>702</v>
      </c>
      <c r="G646" s="1131">
        <v>-1</v>
      </c>
      <c r="H646" s="1131" t="s">
        <v>437</v>
      </c>
      <c r="I646" s="1131" t="s">
        <v>7794</v>
      </c>
      <c r="J646" s="1131" t="s">
        <v>7795</v>
      </c>
      <c r="K646" s="1131" t="s">
        <v>7683</v>
      </c>
      <c r="L646" s="1131" t="s">
        <v>7796</v>
      </c>
      <c r="R646" s="1131">
        <v>14</v>
      </c>
      <c r="S646" s="1131" t="s">
        <v>7697</v>
      </c>
      <c r="T646" s="1131">
        <v>14</v>
      </c>
    </row>
    <row r="647" spans="1:20">
      <c r="A647" s="1131" t="s">
        <v>2302</v>
      </c>
      <c r="B647" s="1132" t="s">
        <v>2303</v>
      </c>
      <c r="C647" s="1131" t="s">
        <v>2057</v>
      </c>
      <c r="D647" s="1134" t="s">
        <v>1041</v>
      </c>
      <c r="E647" s="1134" t="s">
        <v>702</v>
      </c>
      <c r="G647" s="1131">
        <v>-1</v>
      </c>
      <c r="H647" s="1131" t="s">
        <v>437</v>
      </c>
      <c r="I647" s="1131" t="s">
        <v>7797</v>
      </c>
      <c r="J647" s="1131" t="s">
        <v>7798</v>
      </c>
      <c r="K647" s="1131" t="s">
        <v>7683</v>
      </c>
      <c r="L647" s="1131" t="s">
        <v>7799</v>
      </c>
      <c r="R647" s="1131">
        <v>7</v>
      </c>
      <c r="S647" s="1131" t="s">
        <v>7697</v>
      </c>
      <c r="T647" s="1131">
        <v>7</v>
      </c>
    </row>
    <row r="648" spans="1:20">
      <c r="A648" s="1131" t="s">
        <v>2304</v>
      </c>
      <c r="B648" s="1132" t="s">
        <v>2305</v>
      </c>
      <c r="C648" s="1131" t="s">
        <v>2057</v>
      </c>
      <c r="D648" s="1134" t="s">
        <v>1041</v>
      </c>
      <c r="E648" s="1134" t="s">
        <v>702</v>
      </c>
      <c r="G648" s="1131">
        <v>-1</v>
      </c>
      <c r="H648" s="1131" t="s">
        <v>437</v>
      </c>
      <c r="I648" s="1131" t="s">
        <v>7800</v>
      </c>
      <c r="J648" s="1131" t="s">
        <v>7801</v>
      </c>
      <c r="K648" s="1131" t="s">
        <v>7683</v>
      </c>
      <c r="L648" s="1131" t="s">
        <v>7802</v>
      </c>
      <c r="R648" s="1131">
        <v>7</v>
      </c>
      <c r="S648" s="1131" t="s">
        <v>7697</v>
      </c>
      <c r="T648" s="1131">
        <v>7</v>
      </c>
    </row>
    <row r="649" spans="1:20">
      <c r="A649" s="1131" t="s">
        <v>2306</v>
      </c>
      <c r="B649" s="1132" t="s">
        <v>2307</v>
      </c>
      <c r="C649" s="1131" t="s">
        <v>2057</v>
      </c>
      <c r="D649" s="1134" t="s">
        <v>1041</v>
      </c>
      <c r="E649" s="1134" t="s">
        <v>702</v>
      </c>
      <c r="G649" s="1131">
        <v>-1</v>
      </c>
      <c r="H649" s="1131" t="s">
        <v>437</v>
      </c>
      <c r="I649" s="1131" t="s">
        <v>7803</v>
      </c>
      <c r="J649" s="1131" t="s">
        <v>7804</v>
      </c>
      <c r="K649" s="1131" t="s">
        <v>7683</v>
      </c>
      <c r="L649" s="1131" t="s">
        <v>7805</v>
      </c>
      <c r="R649" s="1131">
        <v>14</v>
      </c>
      <c r="S649" s="1131" t="s">
        <v>7697</v>
      </c>
      <c r="T649" s="1131">
        <v>14</v>
      </c>
    </row>
    <row r="650" spans="1:20">
      <c r="A650" s="1131" t="s">
        <v>2308</v>
      </c>
      <c r="B650" s="1132" t="s">
        <v>2309</v>
      </c>
      <c r="C650" s="1131" t="s">
        <v>2057</v>
      </c>
      <c r="D650" s="1134" t="s">
        <v>1041</v>
      </c>
      <c r="E650" s="1134" t="s">
        <v>702</v>
      </c>
      <c r="G650" s="1131">
        <v>-1</v>
      </c>
      <c r="H650" s="1131" t="s">
        <v>437</v>
      </c>
      <c r="I650" s="1131" t="s">
        <v>7806</v>
      </c>
      <c r="J650" s="1131" t="s">
        <v>7807</v>
      </c>
      <c r="K650" s="1131" t="s">
        <v>7683</v>
      </c>
      <c r="L650" s="1131" t="s">
        <v>7808</v>
      </c>
      <c r="R650" s="1131">
        <v>7</v>
      </c>
      <c r="S650" s="1131" t="s">
        <v>7697</v>
      </c>
      <c r="T650" s="1131">
        <v>7</v>
      </c>
    </row>
    <row r="651" spans="1:20">
      <c r="A651" s="1131" t="s">
        <v>2310</v>
      </c>
      <c r="B651" s="1132" t="s">
        <v>2311</v>
      </c>
      <c r="C651" s="1131" t="s">
        <v>2057</v>
      </c>
      <c r="D651" s="1134" t="s">
        <v>1041</v>
      </c>
      <c r="E651" s="1134" t="s">
        <v>702</v>
      </c>
      <c r="G651" s="1131">
        <v>-1</v>
      </c>
      <c r="H651" s="1131" t="s">
        <v>437</v>
      </c>
      <c r="I651" s="1131" t="s">
        <v>7809</v>
      </c>
      <c r="J651" s="1131" t="s">
        <v>7810</v>
      </c>
      <c r="K651" s="1131" t="s">
        <v>7683</v>
      </c>
      <c r="L651" s="1131" t="s">
        <v>7811</v>
      </c>
      <c r="R651" s="1131">
        <v>14</v>
      </c>
      <c r="S651" s="1131" t="s">
        <v>7697</v>
      </c>
      <c r="T651" s="1131">
        <v>14</v>
      </c>
    </row>
    <row r="652" spans="1:20">
      <c r="A652" s="1131" t="s">
        <v>2312</v>
      </c>
      <c r="B652" s="1132" t="s">
        <v>2313</v>
      </c>
      <c r="C652" s="1131" t="s">
        <v>2057</v>
      </c>
      <c r="D652" s="1134" t="s">
        <v>1041</v>
      </c>
      <c r="E652" s="1134" t="s">
        <v>702</v>
      </c>
      <c r="G652" s="1131">
        <v>-1</v>
      </c>
      <c r="H652" s="1131" t="s">
        <v>437</v>
      </c>
      <c r="I652" s="1131" t="s">
        <v>7812</v>
      </c>
      <c r="J652" s="1131" t="s">
        <v>7813</v>
      </c>
      <c r="K652" s="1131" t="s">
        <v>7683</v>
      </c>
      <c r="L652" s="1131" t="s">
        <v>7814</v>
      </c>
      <c r="R652" s="1131">
        <v>7</v>
      </c>
      <c r="S652" s="1131" t="s">
        <v>7697</v>
      </c>
      <c r="T652" s="1131">
        <v>7</v>
      </c>
    </row>
    <row r="653" spans="1:20">
      <c r="A653" s="1131" t="s">
        <v>2314</v>
      </c>
      <c r="B653" s="1132" t="s">
        <v>2315</v>
      </c>
      <c r="C653" s="1131" t="s">
        <v>2057</v>
      </c>
      <c r="D653" s="1134" t="s">
        <v>1041</v>
      </c>
      <c r="E653" s="1134" t="s">
        <v>702</v>
      </c>
      <c r="G653" s="1131">
        <v>-1</v>
      </c>
      <c r="H653" s="1131" t="s">
        <v>437</v>
      </c>
      <c r="I653" s="1131" t="s">
        <v>7815</v>
      </c>
      <c r="J653" s="1131" t="s">
        <v>7816</v>
      </c>
      <c r="K653" s="1131" t="s">
        <v>7683</v>
      </c>
      <c r="L653" s="1131" t="s">
        <v>7817</v>
      </c>
      <c r="R653" s="1131">
        <v>7</v>
      </c>
      <c r="S653" s="1131" t="s">
        <v>7697</v>
      </c>
      <c r="T653" s="1131">
        <v>7</v>
      </c>
    </row>
    <row r="654" spans="1:20">
      <c r="A654" s="1131" t="s">
        <v>2316</v>
      </c>
      <c r="B654" s="1132" t="s">
        <v>2317</v>
      </c>
      <c r="C654" s="1131" t="s">
        <v>2057</v>
      </c>
      <c r="D654" s="1134" t="s">
        <v>1041</v>
      </c>
      <c r="E654" s="1134" t="s">
        <v>702</v>
      </c>
      <c r="G654" s="1131">
        <v>-1</v>
      </c>
      <c r="H654" s="1131" t="s">
        <v>437</v>
      </c>
      <c r="I654" s="1131" t="s">
        <v>7818</v>
      </c>
      <c r="J654" s="1131" t="s">
        <v>7819</v>
      </c>
      <c r="K654" s="1131" t="s">
        <v>7683</v>
      </c>
      <c r="L654" s="1131" t="s">
        <v>7820</v>
      </c>
      <c r="R654" s="1131">
        <v>7</v>
      </c>
      <c r="S654" s="1131" t="s">
        <v>7697</v>
      </c>
      <c r="T654" s="1131">
        <v>7</v>
      </c>
    </row>
    <row r="655" spans="1:20">
      <c r="A655" s="1131" t="s">
        <v>2318</v>
      </c>
      <c r="B655" s="1132" t="s">
        <v>2319</v>
      </c>
      <c r="C655" s="1131" t="s">
        <v>2057</v>
      </c>
      <c r="D655" s="1134" t="s">
        <v>1041</v>
      </c>
      <c r="E655" s="1134" t="s">
        <v>702</v>
      </c>
      <c r="G655" s="1131">
        <v>-1</v>
      </c>
      <c r="H655" s="1131" t="s">
        <v>437</v>
      </c>
      <c r="I655" s="1131" t="s">
        <v>7821</v>
      </c>
      <c r="J655" s="1131" t="s">
        <v>7822</v>
      </c>
      <c r="K655" s="1131" t="s">
        <v>7683</v>
      </c>
      <c r="L655" s="1131" t="s">
        <v>7823</v>
      </c>
      <c r="R655" s="1131">
        <v>7</v>
      </c>
      <c r="S655" s="1131" t="s">
        <v>7697</v>
      </c>
      <c r="T655" s="1131">
        <v>7</v>
      </c>
    </row>
    <row r="656" spans="1:20">
      <c r="A656" s="1131" t="s">
        <v>2320</v>
      </c>
      <c r="B656" s="1132" t="s">
        <v>2321</v>
      </c>
      <c r="C656" s="1131" t="s">
        <v>2057</v>
      </c>
      <c r="D656" s="1134" t="s">
        <v>1041</v>
      </c>
      <c r="E656" s="1134" t="s">
        <v>702</v>
      </c>
      <c r="G656" s="1131">
        <v>-1</v>
      </c>
      <c r="H656" s="1131" t="s">
        <v>437</v>
      </c>
      <c r="I656" s="1131" t="s">
        <v>7824</v>
      </c>
      <c r="J656" s="1131" t="s">
        <v>7825</v>
      </c>
      <c r="K656" s="1131" t="s">
        <v>7683</v>
      </c>
      <c r="L656" s="1131" t="s">
        <v>7826</v>
      </c>
      <c r="R656" s="1131">
        <v>7</v>
      </c>
      <c r="S656" s="1131" t="s">
        <v>7697</v>
      </c>
      <c r="T656" s="1131">
        <v>7</v>
      </c>
    </row>
    <row r="657" spans="1:20">
      <c r="A657" s="1131" t="s">
        <v>2322</v>
      </c>
      <c r="B657" s="1132" t="s">
        <v>2323</v>
      </c>
      <c r="C657" s="1131" t="s">
        <v>2057</v>
      </c>
      <c r="D657" s="1134" t="s">
        <v>1041</v>
      </c>
      <c r="E657" s="1134" t="s">
        <v>702</v>
      </c>
      <c r="G657" s="1131">
        <v>-1</v>
      </c>
      <c r="H657" s="1131" t="s">
        <v>437</v>
      </c>
      <c r="I657" s="1131" t="s">
        <v>7827</v>
      </c>
      <c r="J657" s="1131" t="s">
        <v>7828</v>
      </c>
      <c r="K657" s="1131" t="s">
        <v>7683</v>
      </c>
      <c r="L657" s="1131" t="s">
        <v>7829</v>
      </c>
      <c r="R657" s="1131">
        <v>16</v>
      </c>
      <c r="S657" s="1131" t="s">
        <v>7697</v>
      </c>
      <c r="T657" s="1131">
        <v>16</v>
      </c>
    </row>
    <row r="658" spans="1:20">
      <c r="A658" s="1131" t="s">
        <v>2324</v>
      </c>
      <c r="B658" s="1132" t="s">
        <v>2325</v>
      </c>
      <c r="C658" s="1131" t="s">
        <v>2057</v>
      </c>
      <c r="D658" s="1134" t="s">
        <v>1041</v>
      </c>
      <c r="E658" s="1134" t="s">
        <v>702</v>
      </c>
      <c r="G658" s="1131">
        <v>-1</v>
      </c>
      <c r="H658" s="1131" t="s">
        <v>437</v>
      </c>
      <c r="I658" s="1131" t="s">
        <v>7830</v>
      </c>
      <c r="J658" s="1131" t="s">
        <v>7831</v>
      </c>
      <c r="K658" s="1131" t="s">
        <v>7683</v>
      </c>
      <c r="L658" s="1131" t="s">
        <v>7832</v>
      </c>
      <c r="R658" s="1131">
        <v>7</v>
      </c>
      <c r="S658" s="1131" t="s">
        <v>7697</v>
      </c>
      <c r="T658" s="1131">
        <v>7</v>
      </c>
    </row>
    <row r="659" spans="1:20">
      <c r="A659" s="1131" t="s">
        <v>2326</v>
      </c>
      <c r="B659" s="1132" t="s">
        <v>2327</v>
      </c>
      <c r="C659" s="1131" t="s">
        <v>2057</v>
      </c>
      <c r="D659" s="1134" t="s">
        <v>1041</v>
      </c>
      <c r="E659" s="1134" t="s">
        <v>702</v>
      </c>
      <c r="G659" s="1131">
        <v>-1</v>
      </c>
      <c r="H659" s="1131" t="s">
        <v>437</v>
      </c>
      <c r="I659" s="1131" t="s">
        <v>7833</v>
      </c>
      <c r="J659" s="1131" t="s">
        <v>7834</v>
      </c>
      <c r="K659" s="1131" t="s">
        <v>7683</v>
      </c>
      <c r="L659" s="1131" t="s">
        <v>7835</v>
      </c>
      <c r="R659" s="1131">
        <v>7</v>
      </c>
      <c r="S659" s="1131" t="s">
        <v>7697</v>
      </c>
      <c r="T659" s="1131">
        <v>7</v>
      </c>
    </row>
    <row r="660" spans="1:20">
      <c r="A660" s="1131" t="s">
        <v>2328</v>
      </c>
      <c r="B660" s="1132" t="s">
        <v>2329</v>
      </c>
      <c r="C660" s="1131" t="s">
        <v>2057</v>
      </c>
      <c r="D660" s="1134" t="s">
        <v>1041</v>
      </c>
      <c r="E660" s="1134" t="s">
        <v>702</v>
      </c>
      <c r="G660" s="1131">
        <v>-1</v>
      </c>
      <c r="H660" s="1131" t="s">
        <v>437</v>
      </c>
      <c r="I660" s="1131" t="s">
        <v>7836</v>
      </c>
      <c r="J660" s="1131" t="s">
        <v>7837</v>
      </c>
      <c r="K660" s="1131" t="s">
        <v>7683</v>
      </c>
      <c r="L660" s="1131" t="s">
        <v>7838</v>
      </c>
      <c r="R660" s="1131">
        <v>7</v>
      </c>
      <c r="S660" s="1131" t="s">
        <v>7697</v>
      </c>
      <c r="T660" s="1131">
        <v>7</v>
      </c>
    </row>
    <row r="661" spans="1:20">
      <c r="A661" s="1131" t="s">
        <v>2330</v>
      </c>
      <c r="B661" s="1132" t="s">
        <v>2331</v>
      </c>
      <c r="C661" s="1131" t="s">
        <v>2057</v>
      </c>
      <c r="D661" s="1134" t="s">
        <v>1041</v>
      </c>
      <c r="E661" s="1134" t="s">
        <v>702</v>
      </c>
      <c r="G661" s="1131">
        <v>-1</v>
      </c>
      <c r="H661" s="1131" t="s">
        <v>437</v>
      </c>
      <c r="I661" s="1131" t="s">
        <v>7839</v>
      </c>
      <c r="J661" s="1131" t="s">
        <v>7840</v>
      </c>
      <c r="K661" s="1131" t="s">
        <v>7683</v>
      </c>
      <c r="L661" s="1131" t="s">
        <v>7841</v>
      </c>
      <c r="R661" s="1131">
        <v>14</v>
      </c>
      <c r="S661" s="1131" t="s">
        <v>7697</v>
      </c>
      <c r="T661" s="1131">
        <v>14</v>
      </c>
    </row>
    <row r="662" spans="1:20">
      <c r="A662" s="1131" t="s">
        <v>2332</v>
      </c>
      <c r="B662" s="1132" t="s">
        <v>2333</v>
      </c>
      <c r="C662" s="1131" t="s">
        <v>2057</v>
      </c>
      <c r="D662" s="1134" t="s">
        <v>1041</v>
      </c>
      <c r="E662" s="1134" t="s">
        <v>702</v>
      </c>
      <c r="G662" s="1131">
        <v>-1</v>
      </c>
      <c r="H662" s="1131" t="s">
        <v>437</v>
      </c>
      <c r="I662" s="1131" t="s">
        <v>7842</v>
      </c>
      <c r="J662" s="1131" t="s">
        <v>7843</v>
      </c>
      <c r="K662" s="1131" t="s">
        <v>7683</v>
      </c>
      <c r="L662" s="1131" t="s">
        <v>7844</v>
      </c>
      <c r="R662" s="1131">
        <v>23</v>
      </c>
      <c r="S662" s="1131" t="s">
        <v>7697</v>
      </c>
      <c r="T662" s="1131">
        <v>23</v>
      </c>
    </row>
    <row r="663" spans="1:20">
      <c r="A663" s="1131" t="s">
        <v>2334</v>
      </c>
      <c r="B663" s="1132" t="s">
        <v>2335</v>
      </c>
      <c r="C663" s="1131" t="s">
        <v>2057</v>
      </c>
      <c r="D663" s="1134" t="s">
        <v>1041</v>
      </c>
      <c r="E663" s="1134" t="s">
        <v>702</v>
      </c>
      <c r="G663" s="1131">
        <v>-1</v>
      </c>
      <c r="H663" s="1131" t="s">
        <v>437</v>
      </c>
      <c r="I663" s="1131" t="s">
        <v>7845</v>
      </c>
      <c r="J663" s="1131" t="s">
        <v>7846</v>
      </c>
      <c r="K663" s="1131" t="s">
        <v>7683</v>
      </c>
      <c r="L663" s="1131" t="s">
        <v>7847</v>
      </c>
      <c r="R663" s="1131">
        <v>8</v>
      </c>
      <c r="S663" s="1131" t="s">
        <v>7697</v>
      </c>
      <c r="T663" s="1131">
        <v>8</v>
      </c>
    </row>
    <row r="664" spans="1:20">
      <c r="A664" s="1131" t="s">
        <v>2336</v>
      </c>
      <c r="B664" s="1132" t="s">
        <v>2337</v>
      </c>
      <c r="C664" s="1131" t="s">
        <v>2057</v>
      </c>
      <c r="D664" s="1134" t="s">
        <v>1041</v>
      </c>
      <c r="E664" s="1134" t="s">
        <v>702</v>
      </c>
      <c r="G664" s="1131">
        <v>-1</v>
      </c>
      <c r="H664" s="1131" t="s">
        <v>437</v>
      </c>
      <c r="I664" s="1131" t="s">
        <v>7848</v>
      </c>
      <c r="J664" s="1131" t="s">
        <v>7849</v>
      </c>
      <c r="K664" s="1131" t="s">
        <v>7683</v>
      </c>
      <c r="L664" s="1131" t="s">
        <v>7850</v>
      </c>
      <c r="R664" s="1131">
        <v>8</v>
      </c>
      <c r="S664" s="1131" t="s">
        <v>7697</v>
      </c>
      <c r="T664" s="1131">
        <v>8</v>
      </c>
    </row>
    <row r="665" spans="1:20">
      <c r="A665" s="1131" t="s">
        <v>2338</v>
      </c>
      <c r="B665" s="1132" t="s">
        <v>2339</v>
      </c>
      <c r="C665" s="1131" t="s">
        <v>2057</v>
      </c>
      <c r="D665" s="1134" t="s">
        <v>1041</v>
      </c>
      <c r="E665" s="1134" t="s">
        <v>702</v>
      </c>
      <c r="G665" s="1131">
        <v>-1</v>
      </c>
      <c r="H665" s="1131" t="s">
        <v>437</v>
      </c>
      <c r="I665" s="1131" t="s">
        <v>7851</v>
      </c>
      <c r="J665" s="1131" t="s">
        <v>7852</v>
      </c>
      <c r="K665" s="1131" t="s">
        <v>7683</v>
      </c>
      <c r="L665" s="1131" t="s">
        <v>7853</v>
      </c>
      <c r="R665" s="1131">
        <v>8</v>
      </c>
      <c r="S665" s="1131" t="s">
        <v>7697</v>
      </c>
      <c r="T665" s="1131">
        <v>8</v>
      </c>
    </row>
    <row r="666" spans="1:20">
      <c r="A666" s="1131" t="s">
        <v>2340</v>
      </c>
      <c r="B666" s="1132" t="s">
        <v>2341</v>
      </c>
      <c r="C666" s="1131" t="s">
        <v>2057</v>
      </c>
      <c r="D666" s="1134" t="s">
        <v>1041</v>
      </c>
      <c r="E666" s="1134" t="s">
        <v>702</v>
      </c>
      <c r="G666" s="1131">
        <v>-1</v>
      </c>
      <c r="H666" s="1131" t="s">
        <v>437</v>
      </c>
      <c r="I666" s="1131" t="s">
        <v>7854</v>
      </c>
      <c r="J666" s="1131" t="s">
        <v>7855</v>
      </c>
      <c r="K666" s="1131" t="s">
        <v>7683</v>
      </c>
      <c r="L666" s="1131" t="s">
        <v>7856</v>
      </c>
      <c r="R666" s="1131">
        <v>8</v>
      </c>
      <c r="S666" s="1131" t="s">
        <v>7697</v>
      </c>
      <c r="T666" s="1131">
        <v>8</v>
      </c>
    </row>
    <row r="667" spans="1:20">
      <c r="A667" s="1131" t="s">
        <v>2342</v>
      </c>
      <c r="B667" s="1132" t="s">
        <v>2343</v>
      </c>
      <c r="C667" s="1131" t="s">
        <v>2057</v>
      </c>
      <c r="D667" s="1134" t="s">
        <v>1041</v>
      </c>
      <c r="E667" s="1134" t="s">
        <v>702</v>
      </c>
      <c r="G667" s="1131">
        <v>-1</v>
      </c>
      <c r="H667" s="1131" t="s">
        <v>437</v>
      </c>
      <c r="I667" s="1131" t="s">
        <v>7857</v>
      </c>
      <c r="J667" s="1131" t="s">
        <v>7858</v>
      </c>
      <c r="K667" s="1131" t="s">
        <v>7683</v>
      </c>
      <c r="L667" s="1131" t="s">
        <v>7859</v>
      </c>
      <c r="R667" s="1131">
        <v>7</v>
      </c>
      <c r="S667" s="1131" t="s">
        <v>7697</v>
      </c>
      <c r="T667" s="1131">
        <v>7</v>
      </c>
    </row>
    <row r="668" spans="1:20">
      <c r="A668" s="1131" t="s">
        <v>2344</v>
      </c>
      <c r="B668" s="1132" t="s">
        <v>2345</v>
      </c>
      <c r="C668" s="1131" t="s">
        <v>2057</v>
      </c>
      <c r="D668" s="1134" t="s">
        <v>1041</v>
      </c>
      <c r="E668" s="1134" t="s">
        <v>702</v>
      </c>
      <c r="G668" s="1131">
        <v>-1</v>
      </c>
      <c r="H668" s="1131" t="s">
        <v>437</v>
      </c>
      <c r="I668" s="1131" t="s">
        <v>7860</v>
      </c>
      <c r="J668" s="1131" t="s">
        <v>7861</v>
      </c>
      <c r="K668" s="1131" t="s">
        <v>7683</v>
      </c>
      <c r="L668" s="1131" t="s">
        <v>7862</v>
      </c>
      <c r="R668" s="1131">
        <v>16</v>
      </c>
      <c r="S668" s="1131" t="s">
        <v>7193</v>
      </c>
      <c r="T668" s="1131">
        <v>16</v>
      </c>
    </row>
    <row r="669" spans="1:20">
      <c r="A669" s="1131" t="s">
        <v>2346</v>
      </c>
      <c r="B669" s="1132" t="s">
        <v>2347</v>
      </c>
      <c r="C669" s="1131" t="s">
        <v>2057</v>
      </c>
      <c r="D669" s="1134" t="s">
        <v>1041</v>
      </c>
      <c r="E669" s="1134" t="s">
        <v>702</v>
      </c>
      <c r="G669" s="1131">
        <v>-1</v>
      </c>
      <c r="H669" s="1131" t="s">
        <v>437</v>
      </c>
      <c r="I669" s="1131" t="s">
        <v>7863</v>
      </c>
      <c r="J669" s="1131" t="s">
        <v>7864</v>
      </c>
      <c r="K669" s="1131" t="s">
        <v>7683</v>
      </c>
      <c r="L669" s="1131" t="s">
        <v>7865</v>
      </c>
      <c r="R669" s="1131">
        <v>8</v>
      </c>
      <c r="S669" s="1131" t="s">
        <v>7697</v>
      </c>
      <c r="T669" s="1131">
        <v>8</v>
      </c>
    </row>
    <row r="670" spans="1:20">
      <c r="A670" s="1131" t="s">
        <v>2348</v>
      </c>
      <c r="B670" s="1132" t="s">
        <v>2349</v>
      </c>
      <c r="C670" s="1131" t="s">
        <v>2057</v>
      </c>
      <c r="D670" s="1134" t="s">
        <v>1041</v>
      </c>
      <c r="E670" s="1134" t="s">
        <v>702</v>
      </c>
      <c r="G670" s="1131">
        <v>-1</v>
      </c>
      <c r="H670" s="1131" t="s">
        <v>437</v>
      </c>
      <c r="I670" s="1131" t="s">
        <v>7866</v>
      </c>
      <c r="J670" s="1131" t="s">
        <v>7867</v>
      </c>
      <c r="K670" s="1131" t="s">
        <v>7683</v>
      </c>
      <c r="L670" s="1131" t="s">
        <v>7868</v>
      </c>
      <c r="R670" s="1131">
        <v>9</v>
      </c>
      <c r="S670" s="1131" t="s">
        <v>7697</v>
      </c>
      <c r="T670" s="1131">
        <v>9</v>
      </c>
    </row>
    <row r="671" spans="1:20">
      <c r="A671" s="1131" t="s">
        <v>2350</v>
      </c>
      <c r="B671" s="1132" t="s">
        <v>2351</v>
      </c>
      <c r="C671" s="1131" t="s">
        <v>2057</v>
      </c>
      <c r="D671" s="1134" t="s">
        <v>1041</v>
      </c>
      <c r="E671" s="1134" t="s">
        <v>702</v>
      </c>
      <c r="G671" s="1131">
        <v>-1</v>
      </c>
      <c r="H671" s="1131" t="s">
        <v>437</v>
      </c>
      <c r="I671" s="1131" t="s">
        <v>7869</v>
      </c>
      <c r="J671" s="1131" t="s">
        <v>7870</v>
      </c>
      <c r="K671" s="1131" t="s">
        <v>7683</v>
      </c>
      <c r="L671" s="1131" t="s">
        <v>7871</v>
      </c>
      <c r="R671" s="1131">
        <v>38</v>
      </c>
      <c r="S671" s="1131" t="s">
        <v>7697</v>
      </c>
      <c r="T671" s="1131">
        <v>38</v>
      </c>
    </row>
    <row r="672" spans="1:20">
      <c r="A672" s="1131" t="s">
        <v>2352</v>
      </c>
      <c r="B672" s="1132" t="s">
        <v>2353</v>
      </c>
      <c r="C672" s="1131" t="s">
        <v>2057</v>
      </c>
      <c r="D672" s="1134" t="s">
        <v>1041</v>
      </c>
      <c r="E672" s="1134" t="s">
        <v>702</v>
      </c>
      <c r="G672" s="1131">
        <v>-1</v>
      </c>
      <c r="H672" s="1131" t="s">
        <v>437</v>
      </c>
      <c r="I672" s="1131" t="s">
        <v>7872</v>
      </c>
      <c r="J672" s="1131" t="s">
        <v>7873</v>
      </c>
      <c r="K672" s="1131">
        <v>1</v>
      </c>
      <c r="L672" s="1131">
        <v>687461</v>
      </c>
      <c r="R672" s="1131">
        <v>20</v>
      </c>
      <c r="S672" s="1131" t="s">
        <v>7193</v>
      </c>
      <c r="T672" s="1131">
        <v>20</v>
      </c>
    </row>
    <row r="673" spans="1:20">
      <c r="A673" s="1131" t="s">
        <v>2354</v>
      </c>
      <c r="B673" s="1132" t="s">
        <v>2355</v>
      </c>
      <c r="C673" s="1131" t="s">
        <v>2057</v>
      </c>
      <c r="D673" s="1134" t="s">
        <v>1041</v>
      </c>
      <c r="E673" s="1134" t="s">
        <v>702</v>
      </c>
      <c r="G673" s="1131">
        <v>-1</v>
      </c>
      <c r="H673" s="1131" t="s">
        <v>437</v>
      </c>
      <c r="I673" s="1131" t="s">
        <v>7874</v>
      </c>
      <c r="J673" s="1131" t="s">
        <v>7875</v>
      </c>
      <c r="K673" s="1131">
        <v>1</v>
      </c>
      <c r="L673" s="1131">
        <v>687462</v>
      </c>
      <c r="R673" s="1131">
        <v>10</v>
      </c>
      <c r="S673" s="1131" t="s">
        <v>7193</v>
      </c>
      <c r="T673" s="1131">
        <v>10</v>
      </c>
    </row>
    <row r="674" spans="1:20">
      <c r="A674" s="1131" t="s">
        <v>2356</v>
      </c>
      <c r="B674" s="1132" t="s">
        <v>2357</v>
      </c>
      <c r="C674" s="1131" t="s">
        <v>2057</v>
      </c>
      <c r="D674" s="1134" t="s">
        <v>1041</v>
      </c>
      <c r="E674" s="1134" t="s">
        <v>702</v>
      </c>
      <c r="G674" s="1131">
        <v>-1</v>
      </c>
      <c r="H674" s="1131" t="s">
        <v>437</v>
      </c>
      <c r="I674" s="1131" t="s">
        <v>7876</v>
      </c>
      <c r="J674" s="1131" t="s">
        <v>7877</v>
      </c>
      <c r="K674" s="1131">
        <v>1</v>
      </c>
      <c r="L674" s="1131">
        <v>687480</v>
      </c>
      <c r="R674" s="1131">
        <v>9</v>
      </c>
      <c r="S674" s="1131" t="s">
        <v>7193</v>
      </c>
      <c r="T674" s="1131">
        <v>9</v>
      </c>
    </row>
    <row r="675" spans="1:20">
      <c r="A675" s="1131" t="s">
        <v>2358</v>
      </c>
      <c r="B675" s="1132" t="s">
        <v>2359</v>
      </c>
      <c r="C675" s="1131" t="s">
        <v>2057</v>
      </c>
      <c r="D675" s="1134" t="s">
        <v>1041</v>
      </c>
      <c r="E675" s="1134" t="s">
        <v>702</v>
      </c>
      <c r="G675" s="1131">
        <v>-1</v>
      </c>
      <c r="H675" s="1131" t="s">
        <v>437</v>
      </c>
      <c r="I675" s="1131" t="s">
        <v>7878</v>
      </c>
      <c r="J675" s="1131" t="s">
        <v>7879</v>
      </c>
      <c r="K675" s="1131">
        <v>1</v>
      </c>
      <c r="L675" s="1131">
        <v>687600</v>
      </c>
      <c r="R675" s="1131">
        <v>15</v>
      </c>
      <c r="S675" s="1131" t="s">
        <v>7193</v>
      </c>
      <c r="T675" s="1131">
        <v>15</v>
      </c>
    </row>
    <row r="676" spans="1:20">
      <c r="A676" s="1131" t="s">
        <v>2360</v>
      </c>
      <c r="B676" s="1132" t="s">
        <v>2361</v>
      </c>
      <c r="C676" s="1131" t="s">
        <v>2057</v>
      </c>
      <c r="D676" s="1134" t="s">
        <v>1041</v>
      </c>
      <c r="E676" s="1134" t="s">
        <v>702</v>
      </c>
      <c r="G676" s="1131">
        <v>-1</v>
      </c>
      <c r="H676" s="1131" t="s">
        <v>437</v>
      </c>
      <c r="I676" s="1131" t="s">
        <v>7880</v>
      </c>
      <c r="J676" s="1131" t="s">
        <v>7881</v>
      </c>
      <c r="K676" s="1131">
        <v>1</v>
      </c>
      <c r="L676" s="1131">
        <v>689100</v>
      </c>
      <c r="R676" s="1131">
        <v>40</v>
      </c>
      <c r="S676" s="1131" t="s">
        <v>7193</v>
      </c>
      <c r="T676" s="1131">
        <v>40</v>
      </c>
    </row>
    <row r="677" spans="1:20">
      <c r="A677" s="1131" t="s">
        <v>2362</v>
      </c>
      <c r="B677" s="1132" t="s">
        <v>2363</v>
      </c>
      <c r="C677" s="1131" t="s">
        <v>2057</v>
      </c>
      <c r="D677" s="1134" t="s">
        <v>1041</v>
      </c>
      <c r="E677" s="1134" t="s">
        <v>702</v>
      </c>
      <c r="G677" s="1131">
        <v>-1</v>
      </c>
      <c r="H677" s="1131" t="s">
        <v>437</v>
      </c>
      <c r="I677" s="1131" t="s">
        <v>7882</v>
      </c>
      <c r="J677" s="1131" t="s">
        <v>7883</v>
      </c>
      <c r="K677" s="1131">
        <v>1</v>
      </c>
      <c r="L677" s="1131">
        <v>689210</v>
      </c>
      <c r="R677" s="1131">
        <v>9</v>
      </c>
      <c r="S677" s="1131" t="s">
        <v>7884</v>
      </c>
      <c r="T677" s="1131">
        <v>9</v>
      </c>
    </row>
    <row r="678" spans="1:20">
      <c r="A678" s="1131" t="s">
        <v>2364</v>
      </c>
      <c r="B678" s="1132" t="s">
        <v>2365</v>
      </c>
      <c r="C678" s="1131" t="s">
        <v>2057</v>
      </c>
      <c r="D678" s="1134" t="s">
        <v>1041</v>
      </c>
      <c r="E678" s="1134" t="s">
        <v>702</v>
      </c>
      <c r="G678" s="1131">
        <v>-1</v>
      </c>
      <c r="H678" s="1131" t="s">
        <v>437</v>
      </c>
      <c r="I678" s="1131" t="s">
        <v>7885</v>
      </c>
      <c r="J678" s="1131" t="s">
        <v>7886</v>
      </c>
      <c r="K678" s="1131">
        <v>1</v>
      </c>
      <c r="L678" s="1131">
        <v>689220</v>
      </c>
      <c r="R678" s="1131">
        <v>18</v>
      </c>
      <c r="S678" s="1131" t="s">
        <v>7884</v>
      </c>
      <c r="T678" s="1131">
        <v>18</v>
      </c>
    </row>
    <row r="679" spans="1:20">
      <c r="A679" s="1131" t="s">
        <v>2366</v>
      </c>
      <c r="B679" s="1132" t="s">
        <v>2367</v>
      </c>
      <c r="C679" s="1131" t="s">
        <v>2057</v>
      </c>
      <c r="D679" s="1134" t="s">
        <v>1041</v>
      </c>
      <c r="E679" s="1134" t="s">
        <v>702</v>
      </c>
      <c r="G679" s="1131">
        <v>-1</v>
      </c>
      <c r="H679" s="1131" t="s">
        <v>437</v>
      </c>
      <c r="I679" s="1131" t="s">
        <v>7887</v>
      </c>
      <c r="J679" s="1131" t="s">
        <v>7888</v>
      </c>
      <c r="K679" s="1131">
        <v>1</v>
      </c>
      <c r="L679" s="1131">
        <v>689400</v>
      </c>
      <c r="R679" s="1131">
        <v>8</v>
      </c>
      <c r="S679" s="1131" t="s">
        <v>7193</v>
      </c>
      <c r="T679" s="1131">
        <v>8</v>
      </c>
    </row>
    <row r="680" spans="1:20">
      <c r="A680" s="1131" t="s">
        <v>2368</v>
      </c>
      <c r="B680" s="1132" t="s">
        <v>2369</v>
      </c>
      <c r="C680" s="1131" t="s">
        <v>2057</v>
      </c>
      <c r="D680" s="1134" t="s">
        <v>1041</v>
      </c>
      <c r="E680" s="1134" t="s">
        <v>702</v>
      </c>
      <c r="G680" s="1131">
        <v>-1</v>
      </c>
      <c r="H680" s="1131" t="s">
        <v>437</v>
      </c>
      <c r="I680" s="1131" t="s">
        <v>7889</v>
      </c>
      <c r="J680" s="1131" t="s">
        <v>7890</v>
      </c>
      <c r="K680" s="1131">
        <v>1</v>
      </c>
      <c r="L680" s="1131">
        <v>689500</v>
      </c>
      <c r="R680" s="1131">
        <v>8</v>
      </c>
      <c r="S680" s="1131" t="s">
        <v>7884</v>
      </c>
      <c r="T680" s="1131">
        <v>8</v>
      </c>
    </row>
    <row r="681" spans="1:20">
      <c r="A681" s="1131" t="s">
        <v>2370</v>
      </c>
      <c r="B681" s="1132" t="s">
        <v>2371</v>
      </c>
      <c r="C681" s="1131" t="s">
        <v>2057</v>
      </c>
      <c r="D681" s="1134" t="s">
        <v>1041</v>
      </c>
      <c r="E681" s="1134" t="s">
        <v>702</v>
      </c>
      <c r="G681" s="1131">
        <v>-1</v>
      </c>
      <c r="H681" s="1131" t="s">
        <v>437</v>
      </c>
      <c r="I681" s="1131" t="s">
        <v>7891</v>
      </c>
      <c r="J681" s="1131" t="s">
        <v>7892</v>
      </c>
      <c r="K681" s="1131">
        <v>1</v>
      </c>
      <c r="L681" s="1131">
        <v>689600</v>
      </c>
      <c r="R681" s="1131">
        <v>8</v>
      </c>
      <c r="S681" s="1131" t="s">
        <v>7193</v>
      </c>
      <c r="T681" s="1131">
        <v>8</v>
      </c>
    </row>
    <row r="682" spans="1:20">
      <c r="A682" s="1131" t="s">
        <v>2372</v>
      </c>
      <c r="B682" s="1132" t="s">
        <v>2373</v>
      </c>
      <c r="C682" s="1131" t="s">
        <v>2057</v>
      </c>
      <c r="D682" s="1134" t="s">
        <v>1041</v>
      </c>
      <c r="E682" s="1134" t="s">
        <v>702</v>
      </c>
      <c r="G682" s="1131">
        <v>-1</v>
      </c>
      <c r="H682" s="1131" t="s">
        <v>437</v>
      </c>
      <c r="I682" s="1131" t="s">
        <v>7893</v>
      </c>
      <c r="J682" s="1131" t="s">
        <v>7894</v>
      </c>
      <c r="K682" s="1131">
        <v>2</v>
      </c>
      <c r="L682" s="1131" t="s">
        <v>7895</v>
      </c>
      <c r="R682" s="1131">
        <v>32</v>
      </c>
      <c r="S682" s="1131" t="s">
        <v>7193</v>
      </c>
      <c r="T682" s="1131">
        <v>32</v>
      </c>
    </row>
    <row r="683" spans="1:20">
      <c r="A683" s="1131" t="s">
        <v>2374</v>
      </c>
      <c r="B683" s="1132" t="s">
        <v>2375</v>
      </c>
      <c r="C683" s="1131" t="s">
        <v>2057</v>
      </c>
      <c r="D683" s="1134" t="s">
        <v>1041</v>
      </c>
      <c r="E683" s="1134" t="s">
        <v>702</v>
      </c>
      <c r="G683" s="1131">
        <v>-1</v>
      </c>
      <c r="H683" s="1131" t="s">
        <v>437</v>
      </c>
      <c r="I683" s="1131" t="s">
        <v>7896</v>
      </c>
      <c r="J683" s="1131" t="s">
        <v>7897</v>
      </c>
      <c r="K683" s="1131">
        <v>2</v>
      </c>
      <c r="L683" s="1131" t="s">
        <v>7898</v>
      </c>
      <c r="R683" s="1131">
        <v>14</v>
      </c>
      <c r="S683" s="1131" t="s">
        <v>7193</v>
      </c>
      <c r="T683" s="1131">
        <v>14</v>
      </c>
    </row>
    <row r="684" spans="1:20">
      <c r="A684" s="1131" t="s">
        <v>2376</v>
      </c>
      <c r="B684" s="1132" t="s">
        <v>2377</v>
      </c>
      <c r="C684" s="1131" t="s">
        <v>2057</v>
      </c>
      <c r="D684" s="1134" t="s">
        <v>1041</v>
      </c>
      <c r="E684" s="1134" t="s">
        <v>702</v>
      </c>
      <c r="G684" s="1131">
        <v>0</v>
      </c>
      <c r="H684" s="1131" t="s">
        <v>7899</v>
      </c>
      <c r="I684" s="1131" t="s">
        <v>7674</v>
      </c>
      <c r="J684" s="1131" t="s">
        <v>7675</v>
      </c>
      <c r="K684" s="1131">
        <v>1</v>
      </c>
      <c r="L684" s="1131">
        <v>601000</v>
      </c>
      <c r="R684" s="1131">
        <v>14</v>
      </c>
      <c r="S684" s="1131" t="s">
        <v>7193</v>
      </c>
      <c r="T684" s="1131">
        <v>14</v>
      </c>
    </row>
    <row r="685" spans="1:20">
      <c r="A685" s="1131" t="s">
        <v>2378</v>
      </c>
      <c r="B685" s="1132" t="s">
        <v>2379</v>
      </c>
      <c r="C685" s="1131" t="s">
        <v>2057</v>
      </c>
      <c r="D685" s="1134" t="s">
        <v>1041</v>
      </c>
      <c r="E685" s="1134" t="s">
        <v>702</v>
      </c>
      <c r="G685" s="1131">
        <v>0</v>
      </c>
      <c r="H685" s="1131" t="s">
        <v>7899</v>
      </c>
      <c r="I685" s="1131" t="s">
        <v>7676</v>
      </c>
      <c r="J685" s="1131" t="s">
        <v>7677</v>
      </c>
      <c r="K685" s="1131">
        <v>1</v>
      </c>
      <c r="L685" s="1131">
        <v>602000</v>
      </c>
      <c r="R685" s="1131">
        <v>7</v>
      </c>
      <c r="S685" s="1131" t="s">
        <v>7193</v>
      </c>
      <c r="T685" s="1131">
        <v>7</v>
      </c>
    </row>
    <row r="686" spans="1:20">
      <c r="A686" s="1131" t="s">
        <v>2380</v>
      </c>
      <c r="B686" s="1132" t="s">
        <v>2381</v>
      </c>
      <c r="C686" s="1131" t="s">
        <v>2057</v>
      </c>
      <c r="D686" s="1134" t="s">
        <v>1041</v>
      </c>
      <c r="E686" s="1134" t="s">
        <v>702</v>
      </c>
      <c r="G686" s="1131">
        <v>0</v>
      </c>
      <c r="H686" s="1131" t="s">
        <v>7899</v>
      </c>
      <c r="I686" s="1131" t="s">
        <v>7678</v>
      </c>
      <c r="J686" s="1131" t="s">
        <v>7679</v>
      </c>
      <c r="K686" s="1131">
        <v>1</v>
      </c>
      <c r="L686" s="1131" t="s">
        <v>7680</v>
      </c>
      <c r="R686" s="1131">
        <v>8</v>
      </c>
      <c r="S686" s="1131" t="s">
        <v>7193</v>
      </c>
      <c r="T686" s="1131">
        <v>8</v>
      </c>
    </row>
    <row r="687" spans="1:20">
      <c r="A687" s="1131" t="s">
        <v>2382</v>
      </c>
      <c r="B687" s="1132" t="s">
        <v>2383</v>
      </c>
      <c r="C687" s="1131" t="s">
        <v>2057</v>
      </c>
      <c r="D687" s="1134" t="s">
        <v>1041</v>
      </c>
      <c r="E687" s="1134" t="s">
        <v>702</v>
      </c>
      <c r="G687" s="1131">
        <v>0</v>
      </c>
      <c r="H687" s="1131" t="s">
        <v>7899</v>
      </c>
      <c r="I687" s="1131" t="s">
        <v>7681</v>
      </c>
      <c r="J687" s="1131" t="s">
        <v>7682</v>
      </c>
      <c r="K687" s="1131" t="s">
        <v>7683</v>
      </c>
      <c r="L687" s="1131" t="s">
        <v>7684</v>
      </c>
      <c r="R687" s="1131">
        <v>7</v>
      </c>
      <c r="S687" s="1131" t="s">
        <v>7193</v>
      </c>
      <c r="T687" s="1131">
        <v>7</v>
      </c>
    </row>
    <row r="688" spans="1:20">
      <c r="A688" s="1131" t="s">
        <v>2384</v>
      </c>
      <c r="B688" s="1132" t="s">
        <v>2385</v>
      </c>
      <c r="C688" s="1131" t="s">
        <v>2057</v>
      </c>
      <c r="D688" s="1134" t="s">
        <v>1041</v>
      </c>
      <c r="E688" s="1134" t="s">
        <v>702</v>
      </c>
      <c r="G688" s="1131">
        <v>0</v>
      </c>
      <c r="H688" s="1131" t="s">
        <v>7899</v>
      </c>
      <c r="I688" s="1131" t="s">
        <v>7685</v>
      </c>
      <c r="J688" s="1131" t="s">
        <v>7686</v>
      </c>
      <c r="K688" s="1131" t="s">
        <v>7683</v>
      </c>
      <c r="L688" s="1131" t="s">
        <v>7687</v>
      </c>
      <c r="R688" s="1131">
        <v>15</v>
      </c>
      <c r="S688" s="1131" t="s">
        <v>7193</v>
      </c>
      <c r="T688" s="1131">
        <v>15</v>
      </c>
    </row>
    <row r="689" spans="1:20">
      <c r="A689" s="1131" t="s">
        <v>2386</v>
      </c>
      <c r="B689" s="1132" t="s">
        <v>2387</v>
      </c>
      <c r="C689" s="1131" t="s">
        <v>2057</v>
      </c>
      <c r="D689" s="1134" t="s">
        <v>1041</v>
      </c>
      <c r="E689" s="1134" t="s">
        <v>702</v>
      </c>
      <c r="G689" s="1131">
        <v>0</v>
      </c>
      <c r="H689" s="1131" t="s">
        <v>7899</v>
      </c>
      <c r="I689" s="1131" t="s">
        <v>7688</v>
      </c>
      <c r="J689" s="1131" t="s">
        <v>7689</v>
      </c>
      <c r="K689" s="1131" t="s">
        <v>7683</v>
      </c>
      <c r="L689" s="1131" t="s">
        <v>7690</v>
      </c>
      <c r="R689" s="1131">
        <v>9</v>
      </c>
      <c r="S689" s="1131" t="s">
        <v>7193</v>
      </c>
      <c r="T689" s="1131">
        <v>9</v>
      </c>
    </row>
    <row r="690" spans="1:20">
      <c r="A690" s="1131" t="s">
        <v>2388</v>
      </c>
      <c r="B690" s="1132" t="s">
        <v>2389</v>
      </c>
      <c r="C690" s="1131" t="s">
        <v>2057</v>
      </c>
      <c r="D690" s="1134" t="s">
        <v>1041</v>
      </c>
      <c r="E690" s="1134" t="s">
        <v>702</v>
      </c>
      <c r="G690" s="1131">
        <v>0</v>
      </c>
      <c r="H690" s="1131" t="s">
        <v>7899</v>
      </c>
      <c r="I690" s="1131" t="s">
        <v>7691</v>
      </c>
      <c r="J690" s="1131" t="s">
        <v>7692</v>
      </c>
      <c r="K690" s="1131" t="s">
        <v>7683</v>
      </c>
      <c r="L690" s="1131" t="s">
        <v>7693</v>
      </c>
      <c r="R690" s="1131">
        <v>9</v>
      </c>
      <c r="S690" s="1131" t="s">
        <v>7193</v>
      </c>
      <c r="T690" s="1131">
        <v>9</v>
      </c>
    </row>
    <row r="691" spans="1:20">
      <c r="A691" s="1131" t="s">
        <v>2390</v>
      </c>
      <c r="B691" s="1132" t="s">
        <v>2391</v>
      </c>
      <c r="C691" s="1131" t="s">
        <v>2057</v>
      </c>
      <c r="D691" s="1134" t="s">
        <v>1041</v>
      </c>
      <c r="E691" s="1134" t="s">
        <v>702</v>
      </c>
      <c r="G691" s="1131">
        <v>0</v>
      </c>
      <c r="H691" s="1131" t="s">
        <v>7899</v>
      </c>
      <c r="I691" s="1131" t="s">
        <v>7694</v>
      </c>
      <c r="J691" s="1131" t="s">
        <v>7695</v>
      </c>
      <c r="K691" s="1131" t="s">
        <v>7683</v>
      </c>
      <c r="L691" s="1131" t="s">
        <v>7696</v>
      </c>
      <c r="R691" s="1131">
        <v>16</v>
      </c>
      <c r="S691" s="1131" t="s">
        <v>7697</v>
      </c>
      <c r="T691" s="1131">
        <v>16</v>
      </c>
    </row>
    <row r="692" spans="1:20">
      <c r="A692" s="1131" t="s">
        <v>2392</v>
      </c>
      <c r="B692" s="1132" t="s">
        <v>2393</v>
      </c>
      <c r="C692" s="1131" t="s">
        <v>2057</v>
      </c>
      <c r="D692" s="1134" t="s">
        <v>1041</v>
      </c>
      <c r="E692" s="1134" t="s">
        <v>702</v>
      </c>
      <c r="G692" s="1131">
        <v>0</v>
      </c>
      <c r="H692" s="1131" t="s">
        <v>7899</v>
      </c>
      <c r="I692" s="1131" t="s">
        <v>7698</v>
      </c>
      <c r="J692" s="1131" t="s">
        <v>7699</v>
      </c>
      <c r="K692" s="1131" t="s">
        <v>7683</v>
      </c>
      <c r="L692" s="1131" t="s">
        <v>7700</v>
      </c>
      <c r="R692" s="1131">
        <v>8</v>
      </c>
      <c r="S692" s="1131" t="s">
        <v>7697</v>
      </c>
      <c r="T692" s="1131">
        <v>8</v>
      </c>
    </row>
    <row r="693" spans="1:20">
      <c r="A693" s="1131" t="s">
        <v>2394</v>
      </c>
      <c r="B693" s="1132" t="s">
        <v>2395</v>
      </c>
      <c r="C693" s="1131" t="s">
        <v>2057</v>
      </c>
      <c r="D693" s="1134" t="s">
        <v>1041</v>
      </c>
      <c r="E693" s="1134" t="s">
        <v>702</v>
      </c>
      <c r="G693" s="1131">
        <v>0</v>
      </c>
      <c r="H693" s="1131" t="s">
        <v>7899</v>
      </c>
      <c r="I693" s="1131" t="s">
        <v>7701</v>
      </c>
      <c r="J693" s="1131" t="s">
        <v>7702</v>
      </c>
      <c r="K693" s="1131" t="s">
        <v>7683</v>
      </c>
      <c r="L693" s="1131" t="s">
        <v>7703</v>
      </c>
      <c r="R693" s="1131">
        <v>16</v>
      </c>
      <c r="S693" s="1131" t="s">
        <v>7697</v>
      </c>
      <c r="T693" s="1131">
        <v>16</v>
      </c>
    </row>
    <row r="694" spans="1:20">
      <c r="A694" s="1131" t="s">
        <v>2396</v>
      </c>
      <c r="B694" s="1132" t="s">
        <v>2397</v>
      </c>
      <c r="C694" s="1131" t="s">
        <v>2057</v>
      </c>
      <c r="D694" s="1134" t="s">
        <v>1041</v>
      </c>
      <c r="E694" s="1134" t="s">
        <v>702</v>
      </c>
      <c r="G694" s="1131">
        <v>0</v>
      </c>
      <c r="H694" s="1131" t="s">
        <v>7899</v>
      </c>
      <c r="I694" s="1131" t="s">
        <v>7704</v>
      </c>
      <c r="J694" s="1131" t="s">
        <v>7705</v>
      </c>
      <c r="K694" s="1131" t="s">
        <v>7683</v>
      </c>
      <c r="L694" s="1131" t="s">
        <v>7706</v>
      </c>
      <c r="R694" s="1131">
        <v>8</v>
      </c>
      <c r="S694" s="1131" t="s">
        <v>7193</v>
      </c>
      <c r="T694" s="1131">
        <v>8</v>
      </c>
    </row>
    <row r="695" spans="1:20">
      <c r="A695" s="1131" t="s">
        <v>2398</v>
      </c>
      <c r="B695" s="1132" t="s">
        <v>2399</v>
      </c>
      <c r="C695" s="1131" t="s">
        <v>2057</v>
      </c>
      <c r="D695" s="1134" t="s">
        <v>1041</v>
      </c>
      <c r="E695" s="1134" t="s">
        <v>702</v>
      </c>
      <c r="G695" s="1131">
        <v>0</v>
      </c>
      <c r="H695" s="1131" t="s">
        <v>7899</v>
      </c>
      <c r="I695" s="1131" t="s">
        <v>7707</v>
      </c>
      <c r="J695" s="1131" t="s">
        <v>7708</v>
      </c>
      <c r="K695" s="1131" t="s">
        <v>7683</v>
      </c>
      <c r="L695" s="1131" t="s">
        <v>7709</v>
      </c>
      <c r="R695" s="1131">
        <v>8</v>
      </c>
      <c r="S695" s="1131" t="s">
        <v>7697</v>
      </c>
      <c r="T695" s="1131">
        <v>8</v>
      </c>
    </row>
    <row r="696" spans="1:20">
      <c r="A696" s="1131" t="s">
        <v>2400</v>
      </c>
      <c r="B696" s="1132" t="s">
        <v>2401</v>
      </c>
      <c r="C696" s="1131" t="s">
        <v>2057</v>
      </c>
      <c r="D696" s="1134" t="s">
        <v>1041</v>
      </c>
      <c r="E696" s="1134" t="s">
        <v>702</v>
      </c>
      <c r="G696" s="1131">
        <v>0</v>
      </c>
      <c r="H696" s="1131" t="s">
        <v>7899</v>
      </c>
      <c r="I696" s="1131" t="s">
        <v>7710</v>
      </c>
      <c r="J696" s="1131" t="s">
        <v>7711</v>
      </c>
      <c r="K696" s="1131" t="s">
        <v>7683</v>
      </c>
      <c r="L696" s="1131" t="s">
        <v>7712</v>
      </c>
      <c r="R696" s="1131">
        <v>8</v>
      </c>
      <c r="S696" s="1131" t="s">
        <v>7193</v>
      </c>
      <c r="T696" s="1131">
        <v>8</v>
      </c>
    </row>
    <row r="697" spans="1:20">
      <c r="A697" s="1131" t="s">
        <v>2402</v>
      </c>
      <c r="B697" s="1132" t="s">
        <v>2403</v>
      </c>
      <c r="C697" s="1131" t="s">
        <v>2057</v>
      </c>
      <c r="D697" s="1134" t="s">
        <v>1041</v>
      </c>
      <c r="E697" s="1134" t="s">
        <v>702</v>
      </c>
      <c r="G697" s="1131">
        <v>0</v>
      </c>
      <c r="H697" s="1131" t="s">
        <v>7899</v>
      </c>
      <c r="I697" s="1131" t="s">
        <v>7713</v>
      </c>
      <c r="J697" s="1131" t="s">
        <v>7714</v>
      </c>
      <c r="K697" s="1131" t="s">
        <v>7683</v>
      </c>
      <c r="L697" s="1131" t="s">
        <v>7715</v>
      </c>
      <c r="R697" s="1131">
        <v>34</v>
      </c>
      <c r="S697" s="1131" t="s">
        <v>7193</v>
      </c>
      <c r="T697" s="1131">
        <v>34</v>
      </c>
    </row>
    <row r="698" spans="1:20">
      <c r="A698" s="1131" t="s">
        <v>2404</v>
      </c>
      <c r="B698" s="1132" t="s">
        <v>2405</v>
      </c>
      <c r="C698" s="1131" t="s">
        <v>2057</v>
      </c>
      <c r="D698" s="1134" t="s">
        <v>1041</v>
      </c>
      <c r="E698" s="1134" t="s">
        <v>702</v>
      </c>
      <c r="G698" s="1131">
        <v>0</v>
      </c>
      <c r="H698" s="1131" t="s">
        <v>7899</v>
      </c>
      <c r="I698" s="1131" t="s">
        <v>7716</v>
      </c>
      <c r="J698" s="1131" t="s">
        <v>7717</v>
      </c>
      <c r="K698" s="1131" t="s">
        <v>7683</v>
      </c>
      <c r="L698" s="1131" t="s">
        <v>7718</v>
      </c>
      <c r="R698" s="1131">
        <v>7</v>
      </c>
      <c r="S698" s="1131" t="s">
        <v>7697</v>
      </c>
      <c r="T698" s="1131">
        <v>7</v>
      </c>
    </row>
    <row r="699" spans="1:20">
      <c r="A699" s="1131" t="s">
        <v>2406</v>
      </c>
      <c r="B699" s="1132" t="s">
        <v>2407</v>
      </c>
      <c r="C699" s="1131" t="s">
        <v>2057</v>
      </c>
      <c r="D699" s="1134" t="s">
        <v>1041</v>
      </c>
      <c r="E699" s="1134" t="s">
        <v>702</v>
      </c>
      <c r="G699" s="1131">
        <v>0</v>
      </c>
      <c r="H699" s="1131" t="s">
        <v>7899</v>
      </c>
      <c r="I699" s="1131" t="s">
        <v>7719</v>
      </c>
      <c r="J699" s="1131" t="s">
        <v>7720</v>
      </c>
      <c r="K699" s="1131" t="s">
        <v>7683</v>
      </c>
      <c r="L699" s="1131" t="s">
        <v>7721</v>
      </c>
      <c r="R699" s="1131">
        <v>7</v>
      </c>
      <c r="S699" s="1131" t="s">
        <v>7697</v>
      </c>
      <c r="T699" s="1131">
        <v>7</v>
      </c>
    </row>
    <row r="700" spans="1:20">
      <c r="A700" s="1131" t="s">
        <v>2408</v>
      </c>
      <c r="B700" s="1132" t="s">
        <v>2409</v>
      </c>
      <c r="C700" s="1131" t="s">
        <v>2057</v>
      </c>
      <c r="D700" s="1134" t="s">
        <v>1041</v>
      </c>
      <c r="E700" s="1134" t="s">
        <v>702</v>
      </c>
      <c r="G700" s="1131">
        <v>0</v>
      </c>
      <c r="H700" s="1131" t="s">
        <v>7899</v>
      </c>
      <c r="I700" s="1131" t="s">
        <v>7722</v>
      </c>
      <c r="J700" s="1131" t="s">
        <v>7723</v>
      </c>
      <c r="K700" s="1131" t="s">
        <v>7683</v>
      </c>
      <c r="L700" s="1131" t="s">
        <v>7724</v>
      </c>
      <c r="R700" s="1131">
        <v>8</v>
      </c>
      <c r="S700" s="1131" t="s">
        <v>7697</v>
      </c>
      <c r="T700" s="1131">
        <v>8</v>
      </c>
    </row>
    <row r="701" spans="1:20">
      <c r="A701" s="1131" t="s">
        <v>2410</v>
      </c>
      <c r="B701" s="1132" t="s">
        <v>2411</v>
      </c>
      <c r="C701" s="1131" t="s">
        <v>2057</v>
      </c>
      <c r="D701" s="1134" t="s">
        <v>1041</v>
      </c>
      <c r="E701" s="1134" t="s">
        <v>702</v>
      </c>
      <c r="G701" s="1131">
        <v>0</v>
      </c>
      <c r="H701" s="1131" t="s">
        <v>7899</v>
      </c>
      <c r="I701" s="1131" t="s">
        <v>7725</v>
      </c>
      <c r="J701" s="1131" t="s">
        <v>7726</v>
      </c>
      <c r="K701" s="1131" t="s">
        <v>7683</v>
      </c>
      <c r="L701" s="1131" t="s">
        <v>7727</v>
      </c>
      <c r="R701" s="1131">
        <v>8</v>
      </c>
      <c r="S701" s="1131" t="s">
        <v>7697</v>
      </c>
      <c r="T701" s="1131">
        <v>8</v>
      </c>
    </row>
    <row r="702" spans="1:20">
      <c r="A702" s="1131" t="s">
        <v>2412</v>
      </c>
      <c r="B702" s="1132" t="s">
        <v>2413</v>
      </c>
      <c r="C702" s="1131" t="s">
        <v>2057</v>
      </c>
      <c r="D702" s="1134" t="s">
        <v>1041</v>
      </c>
      <c r="E702" s="1134" t="s">
        <v>702</v>
      </c>
      <c r="G702" s="1131">
        <v>0</v>
      </c>
      <c r="H702" s="1131" t="s">
        <v>7899</v>
      </c>
      <c r="I702" s="1131" t="s">
        <v>7728</v>
      </c>
      <c r="J702" s="1131" t="s">
        <v>7729</v>
      </c>
      <c r="K702" s="1131" t="s">
        <v>7683</v>
      </c>
      <c r="L702" s="1131" t="s">
        <v>7730</v>
      </c>
      <c r="R702" s="1131">
        <v>8</v>
      </c>
      <c r="S702" s="1131" t="s">
        <v>7697</v>
      </c>
      <c r="T702" s="1131">
        <v>8</v>
      </c>
    </row>
    <row r="703" spans="1:20">
      <c r="A703" s="1131" t="s">
        <v>2414</v>
      </c>
      <c r="B703" s="1132" t="s">
        <v>2415</v>
      </c>
      <c r="C703" s="1131" t="s">
        <v>2057</v>
      </c>
      <c r="D703" s="1134" t="s">
        <v>1041</v>
      </c>
      <c r="E703" s="1134" t="s">
        <v>702</v>
      </c>
      <c r="G703" s="1131">
        <v>0</v>
      </c>
      <c r="H703" s="1131" t="s">
        <v>7899</v>
      </c>
      <c r="I703" s="1131" t="s">
        <v>7731</v>
      </c>
      <c r="J703" s="1131" t="s">
        <v>7732</v>
      </c>
      <c r="K703" s="1131" t="s">
        <v>7683</v>
      </c>
      <c r="L703" s="1131" t="s">
        <v>7733</v>
      </c>
      <c r="R703" s="1131">
        <v>8</v>
      </c>
      <c r="S703" s="1131" t="s">
        <v>7697</v>
      </c>
      <c r="T703" s="1131">
        <v>8</v>
      </c>
    </row>
    <row r="704" spans="1:20">
      <c r="A704" s="1131" t="s">
        <v>2416</v>
      </c>
      <c r="B704" s="1132" t="s">
        <v>2417</v>
      </c>
      <c r="C704" s="1131" t="s">
        <v>2057</v>
      </c>
      <c r="D704" s="1134" t="s">
        <v>1041</v>
      </c>
      <c r="E704" s="1134" t="s">
        <v>702</v>
      </c>
      <c r="G704" s="1131">
        <v>0</v>
      </c>
      <c r="H704" s="1131" t="s">
        <v>7899</v>
      </c>
      <c r="I704" s="1131" t="s">
        <v>7734</v>
      </c>
      <c r="J704" s="1131" t="s">
        <v>7735</v>
      </c>
      <c r="K704" s="1131" t="s">
        <v>7683</v>
      </c>
      <c r="L704" s="1131" t="s">
        <v>7736</v>
      </c>
      <c r="R704" s="1131">
        <v>8</v>
      </c>
      <c r="S704" s="1131" t="s">
        <v>7697</v>
      </c>
      <c r="T704" s="1131">
        <v>8</v>
      </c>
    </row>
    <row r="705" spans="1:20">
      <c r="A705" s="1131" t="s">
        <v>2418</v>
      </c>
      <c r="B705" s="1132" t="s">
        <v>2419</v>
      </c>
      <c r="C705" s="1131" t="s">
        <v>2057</v>
      </c>
      <c r="D705" s="1134" t="s">
        <v>1041</v>
      </c>
      <c r="E705" s="1134" t="s">
        <v>702</v>
      </c>
      <c r="G705" s="1131">
        <v>0</v>
      </c>
      <c r="H705" s="1131" t="s">
        <v>7899</v>
      </c>
      <c r="I705" s="1131" t="s">
        <v>7737</v>
      </c>
      <c r="J705" s="1131" t="s">
        <v>7738</v>
      </c>
      <c r="K705" s="1131">
        <v>1</v>
      </c>
      <c r="L705" s="1131">
        <v>628800</v>
      </c>
      <c r="R705" s="1131">
        <v>67</v>
      </c>
      <c r="S705" s="1131" t="s">
        <v>7193</v>
      </c>
      <c r="T705" s="1131">
        <v>67</v>
      </c>
    </row>
    <row r="706" spans="1:20">
      <c r="A706" s="1131" t="s">
        <v>2420</v>
      </c>
      <c r="B706" s="1132" t="s">
        <v>2421</v>
      </c>
      <c r="C706" s="1131" t="s">
        <v>2057</v>
      </c>
      <c r="D706" s="1134" t="s">
        <v>1041</v>
      </c>
      <c r="E706" s="1134" t="s">
        <v>702</v>
      </c>
      <c r="G706" s="1131">
        <v>0</v>
      </c>
      <c r="H706" s="1131" t="s">
        <v>7899</v>
      </c>
      <c r="I706" s="1131" t="s">
        <v>7739</v>
      </c>
      <c r="J706" s="1131" t="s">
        <v>7740</v>
      </c>
      <c r="K706" s="1131" t="s">
        <v>7683</v>
      </c>
      <c r="L706" s="1131" t="s">
        <v>7741</v>
      </c>
      <c r="R706" s="1131">
        <v>7</v>
      </c>
      <c r="S706" s="1131" t="s">
        <v>7697</v>
      </c>
      <c r="T706" s="1131">
        <v>7</v>
      </c>
    </row>
    <row r="707" spans="1:20">
      <c r="A707" s="1131" t="s">
        <v>2422</v>
      </c>
      <c r="B707" s="1132" t="s">
        <v>2423</v>
      </c>
      <c r="C707" s="1131" t="s">
        <v>2057</v>
      </c>
      <c r="D707" s="1134" t="s">
        <v>1041</v>
      </c>
      <c r="E707" s="1134" t="s">
        <v>702</v>
      </c>
      <c r="G707" s="1131">
        <v>0</v>
      </c>
      <c r="H707" s="1131" t="s">
        <v>7899</v>
      </c>
      <c r="I707" s="1131" t="s">
        <v>7742</v>
      </c>
      <c r="J707" s="1131" t="s">
        <v>7743</v>
      </c>
      <c r="K707" s="1131" t="s">
        <v>7683</v>
      </c>
      <c r="L707" s="1131" t="s">
        <v>7744</v>
      </c>
      <c r="R707" s="1131">
        <v>7</v>
      </c>
      <c r="S707" s="1131" t="s">
        <v>7697</v>
      </c>
      <c r="T707" s="1131">
        <v>7</v>
      </c>
    </row>
    <row r="708" spans="1:20">
      <c r="A708" s="1131" t="s">
        <v>2424</v>
      </c>
      <c r="B708" s="1132" t="s">
        <v>2425</v>
      </c>
      <c r="C708" s="1131" t="s">
        <v>2057</v>
      </c>
      <c r="D708" s="1134" t="s">
        <v>1041</v>
      </c>
      <c r="E708" s="1134" t="s">
        <v>702</v>
      </c>
      <c r="G708" s="1131">
        <v>0</v>
      </c>
      <c r="H708" s="1131" t="s">
        <v>7899</v>
      </c>
      <c r="I708" s="1131" t="s">
        <v>7745</v>
      </c>
      <c r="J708" s="1131" t="s">
        <v>7746</v>
      </c>
      <c r="K708" s="1131" t="s">
        <v>7683</v>
      </c>
      <c r="L708" s="1131" t="s">
        <v>7747</v>
      </c>
      <c r="R708" s="1131">
        <v>7</v>
      </c>
      <c r="S708" s="1131" t="s">
        <v>7697</v>
      </c>
      <c r="T708" s="1131">
        <v>7</v>
      </c>
    </row>
    <row r="709" spans="1:20">
      <c r="A709" s="1131" t="s">
        <v>2426</v>
      </c>
      <c r="B709" s="1132" t="s">
        <v>2427</v>
      </c>
      <c r="C709" s="1131" t="s">
        <v>2057</v>
      </c>
      <c r="D709" s="1134" t="s">
        <v>1041</v>
      </c>
      <c r="E709" s="1134" t="s">
        <v>702</v>
      </c>
      <c r="G709" s="1131">
        <v>0</v>
      </c>
      <c r="H709" s="1131" t="s">
        <v>7899</v>
      </c>
      <c r="I709" s="1131" t="s">
        <v>7748</v>
      </c>
      <c r="J709" s="1131" t="s">
        <v>7749</v>
      </c>
      <c r="K709" s="1131" t="s">
        <v>7683</v>
      </c>
      <c r="L709" s="1131" t="s">
        <v>7750</v>
      </c>
      <c r="R709" s="1131">
        <v>7</v>
      </c>
      <c r="S709" s="1131" t="s">
        <v>7697</v>
      </c>
      <c r="T709" s="1131">
        <v>7</v>
      </c>
    </row>
    <row r="710" spans="1:20">
      <c r="A710" s="1131" t="s">
        <v>2428</v>
      </c>
      <c r="B710" s="1132" t="s">
        <v>2429</v>
      </c>
      <c r="C710" s="1131" t="s">
        <v>2057</v>
      </c>
      <c r="D710" s="1134" t="s">
        <v>1041</v>
      </c>
      <c r="E710" s="1134" t="s">
        <v>702</v>
      </c>
      <c r="G710" s="1131">
        <v>0</v>
      </c>
      <c r="H710" s="1131" t="s">
        <v>7899</v>
      </c>
      <c r="I710" s="1131" t="s">
        <v>7751</v>
      </c>
      <c r="J710" s="1131" t="s">
        <v>7752</v>
      </c>
      <c r="K710" s="1131" t="s">
        <v>7683</v>
      </c>
      <c r="L710" s="1131" t="s">
        <v>7753</v>
      </c>
      <c r="R710" s="1131">
        <v>17</v>
      </c>
      <c r="S710" s="1131" t="s">
        <v>7697</v>
      </c>
      <c r="T710" s="1131">
        <v>17</v>
      </c>
    </row>
    <row r="711" spans="1:20">
      <c r="A711" s="1131" t="s">
        <v>2430</v>
      </c>
      <c r="B711" s="1132" t="s">
        <v>2431</v>
      </c>
      <c r="C711" s="1131" t="s">
        <v>2057</v>
      </c>
      <c r="D711" s="1134" t="s">
        <v>1041</v>
      </c>
      <c r="E711" s="1134" t="s">
        <v>702</v>
      </c>
      <c r="G711" s="1131">
        <v>0</v>
      </c>
      <c r="H711" s="1131" t="s">
        <v>7899</v>
      </c>
      <c r="I711" s="1131" t="s">
        <v>7754</v>
      </c>
      <c r="J711" s="1131" t="s">
        <v>7755</v>
      </c>
      <c r="K711" s="1131" t="s">
        <v>7683</v>
      </c>
      <c r="L711" s="1131" t="s">
        <v>7756</v>
      </c>
      <c r="R711" s="1131">
        <v>17</v>
      </c>
      <c r="S711" s="1131" t="s">
        <v>7697</v>
      </c>
      <c r="T711" s="1131">
        <v>17</v>
      </c>
    </row>
    <row r="712" spans="1:20">
      <c r="A712" s="1131" t="s">
        <v>2432</v>
      </c>
      <c r="B712" s="1132" t="s">
        <v>2433</v>
      </c>
      <c r="C712" s="1131" t="s">
        <v>2057</v>
      </c>
      <c r="D712" s="1134" t="s">
        <v>1041</v>
      </c>
      <c r="E712" s="1134" t="s">
        <v>702</v>
      </c>
      <c r="G712" s="1131">
        <v>0</v>
      </c>
      <c r="H712" s="1131" t="s">
        <v>7899</v>
      </c>
      <c r="I712" s="1131" t="s">
        <v>7757</v>
      </c>
      <c r="J712" s="1131" t="s">
        <v>7758</v>
      </c>
      <c r="K712" s="1131" t="s">
        <v>7683</v>
      </c>
      <c r="L712" s="1131" t="s">
        <v>7759</v>
      </c>
      <c r="R712" s="1131">
        <v>17</v>
      </c>
      <c r="S712" s="1131" t="s">
        <v>7697</v>
      </c>
      <c r="T712" s="1131">
        <v>17</v>
      </c>
    </row>
    <row r="713" spans="1:20">
      <c r="A713" s="1131" t="s">
        <v>2434</v>
      </c>
      <c r="B713" s="1132" t="s">
        <v>2435</v>
      </c>
      <c r="C713" s="1131" t="s">
        <v>2057</v>
      </c>
      <c r="D713" s="1134" t="s">
        <v>1041</v>
      </c>
      <c r="E713" s="1134" t="s">
        <v>702</v>
      </c>
      <c r="G713" s="1131">
        <v>0</v>
      </c>
      <c r="H713" s="1131" t="s">
        <v>7899</v>
      </c>
      <c r="I713" s="1131" t="s">
        <v>7760</v>
      </c>
      <c r="J713" s="1131" t="s">
        <v>7761</v>
      </c>
      <c r="K713" s="1131" t="s">
        <v>7683</v>
      </c>
      <c r="L713" s="1131" t="s">
        <v>7762</v>
      </c>
      <c r="R713" s="1131">
        <v>17</v>
      </c>
      <c r="S713" s="1131" t="s">
        <v>7697</v>
      </c>
      <c r="T713" s="1131">
        <v>17</v>
      </c>
    </row>
    <row r="714" spans="1:20">
      <c r="A714" s="1131" t="s">
        <v>2436</v>
      </c>
      <c r="B714" s="1132" t="s">
        <v>2437</v>
      </c>
      <c r="C714" s="1131" t="s">
        <v>2057</v>
      </c>
      <c r="D714" s="1134" t="s">
        <v>1041</v>
      </c>
      <c r="E714" s="1134" t="s">
        <v>702</v>
      </c>
      <c r="G714" s="1131">
        <v>0</v>
      </c>
      <c r="H714" s="1131" t="s">
        <v>7899</v>
      </c>
      <c r="I714" s="1131" t="s">
        <v>7763</v>
      </c>
      <c r="J714" s="1131" t="s">
        <v>7764</v>
      </c>
      <c r="K714" s="1131" t="s">
        <v>7683</v>
      </c>
      <c r="L714" s="1131" t="s">
        <v>7765</v>
      </c>
      <c r="R714" s="1131">
        <v>17</v>
      </c>
      <c r="S714" s="1131" t="s">
        <v>7697</v>
      </c>
      <c r="T714" s="1131">
        <v>17</v>
      </c>
    </row>
    <row r="715" spans="1:20">
      <c r="A715" s="1131" t="s">
        <v>2438</v>
      </c>
      <c r="B715" s="1132" t="s">
        <v>2439</v>
      </c>
      <c r="C715" s="1131" t="s">
        <v>2057</v>
      </c>
      <c r="D715" s="1134" t="s">
        <v>1041</v>
      </c>
      <c r="E715" s="1134" t="s">
        <v>702</v>
      </c>
      <c r="G715" s="1131">
        <v>0</v>
      </c>
      <c r="H715" s="1131" t="s">
        <v>7899</v>
      </c>
      <c r="I715" s="1131" t="s">
        <v>7766</v>
      </c>
      <c r="J715" s="1131" t="s">
        <v>7767</v>
      </c>
      <c r="K715" s="1131" t="s">
        <v>7683</v>
      </c>
      <c r="L715" s="1131" t="s">
        <v>7768</v>
      </c>
      <c r="R715" s="1131">
        <v>17</v>
      </c>
      <c r="S715" s="1131" t="s">
        <v>7697</v>
      </c>
      <c r="T715" s="1131">
        <v>17</v>
      </c>
    </row>
    <row r="716" spans="1:20">
      <c r="A716" s="1131" t="s">
        <v>2440</v>
      </c>
      <c r="B716" s="1132" t="s">
        <v>2441</v>
      </c>
      <c r="C716" s="1131" t="s">
        <v>2057</v>
      </c>
      <c r="D716" s="1134" t="s">
        <v>1041</v>
      </c>
      <c r="E716" s="1134" t="s">
        <v>702</v>
      </c>
      <c r="G716" s="1131">
        <v>0</v>
      </c>
      <c r="H716" s="1131" t="s">
        <v>7899</v>
      </c>
      <c r="I716" s="1131" t="s">
        <v>7769</v>
      </c>
      <c r="J716" s="1131" t="s">
        <v>7770</v>
      </c>
      <c r="K716" s="1131" t="s">
        <v>7683</v>
      </c>
      <c r="L716" s="1131" t="s">
        <v>7771</v>
      </c>
      <c r="R716" s="1131">
        <v>32</v>
      </c>
      <c r="S716" s="1131" t="s">
        <v>7697</v>
      </c>
      <c r="T716" s="1131">
        <v>32</v>
      </c>
    </row>
    <row r="717" spans="1:20">
      <c r="A717" s="1131" t="s">
        <v>2442</v>
      </c>
      <c r="B717" s="1132" t="s">
        <v>2443</v>
      </c>
      <c r="C717" s="1131" t="s">
        <v>2057</v>
      </c>
      <c r="D717" s="1134" t="s">
        <v>1041</v>
      </c>
      <c r="E717" s="1134" t="s">
        <v>702</v>
      </c>
      <c r="G717" s="1131">
        <v>0</v>
      </c>
      <c r="H717" s="1131" t="s">
        <v>7899</v>
      </c>
      <c r="I717" s="1131" t="s">
        <v>7772</v>
      </c>
      <c r="J717" s="1131" t="s">
        <v>7773</v>
      </c>
      <c r="K717" s="1131" t="s">
        <v>7683</v>
      </c>
      <c r="L717" s="1131" t="s">
        <v>7774</v>
      </c>
      <c r="R717" s="1131">
        <v>7</v>
      </c>
      <c r="S717" s="1131" t="s">
        <v>7697</v>
      </c>
      <c r="T717" s="1131">
        <v>7</v>
      </c>
    </row>
    <row r="718" spans="1:20">
      <c r="A718" s="1131" t="s">
        <v>2444</v>
      </c>
      <c r="B718" s="1132" t="s">
        <v>2445</v>
      </c>
      <c r="C718" s="1131" t="s">
        <v>2057</v>
      </c>
      <c r="D718" s="1134" t="s">
        <v>1041</v>
      </c>
      <c r="E718" s="1134" t="s">
        <v>702</v>
      </c>
      <c r="G718" s="1131">
        <v>0</v>
      </c>
      <c r="H718" s="1131" t="s">
        <v>7899</v>
      </c>
      <c r="I718" s="1131" t="s">
        <v>7775</v>
      </c>
      <c r="J718" s="1131" t="s">
        <v>7776</v>
      </c>
      <c r="K718" s="1131">
        <v>1</v>
      </c>
      <c r="L718" s="1131">
        <v>613200</v>
      </c>
      <c r="R718" s="1131">
        <v>16</v>
      </c>
      <c r="S718" s="1131" t="s">
        <v>7193</v>
      </c>
      <c r="T718" s="1131">
        <v>16</v>
      </c>
    </row>
    <row r="719" spans="1:20">
      <c r="A719" s="1131" t="s">
        <v>2446</v>
      </c>
      <c r="B719" s="1132" t="s">
        <v>2447</v>
      </c>
      <c r="C719" s="1131" t="s">
        <v>2057</v>
      </c>
      <c r="D719" s="1134" t="s">
        <v>1041</v>
      </c>
      <c r="E719" s="1134" t="s">
        <v>702</v>
      </c>
      <c r="G719" s="1131">
        <v>0</v>
      </c>
      <c r="H719" s="1131" t="s">
        <v>7899</v>
      </c>
      <c r="I719" s="1131" t="s">
        <v>7777</v>
      </c>
      <c r="J719" s="1131" t="s">
        <v>7778</v>
      </c>
      <c r="K719" s="1131">
        <v>1</v>
      </c>
      <c r="L719" s="1131">
        <v>613500</v>
      </c>
      <c r="R719" s="1131">
        <v>8</v>
      </c>
      <c r="S719" s="1131" t="s">
        <v>7193</v>
      </c>
      <c r="T719" s="1131">
        <v>8</v>
      </c>
    </row>
    <row r="720" spans="1:20">
      <c r="A720" s="1131" t="s">
        <v>2448</v>
      </c>
      <c r="B720" s="1132" t="s">
        <v>2449</v>
      </c>
      <c r="C720" s="1131" t="s">
        <v>2057</v>
      </c>
      <c r="D720" s="1134" t="s">
        <v>1041</v>
      </c>
      <c r="E720" s="1134" t="s">
        <v>702</v>
      </c>
      <c r="G720" s="1131">
        <v>0</v>
      </c>
      <c r="H720" s="1131" t="s">
        <v>7899</v>
      </c>
      <c r="I720" s="1131" t="s">
        <v>7779</v>
      </c>
      <c r="J720" s="1131" t="s">
        <v>7780</v>
      </c>
      <c r="K720" s="1131" t="s">
        <v>7683</v>
      </c>
      <c r="L720" s="1131" t="s">
        <v>7781</v>
      </c>
      <c r="R720" s="1131">
        <v>7</v>
      </c>
      <c r="S720" s="1131" t="s">
        <v>7697</v>
      </c>
      <c r="T720" s="1131">
        <v>7</v>
      </c>
    </row>
    <row r="721" spans="1:20">
      <c r="A721" s="1131" t="s">
        <v>2450</v>
      </c>
      <c r="B721" s="1132" t="s">
        <v>2451</v>
      </c>
      <c r="C721" s="1131" t="s">
        <v>2057</v>
      </c>
      <c r="D721" s="1134" t="s">
        <v>1041</v>
      </c>
      <c r="E721" s="1134" t="s">
        <v>702</v>
      </c>
      <c r="G721" s="1131">
        <v>0</v>
      </c>
      <c r="H721" s="1131" t="s">
        <v>7899</v>
      </c>
      <c r="I721" s="1131" t="s">
        <v>7782</v>
      </c>
      <c r="J721" s="1131" t="s">
        <v>7783</v>
      </c>
      <c r="K721" s="1131">
        <v>1</v>
      </c>
      <c r="L721" s="1131">
        <v>615200</v>
      </c>
      <c r="R721" s="1131">
        <v>25</v>
      </c>
      <c r="S721" s="1131" t="s">
        <v>7193</v>
      </c>
      <c r="T721" s="1131">
        <v>25</v>
      </c>
    </row>
    <row r="722" spans="1:20">
      <c r="A722" s="1131" t="s">
        <v>2452</v>
      </c>
      <c r="B722" s="1132" t="s">
        <v>2453</v>
      </c>
      <c r="C722" s="1131" t="s">
        <v>2057</v>
      </c>
      <c r="D722" s="1134" t="s">
        <v>1041</v>
      </c>
      <c r="E722" s="1134" t="s">
        <v>702</v>
      </c>
      <c r="G722" s="1131">
        <v>0</v>
      </c>
      <c r="H722" s="1131" t="s">
        <v>7899</v>
      </c>
      <c r="I722" s="1131" t="s">
        <v>7784</v>
      </c>
      <c r="J722" s="1131" t="s">
        <v>7785</v>
      </c>
      <c r="K722" s="1131">
        <v>1</v>
      </c>
      <c r="L722" s="1131">
        <v>615500</v>
      </c>
      <c r="R722" s="1131">
        <v>8</v>
      </c>
      <c r="S722" s="1131" t="s">
        <v>7193</v>
      </c>
      <c r="T722" s="1131">
        <v>8</v>
      </c>
    </row>
    <row r="723" spans="1:20">
      <c r="A723" s="1131" t="s">
        <v>2454</v>
      </c>
      <c r="B723" s="1132" t="s">
        <v>2455</v>
      </c>
      <c r="C723" s="1131" t="s">
        <v>2057</v>
      </c>
      <c r="D723" s="1134" t="s">
        <v>1041</v>
      </c>
      <c r="E723" s="1134" t="s">
        <v>702</v>
      </c>
      <c r="G723" s="1131">
        <v>0</v>
      </c>
      <c r="H723" s="1131" t="s">
        <v>7899</v>
      </c>
      <c r="I723" s="1131" t="s">
        <v>7786</v>
      </c>
      <c r="J723" s="1131" t="s">
        <v>7787</v>
      </c>
      <c r="K723" s="1131">
        <v>1</v>
      </c>
      <c r="L723" s="1131">
        <v>615600</v>
      </c>
      <c r="R723" s="1131">
        <v>8</v>
      </c>
      <c r="S723" s="1131" t="s">
        <v>7193</v>
      </c>
      <c r="T723" s="1131">
        <v>8</v>
      </c>
    </row>
    <row r="724" spans="1:20">
      <c r="A724" s="1131" t="s">
        <v>2456</v>
      </c>
      <c r="B724" s="1132" t="s">
        <v>2457</v>
      </c>
      <c r="C724" s="1131" t="s">
        <v>2057</v>
      </c>
      <c r="D724" s="1134" t="s">
        <v>1041</v>
      </c>
      <c r="E724" s="1134" t="s">
        <v>702</v>
      </c>
      <c r="G724" s="1131">
        <v>0</v>
      </c>
      <c r="H724" s="1131" t="s">
        <v>7899</v>
      </c>
      <c r="I724" s="1131" t="s">
        <v>7788</v>
      </c>
      <c r="J724" s="1131" t="s">
        <v>7789</v>
      </c>
      <c r="K724" s="1131" t="s">
        <v>7683</v>
      </c>
      <c r="L724" s="1131" t="s">
        <v>7790</v>
      </c>
      <c r="R724" s="1131">
        <v>7</v>
      </c>
      <c r="S724" s="1131" t="s">
        <v>7697</v>
      </c>
      <c r="T724" s="1131">
        <v>7</v>
      </c>
    </row>
    <row r="725" spans="1:20">
      <c r="A725" s="1131" t="s">
        <v>2458</v>
      </c>
      <c r="B725" s="1132" t="s">
        <v>2459</v>
      </c>
      <c r="C725" s="1131" t="s">
        <v>2057</v>
      </c>
      <c r="D725" s="1134" t="s">
        <v>1041</v>
      </c>
      <c r="E725" s="1134" t="s">
        <v>702</v>
      </c>
      <c r="G725" s="1131">
        <v>0</v>
      </c>
      <c r="H725" s="1131" t="s">
        <v>7899</v>
      </c>
      <c r="I725" s="1131" t="s">
        <v>7791</v>
      </c>
      <c r="J725" s="1131" t="s">
        <v>7792</v>
      </c>
      <c r="K725" s="1131" t="s">
        <v>7683</v>
      </c>
      <c r="L725" s="1131" t="s">
        <v>7793</v>
      </c>
      <c r="R725" s="1131">
        <v>7</v>
      </c>
      <c r="S725" s="1131" t="s">
        <v>7697</v>
      </c>
      <c r="T725" s="1131">
        <v>7</v>
      </c>
    </row>
    <row r="726" spans="1:20">
      <c r="A726" s="1131" t="s">
        <v>2460</v>
      </c>
      <c r="B726" s="1132" t="s">
        <v>2461</v>
      </c>
      <c r="C726" s="1131" t="s">
        <v>2057</v>
      </c>
      <c r="D726" s="1134" t="s">
        <v>1041</v>
      </c>
      <c r="E726" s="1134" t="s">
        <v>702</v>
      </c>
      <c r="G726" s="1131">
        <v>0</v>
      </c>
      <c r="H726" s="1131" t="s">
        <v>7899</v>
      </c>
      <c r="I726" s="1131" t="s">
        <v>7794</v>
      </c>
      <c r="J726" s="1131" t="s">
        <v>7795</v>
      </c>
      <c r="K726" s="1131" t="s">
        <v>7683</v>
      </c>
      <c r="L726" s="1131" t="s">
        <v>7796</v>
      </c>
      <c r="R726" s="1131">
        <v>14</v>
      </c>
      <c r="S726" s="1131" t="s">
        <v>7697</v>
      </c>
      <c r="T726" s="1131">
        <v>14</v>
      </c>
    </row>
    <row r="727" spans="1:20">
      <c r="A727" s="1131" t="s">
        <v>2462</v>
      </c>
      <c r="B727" s="1132" t="s">
        <v>2463</v>
      </c>
      <c r="C727" s="1131" t="s">
        <v>2057</v>
      </c>
      <c r="D727" s="1134" t="s">
        <v>1041</v>
      </c>
      <c r="E727" s="1134" t="s">
        <v>702</v>
      </c>
      <c r="G727" s="1131">
        <v>0</v>
      </c>
      <c r="H727" s="1131" t="s">
        <v>7899</v>
      </c>
      <c r="I727" s="1131" t="s">
        <v>7797</v>
      </c>
      <c r="J727" s="1131" t="s">
        <v>7798</v>
      </c>
      <c r="K727" s="1131" t="s">
        <v>7683</v>
      </c>
      <c r="L727" s="1131" t="s">
        <v>7799</v>
      </c>
      <c r="R727" s="1131">
        <v>7</v>
      </c>
      <c r="S727" s="1131" t="s">
        <v>7697</v>
      </c>
      <c r="T727" s="1131">
        <v>7</v>
      </c>
    </row>
    <row r="728" spans="1:20">
      <c r="A728" s="1131" t="s">
        <v>2464</v>
      </c>
      <c r="B728" s="1132" t="s">
        <v>2465</v>
      </c>
      <c r="C728" s="1131" t="s">
        <v>2057</v>
      </c>
      <c r="D728" s="1134" t="s">
        <v>1041</v>
      </c>
      <c r="E728" s="1134" t="s">
        <v>702</v>
      </c>
      <c r="G728" s="1131">
        <v>0</v>
      </c>
      <c r="H728" s="1131" t="s">
        <v>7899</v>
      </c>
      <c r="I728" s="1131" t="s">
        <v>7800</v>
      </c>
      <c r="J728" s="1131" t="s">
        <v>7801</v>
      </c>
      <c r="K728" s="1131" t="s">
        <v>7683</v>
      </c>
      <c r="L728" s="1131" t="s">
        <v>7802</v>
      </c>
      <c r="R728" s="1131">
        <v>7</v>
      </c>
      <c r="S728" s="1131" t="s">
        <v>7697</v>
      </c>
      <c r="T728" s="1131">
        <v>7</v>
      </c>
    </row>
    <row r="729" spans="1:20">
      <c r="A729" s="1131" t="s">
        <v>2466</v>
      </c>
      <c r="B729" s="1132" t="s">
        <v>2467</v>
      </c>
      <c r="C729" s="1131" t="s">
        <v>2057</v>
      </c>
      <c r="D729" s="1134" t="s">
        <v>1041</v>
      </c>
      <c r="E729" s="1134" t="s">
        <v>702</v>
      </c>
      <c r="G729" s="1131">
        <v>0</v>
      </c>
      <c r="H729" s="1131" t="s">
        <v>7899</v>
      </c>
      <c r="I729" s="1131" t="s">
        <v>7803</v>
      </c>
      <c r="J729" s="1131" t="s">
        <v>7804</v>
      </c>
      <c r="K729" s="1131" t="s">
        <v>7683</v>
      </c>
      <c r="L729" s="1131" t="s">
        <v>7805</v>
      </c>
      <c r="R729" s="1131">
        <v>14</v>
      </c>
      <c r="S729" s="1131" t="s">
        <v>7697</v>
      </c>
      <c r="T729" s="1131">
        <v>14</v>
      </c>
    </row>
    <row r="730" spans="1:20">
      <c r="A730" s="1131" t="s">
        <v>2468</v>
      </c>
      <c r="B730" s="1132" t="s">
        <v>2469</v>
      </c>
      <c r="C730" s="1131" t="s">
        <v>2057</v>
      </c>
      <c r="D730" s="1134" t="s">
        <v>1041</v>
      </c>
      <c r="E730" s="1134" t="s">
        <v>702</v>
      </c>
      <c r="G730" s="1131">
        <v>0</v>
      </c>
      <c r="H730" s="1131" t="s">
        <v>7899</v>
      </c>
      <c r="I730" s="1131" t="s">
        <v>7806</v>
      </c>
      <c r="J730" s="1131" t="s">
        <v>7807</v>
      </c>
      <c r="K730" s="1131" t="s">
        <v>7683</v>
      </c>
      <c r="L730" s="1131" t="s">
        <v>7808</v>
      </c>
      <c r="R730" s="1131">
        <v>7</v>
      </c>
      <c r="S730" s="1131" t="s">
        <v>7697</v>
      </c>
      <c r="T730" s="1131">
        <v>7</v>
      </c>
    </row>
    <row r="731" spans="1:20">
      <c r="A731" s="1131" t="s">
        <v>2470</v>
      </c>
      <c r="B731" s="1132" t="s">
        <v>2471</v>
      </c>
      <c r="C731" s="1131" t="s">
        <v>2057</v>
      </c>
      <c r="D731" s="1134" t="s">
        <v>1041</v>
      </c>
      <c r="E731" s="1134" t="s">
        <v>702</v>
      </c>
      <c r="G731" s="1131">
        <v>0</v>
      </c>
      <c r="H731" s="1131" t="s">
        <v>7899</v>
      </c>
      <c r="I731" s="1131" t="s">
        <v>7809</v>
      </c>
      <c r="J731" s="1131" t="s">
        <v>7810</v>
      </c>
      <c r="K731" s="1131" t="s">
        <v>7683</v>
      </c>
      <c r="L731" s="1131" t="s">
        <v>7811</v>
      </c>
      <c r="R731" s="1131">
        <v>14</v>
      </c>
      <c r="S731" s="1131" t="s">
        <v>7697</v>
      </c>
      <c r="T731" s="1131">
        <v>14</v>
      </c>
    </row>
    <row r="732" spans="1:20">
      <c r="A732" s="1131" t="s">
        <v>2472</v>
      </c>
      <c r="B732" s="1132" t="s">
        <v>2473</v>
      </c>
      <c r="C732" s="1131" t="s">
        <v>2057</v>
      </c>
      <c r="D732" s="1134" t="s">
        <v>1041</v>
      </c>
      <c r="E732" s="1134" t="s">
        <v>702</v>
      </c>
      <c r="G732" s="1131">
        <v>0</v>
      </c>
      <c r="H732" s="1131" t="s">
        <v>7899</v>
      </c>
      <c r="I732" s="1131" t="s">
        <v>7812</v>
      </c>
      <c r="J732" s="1131" t="s">
        <v>7813</v>
      </c>
      <c r="K732" s="1131" t="s">
        <v>7683</v>
      </c>
      <c r="L732" s="1131" t="s">
        <v>7814</v>
      </c>
      <c r="R732" s="1131">
        <v>7</v>
      </c>
      <c r="S732" s="1131" t="s">
        <v>7697</v>
      </c>
      <c r="T732" s="1131">
        <v>7</v>
      </c>
    </row>
    <row r="733" spans="1:20">
      <c r="A733" s="1131" t="s">
        <v>2474</v>
      </c>
      <c r="B733" s="1132" t="s">
        <v>2475</v>
      </c>
      <c r="C733" s="1131" t="s">
        <v>2057</v>
      </c>
      <c r="D733" s="1134" t="s">
        <v>1041</v>
      </c>
      <c r="E733" s="1134" t="s">
        <v>702</v>
      </c>
      <c r="G733" s="1131">
        <v>0</v>
      </c>
      <c r="H733" s="1131" t="s">
        <v>7899</v>
      </c>
      <c r="I733" s="1131" t="s">
        <v>7815</v>
      </c>
      <c r="J733" s="1131" t="s">
        <v>7816</v>
      </c>
      <c r="K733" s="1131" t="s">
        <v>7683</v>
      </c>
      <c r="L733" s="1131" t="s">
        <v>7817</v>
      </c>
      <c r="R733" s="1131">
        <v>7</v>
      </c>
      <c r="S733" s="1131" t="s">
        <v>7697</v>
      </c>
      <c r="T733" s="1131">
        <v>7</v>
      </c>
    </row>
    <row r="734" spans="1:20">
      <c r="A734" s="1131" t="s">
        <v>2476</v>
      </c>
      <c r="B734" s="1132" t="s">
        <v>2477</v>
      </c>
      <c r="C734" s="1131" t="s">
        <v>2057</v>
      </c>
      <c r="D734" s="1134" t="s">
        <v>1041</v>
      </c>
      <c r="E734" s="1134" t="s">
        <v>702</v>
      </c>
      <c r="G734" s="1131">
        <v>0</v>
      </c>
      <c r="H734" s="1131" t="s">
        <v>7899</v>
      </c>
      <c r="I734" s="1131" t="s">
        <v>7818</v>
      </c>
      <c r="J734" s="1131" t="s">
        <v>7819</v>
      </c>
      <c r="K734" s="1131" t="s">
        <v>7683</v>
      </c>
      <c r="L734" s="1131" t="s">
        <v>7820</v>
      </c>
      <c r="R734" s="1131">
        <v>7</v>
      </c>
      <c r="S734" s="1131" t="s">
        <v>7697</v>
      </c>
      <c r="T734" s="1131">
        <v>7</v>
      </c>
    </row>
    <row r="735" spans="1:20">
      <c r="A735" s="1131" t="s">
        <v>2478</v>
      </c>
      <c r="B735" s="1132" t="s">
        <v>2479</v>
      </c>
      <c r="C735" s="1131" t="s">
        <v>2057</v>
      </c>
      <c r="D735" s="1134" t="s">
        <v>1041</v>
      </c>
      <c r="E735" s="1134" t="s">
        <v>702</v>
      </c>
      <c r="G735" s="1131">
        <v>0</v>
      </c>
      <c r="H735" s="1131" t="s">
        <v>7899</v>
      </c>
      <c r="I735" s="1131" t="s">
        <v>7821</v>
      </c>
      <c r="J735" s="1131" t="s">
        <v>7822</v>
      </c>
      <c r="K735" s="1131" t="s">
        <v>7683</v>
      </c>
      <c r="L735" s="1131" t="s">
        <v>7823</v>
      </c>
      <c r="R735" s="1131">
        <v>7</v>
      </c>
      <c r="S735" s="1131" t="s">
        <v>7697</v>
      </c>
      <c r="T735" s="1131">
        <v>7</v>
      </c>
    </row>
    <row r="736" spans="1:20">
      <c r="A736" s="1131" t="s">
        <v>2480</v>
      </c>
      <c r="B736" s="1132" t="s">
        <v>2481</v>
      </c>
      <c r="C736" s="1131" t="s">
        <v>2057</v>
      </c>
      <c r="D736" s="1134" t="s">
        <v>1041</v>
      </c>
      <c r="E736" s="1134" t="s">
        <v>702</v>
      </c>
      <c r="G736" s="1131">
        <v>0</v>
      </c>
      <c r="H736" s="1131" t="s">
        <v>7899</v>
      </c>
      <c r="I736" s="1131" t="s">
        <v>7824</v>
      </c>
      <c r="J736" s="1131" t="s">
        <v>7825</v>
      </c>
      <c r="K736" s="1131" t="s">
        <v>7683</v>
      </c>
      <c r="L736" s="1131" t="s">
        <v>7826</v>
      </c>
      <c r="R736" s="1131">
        <v>7</v>
      </c>
      <c r="S736" s="1131" t="s">
        <v>7697</v>
      </c>
      <c r="T736" s="1131">
        <v>7</v>
      </c>
    </row>
    <row r="737" spans="1:20">
      <c r="A737" s="1131" t="s">
        <v>2482</v>
      </c>
      <c r="B737" s="1132" t="s">
        <v>2483</v>
      </c>
      <c r="C737" s="1131" t="s">
        <v>2057</v>
      </c>
      <c r="D737" s="1134" t="s">
        <v>1041</v>
      </c>
      <c r="E737" s="1134" t="s">
        <v>702</v>
      </c>
      <c r="G737" s="1131">
        <v>0</v>
      </c>
      <c r="H737" s="1131" t="s">
        <v>7899</v>
      </c>
      <c r="I737" s="1131" t="s">
        <v>7827</v>
      </c>
      <c r="J737" s="1131" t="s">
        <v>7828</v>
      </c>
      <c r="K737" s="1131" t="s">
        <v>7683</v>
      </c>
      <c r="L737" s="1131" t="s">
        <v>7829</v>
      </c>
      <c r="R737" s="1131">
        <v>16</v>
      </c>
      <c r="S737" s="1131" t="s">
        <v>7697</v>
      </c>
      <c r="T737" s="1131">
        <v>16</v>
      </c>
    </row>
    <row r="738" spans="1:20">
      <c r="A738" s="1131" t="s">
        <v>2484</v>
      </c>
      <c r="B738" s="1132" t="s">
        <v>2485</v>
      </c>
      <c r="C738" s="1131" t="s">
        <v>2057</v>
      </c>
      <c r="D738" s="1134" t="s">
        <v>1041</v>
      </c>
      <c r="E738" s="1134" t="s">
        <v>702</v>
      </c>
      <c r="G738" s="1131">
        <v>0</v>
      </c>
      <c r="H738" s="1131" t="s">
        <v>7899</v>
      </c>
      <c r="I738" s="1131" t="s">
        <v>7830</v>
      </c>
      <c r="J738" s="1131" t="s">
        <v>7831</v>
      </c>
      <c r="K738" s="1131" t="s">
        <v>7683</v>
      </c>
      <c r="L738" s="1131" t="s">
        <v>7832</v>
      </c>
      <c r="R738" s="1131">
        <v>7</v>
      </c>
      <c r="S738" s="1131" t="s">
        <v>7697</v>
      </c>
      <c r="T738" s="1131">
        <v>7</v>
      </c>
    </row>
    <row r="739" spans="1:20">
      <c r="A739" s="1131" t="s">
        <v>2486</v>
      </c>
      <c r="B739" s="1132" t="s">
        <v>2487</v>
      </c>
      <c r="C739" s="1131" t="s">
        <v>2057</v>
      </c>
      <c r="D739" s="1134" t="s">
        <v>1041</v>
      </c>
      <c r="E739" s="1134" t="s">
        <v>702</v>
      </c>
      <c r="G739" s="1131">
        <v>0</v>
      </c>
      <c r="H739" s="1131" t="s">
        <v>7899</v>
      </c>
      <c r="I739" s="1131" t="s">
        <v>7833</v>
      </c>
      <c r="J739" s="1131" t="s">
        <v>7834</v>
      </c>
      <c r="K739" s="1131" t="s">
        <v>7683</v>
      </c>
      <c r="L739" s="1131" t="s">
        <v>7835</v>
      </c>
      <c r="R739" s="1131">
        <v>7</v>
      </c>
      <c r="S739" s="1131" t="s">
        <v>7697</v>
      </c>
      <c r="T739" s="1131">
        <v>7</v>
      </c>
    </row>
    <row r="740" spans="1:20">
      <c r="A740" s="1131" t="s">
        <v>2488</v>
      </c>
      <c r="B740" s="1132" t="s">
        <v>2489</v>
      </c>
      <c r="C740" s="1131" t="s">
        <v>2057</v>
      </c>
      <c r="D740" s="1134" t="s">
        <v>1041</v>
      </c>
      <c r="E740" s="1134" t="s">
        <v>702</v>
      </c>
      <c r="G740" s="1131">
        <v>0</v>
      </c>
      <c r="H740" s="1131" t="s">
        <v>7899</v>
      </c>
      <c r="I740" s="1131" t="s">
        <v>7836</v>
      </c>
      <c r="J740" s="1131" t="s">
        <v>7837</v>
      </c>
      <c r="K740" s="1131" t="s">
        <v>7683</v>
      </c>
      <c r="L740" s="1131" t="s">
        <v>7838</v>
      </c>
      <c r="R740" s="1131">
        <v>7</v>
      </c>
      <c r="S740" s="1131" t="s">
        <v>7697</v>
      </c>
      <c r="T740" s="1131">
        <v>7</v>
      </c>
    </row>
    <row r="741" spans="1:20">
      <c r="A741" s="1131" t="s">
        <v>2490</v>
      </c>
      <c r="B741" s="1132" t="s">
        <v>2491</v>
      </c>
      <c r="C741" s="1131" t="s">
        <v>2057</v>
      </c>
      <c r="D741" s="1134" t="s">
        <v>1041</v>
      </c>
      <c r="E741" s="1134" t="s">
        <v>702</v>
      </c>
      <c r="G741" s="1131">
        <v>0</v>
      </c>
      <c r="H741" s="1131" t="s">
        <v>7899</v>
      </c>
      <c r="I741" s="1131" t="s">
        <v>7839</v>
      </c>
      <c r="J741" s="1131" t="s">
        <v>7840</v>
      </c>
      <c r="K741" s="1131" t="s">
        <v>7683</v>
      </c>
      <c r="L741" s="1131" t="s">
        <v>7841</v>
      </c>
      <c r="R741" s="1131">
        <v>14</v>
      </c>
      <c r="S741" s="1131" t="s">
        <v>7697</v>
      </c>
      <c r="T741" s="1131">
        <v>14</v>
      </c>
    </row>
    <row r="742" spans="1:20">
      <c r="A742" s="1131" t="s">
        <v>2492</v>
      </c>
      <c r="B742" s="1132" t="s">
        <v>2493</v>
      </c>
      <c r="C742" s="1131" t="s">
        <v>2057</v>
      </c>
      <c r="D742" s="1134" t="s">
        <v>1041</v>
      </c>
      <c r="E742" s="1134" t="s">
        <v>702</v>
      </c>
      <c r="G742" s="1131">
        <v>0</v>
      </c>
      <c r="H742" s="1131" t="s">
        <v>7899</v>
      </c>
      <c r="I742" s="1131" t="s">
        <v>7842</v>
      </c>
      <c r="J742" s="1131" t="s">
        <v>7843</v>
      </c>
      <c r="K742" s="1131" t="s">
        <v>7683</v>
      </c>
      <c r="L742" s="1131" t="s">
        <v>7844</v>
      </c>
      <c r="R742" s="1131">
        <v>23</v>
      </c>
      <c r="S742" s="1131" t="s">
        <v>7697</v>
      </c>
      <c r="T742" s="1131">
        <v>23</v>
      </c>
    </row>
    <row r="743" spans="1:20">
      <c r="A743" s="1131" t="s">
        <v>2494</v>
      </c>
      <c r="B743" s="1132" t="s">
        <v>2495</v>
      </c>
      <c r="C743" s="1131" t="s">
        <v>2057</v>
      </c>
      <c r="D743" s="1134" t="s">
        <v>1041</v>
      </c>
      <c r="E743" s="1134" t="s">
        <v>702</v>
      </c>
      <c r="G743" s="1131">
        <v>0</v>
      </c>
      <c r="H743" s="1131" t="s">
        <v>7899</v>
      </c>
      <c r="I743" s="1131" t="s">
        <v>7845</v>
      </c>
      <c r="J743" s="1131" t="s">
        <v>7846</v>
      </c>
      <c r="K743" s="1131" t="s">
        <v>7683</v>
      </c>
      <c r="L743" s="1131" t="s">
        <v>7847</v>
      </c>
      <c r="R743" s="1131">
        <v>8</v>
      </c>
      <c r="S743" s="1131" t="s">
        <v>7697</v>
      </c>
      <c r="T743" s="1131">
        <v>8</v>
      </c>
    </row>
    <row r="744" spans="1:20">
      <c r="A744" s="1131" t="s">
        <v>2496</v>
      </c>
      <c r="B744" s="1132" t="s">
        <v>2497</v>
      </c>
      <c r="C744" s="1131" t="s">
        <v>2057</v>
      </c>
      <c r="D744" s="1134" t="s">
        <v>1041</v>
      </c>
      <c r="E744" s="1134" t="s">
        <v>702</v>
      </c>
      <c r="G744" s="1131">
        <v>0</v>
      </c>
      <c r="H744" s="1131" t="s">
        <v>7899</v>
      </c>
      <c r="I744" s="1131" t="s">
        <v>7848</v>
      </c>
      <c r="J744" s="1131" t="s">
        <v>7849</v>
      </c>
      <c r="K744" s="1131" t="s">
        <v>7683</v>
      </c>
      <c r="L744" s="1131" t="s">
        <v>7850</v>
      </c>
      <c r="R744" s="1131">
        <v>8</v>
      </c>
      <c r="S744" s="1131" t="s">
        <v>7697</v>
      </c>
      <c r="T744" s="1131">
        <v>8</v>
      </c>
    </row>
    <row r="745" spans="1:20">
      <c r="A745" s="1131" t="s">
        <v>2498</v>
      </c>
      <c r="B745" s="1132" t="s">
        <v>2499</v>
      </c>
      <c r="C745" s="1131" t="s">
        <v>2057</v>
      </c>
      <c r="D745" s="1134" t="s">
        <v>1041</v>
      </c>
      <c r="E745" s="1134" t="s">
        <v>702</v>
      </c>
      <c r="G745" s="1131">
        <v>0</v>
      </c>
      <c r="H745" s="1131" t="s">
        <v>7899</v>
      </c>
      <c r="I745" s="1131" t="s">
        <v>7851</v>
      </c>
      <c r="J745" s="1131" t="s">
        <v>7852</v>
      </c>
      <c r="K745" s="1131" t="s">
        <v>7683</v>
      </c>
      <c r="L745" s="1131" t="s">
        <v>7853</v>
      </c>
      <c r="R745" s="1131">
        <v>8</v>
      </c>
      <c r="S745" s="1131" t="s">
        <v>7697</v>
      </c>
      <c r="T745" s="1131">
        <v>8</v>
      </c>
    </row>
    <row r="746" spans="1:20">
      <c r="A746" s="1131" t="s">
        <v>2500</v>
      </c>
      <c r="B746" s="1132" t="s">
        <v>2501</v>
      </c>
      <c r="C746" s="1131" t="s">
        <v>2057</v>
      </c>
      <c r="D746" s="1134" t="s">
        <v>1041</v>
      </c>
      <c r="E746" s="1134" t="s">
        <v>702</v>
      </c>
      <c r="G746" s="1131">
        <v>0</v>
      </c>
      <c r="H746" s="1131" t="s">
        <v>7899</v>
      </c>
      <c r="I746" s="1131" t="s">
        <v>7854</v>
      </c>
      <c r="J746" s="1131" t="s">
        <v>7855</v>
      </c>
      <c r="K746" s="1131" t="s">
        <v>7683</v>
      </c>
      <c r="L746" s="1131" t="s">
        <v>7856</v>
      </c>
      <c r="R746" s="1131">
        <v>8</v>
      </c>
      <c r="S746" s="1131" t="s">
        <v>7697</v>
      </c>
      <c r="T746" s="1131">
        <v>8</v>
      </c>
    </row>
    <row r="747" spans="1:20">
      <c r="A747" s="1131" t="s">
        <v>2502</v>
      </c>
      <c r="B747" s="1132" t="s">
        <v>2503</v>
      </c>
      <c r="C747" s="1131" t="s">
        <v>2057</v>
      </c>
      <c r="D747" s="1134" t="s">
        <v>1041</v>
      </c>
      <c r="E747" s="1134" t="s">
        <v>702</v>
      </c>
      <c r="G747" s="1131">
        <v>0</v>
      </c>
      <c r="H747" s="1131" t="s">
        <v>7899</v>
      </c>
      <c r="I747" s="1131" t="s">
        <v>7857</v>
      </c>
      <c r="J747" s="1131" t="s">
        <v>7858</v>
      </c>
      <c r="K747" s="1131" t="s">
        <v>7683</v>
      </c>
      <c r="L747" s="1131" t="s">
        <v>7859</v>
      </c>
      <c r="R747" s="1131">
        <v>7</v>
      </c>
      <c r="S747" s="1131" t="s">
        <v>7697</v>
      </c>
      <c r="T747" s="1131">
        <v>7</v>
      </c>
    </row>
    <row r="748" spans="1:20">
      <c r="A748" s="1131" t="s">
        <v>2504</v>
      </c>
      <c r="B748" s="1132" t="s">
        <v>2505</v>
      </c>
      <c r="C748" s="1131" t="s">
        <v>2057</v>
      </c>
      <c r="D748" s="1134" t="s">
        <v>1041</v>
      </c>
      <c r="E748" s="1134" t="s">
        <v>702</v>
      </c>
      <c r="G748" s="1131">
        <v>0</v>
      </c>
      <c r="H748" s="1131" t="s">
        <v>7899</v>
      </c>
      <c r="I748" s="1131" t="s">
        <v>7860</v>
      </c>
      <c r="J748" s="1131" t="s">
        <v>7861</v>
      </c>
      <c r="K748" s="1131" t="s">
        <v>7683</v>
      </c>
      <c r="L748" s="1131" t="s">
        <v>7862</v>
      </c>
      <c r="R748" s="1131">
        <v>16</v>
      </c>
      <c r="S748" s="1131" t="s">
        <v>7193</v>
      </c>
      <c r="T748" s="1131">
        <v>16</v>
      </c>
    </row>
    <row r="749" spans="1:20">
      <c r="A749" s="1131" t="s">
        <v>2506</v>
      </c>
      <c r="B749" s="1132" t="s">
        <v>2507</v>
      </c>
      <c r="C749" s="1131" t="s">
        <v>2057</v>
      </c>
      <c r="D749" s="1134" t="s">
        <v>1041</v>
      </c>
      <c r="E749" s="1134" t="s">
        <v>702</v>
      </c>
      <c r="G749" s="1131">
        <v>0</v>
      </c>
      <c r="H749" s="1131" t="s">
        <v>7899</v>
      </c>
      <c r="I749" s="1131" t="s">
        <v>7863</v>
      </c>
      <c r="J749" s="1131" t="s">
        <v>7864</v>
      </c>
      <c r="K749" s="1131" t="s">
        <v>7683</v>
      </c>
      <c r="L749" s="1131" t="s">
        <v>7865</v>
      </c>
      <c r="R749" s="1131">
        <v>8</v>
      </c>
      <c r="S749" s="1131" t="s">
        <v>7697</v>
      </c>
      <c r="T749" s="1131">
        <v>8</v>
      </c>
    </row>
    <row r="750" spans="1:20">
      <c r="A750" s="1131" t="s">
        <v>2508</v>
      </c>
      <c r="B750" s="1132" t="s">
        <v>2509</v>
      </c>
      <c r="C750" s="1131" t="s">
        <v>2057</v>
      </c>
      <c r="D750" s="1134" t="s">
        <v>1041</v>
      </c>
      <c r="E750" s="1134" t="s">
        <v>702</v>
      </c>
      <c r="G750" s="1131">
        <v>0</v>
      </c>
      <c r="H750" s="1131" t="s">
        <v>7899</v>
      </c>
      <c r="I750" s="1131" t="s">
        <v>7866</v>
      </c>
      <c r="J750" s="1131" t="s">
        <v>7867</v>
      </c>
      <c r="K750" s="1131" t="s">
        <v>7683</v>
      </c>
      <c r="L750" s="1131" t="s">
        <v>7868</v>
      </c>
      <c r="R750" s="1131">
        <v>9</v>
      </c>
      <c r="S750" s="1131" t="s">
        <v>7697</v>
      </c>
      <c r="T750" s="1131">
        <v>9</v>
      </c>
    </row>
    <row r="751" spans="1:20">
      <c r="A751" s="1131" t="s">
        <v>2510</v>
      </c>
      <c r="B751" s="1132" t="s">
        <v>2511</v>
      </c>
      <c r="C751" s="1131" t="s">
        <v>2057</v>
      </c>
      <c r="D751" s="1134" t="s">
        <v>1041</v>
      </c>
      <c r="E751" s="1134" t="s">
        <v>702</v>
      </c>
      <c r="G751" s="1131">
        <v>0</v>
      </c>
      <c r="H751" s="1131" t="s">
        <v>7899</v>
      </c>
      <c r="I751" s="1131" t="s">
        <v>7869</v>
      </c>
      <c r="J751" s="1131" t="s">
        <v>7870</v>
      </c>
      <c r="K751" s="1131" t="s">
        <v>7683</v>
      </c>
      <c r="L751" s="1131" t="s">
        <v>7871</v>
      </c>
      <c r="R751" s="1131">
        <v>38</v>
      </c>
      <c r="S751" s="1131" t="s">
        <v>7697</v>
      </c>
      <c r="T751" s="1131">
        <v>38</v>
      </c>
    </row>
    <row r="752" spans="1:20">
      <c r="A752" s="1131" t="s">
        <v>2512</v>
      </c>
      <c r="B752" s="1132" t="s">
        <v>2513</v>
      </c>
      <c r="C752" s="1131" t="s">
        <v>2057</v>
      </c>
      <c r="D752" s="1134" t="s">
        <v>1041</v>
      </c>
      <c r="E752" s="1134" t="s">
        <v>702</v>
      </c>
      <c r="G752" s="1131">
        <v>0</v>
      </c>
      <c r="H752" s="1131" t="s">
        <v>7899</v>
      </c>
      <c r="I752" s="1131" t="s">
        <v>7872</v>
      </c>
      <c r="J752" s="1131" t="s">
        <v>7873</v>
      </c>
      <c r="K752" s="1131">
        <v>1</v>
      </c>
      <c r="L752" s="1131">
        <v>687461</v>
      </c>
      <c r="R752" s="1131">
        <v>20</v>
      </c>
      <c r="S752" s="1131" t="s">
        <v>7193</v>
      </c>
      <c r="T752" s="1131">
        <v>20</v>
      </c>
    </row>
    <row r="753" spans="1:20">
      <c r="A753" s="1131" t="s">
        <v>2514</v>
      </c>
      <c r="B753" s="1132" t="s">
        <v>2515</v>
      </c>
      <c r="C753" s="1131" t="s">
        <v>2057</v>
      </c>
      <c r="D753" s="1134" t="s">
        <v>1041</v>
      </c>
      <c r="E753" s="1134" t="s">
        <v>702</v>
      </c>
      <c r="G753" s="1131">
        <v>0</v>
      </c>
      <c r="H753" s="1131" t="s">
        <v>7899</v>
      </c>
      <c r="I753" s="1131" t="s">
        <v>7874</v>
      </c>
      <c r="J753" s="1131" t="s">
        <v>7875</v>
      </c>
      <c r="K753" s="1131">
        <v>1</v>
      </c>
      <c r="L753" s="1131">
        <v>687462</v>
      </c>
      <c r="R753" s="1131">
        <v>10</v>
      </c>
      <c r="S753" s="1131" t="s">
        <v>7193</v>
      </c>
      <c r="T753" s="1131">
        <v>10</v>
      </c>
    </row>
    <row r="754" spans="1:20">
      <c r="A754" s="1131" t="s">
        <v>2516</v>
      </c>
      <c r="B754" s="1132" t="s">
        <v>2517</v>
      </c>
      <c r="C754" s="1131" t="s">
        <v>2057</v>
      </c>
      <c r="D754" s="1134" t="s">
        <v>1041</v>
      </c>
      <c r="E754" s="1134" t="s">
        <v>702</v>
      </c>
      <c r="G754" s="1131">
        <v>0</v>
      </c>
      <c r="H754" s="1131" t="s">
        <v>7899</v>
      </c>
      <c r="I754" s="1131" t="s">
        <v>7876</v>
      </c>
      <c r="J754" s="1131" t="s">
        <v>7877</v>
      </c>
      <c r="K754" s="1131">
        <v>1</v>
      </c>
      <c r="L754" s="1131">
        <v>687480</v>
      </c>
      <c r="R754" s="1131">
        <v>9</v>
      </c>
      <c r="S754" s="1131" t="s">
        <v>7193</v>
      </c>
      <c r="T754" s="1131">
        <v>9</v>
      </c>
    </row>
    <row r="755" spans="1:20">
      <c r="A755" s="1131" t="s">
        <v>2518</v>
      </c>
      <c r="B755" s="1132" t="s">
        <v>2519</v>
      </c>
      <c r="C755" s="1131" t="s">
        <v>2057</v>
      </c>
      <c r="D755" s="1134" t="s">
        <v>1041</v>
      </c>
      <c r="E755" s="1134" t="s">
        <v>702</v>
      </c>
      <c r="G755" s="1131">
        <v>0</v>
      </c>
      <c r="H755" s="1131" t="s">
        <v>7899</v>
      </c>
      <c r="I755" s="1131" t="s">
        <v>7878</v>
      </c>
      <c r="J755" s="1131" t="s">
        <v>7879</v>
      </c>
      <c r="K755" s="1131">
        <v>1</v>
      </c>
      <c r="L755" s="1131">
        <v>687600</v>
      </c>
      <c r="R755" s="1131">
        <v>15</v>
      </c>
      <c r="S755" s="1131" t="s">
        <v>7193</v>
      </c>
      <c r="T755" s="1131">
        <v>15</v>
      </c>
    </row>
    <row r="756" spans="1:20">
      <c r="A756" s="1131" t="s">
        <v>2520</v>
      </c>
      <c r="B756" s="1132" t="s">
        <v>2521</v>
      </c>
      <c r="C756" s="1131" t="s">
        <v>2057</v>
      </c>
      <c r="D756" s="1134" t="s">
        <v>1041</v>
      </c>
      <c r="E756" s="1134" t="s">
        <v>702</v>
      </c>
      <c r="G756" s="1131">
        <v>0</v>
      </c>
      <c r="H756" s="1131" t="s">
        <v>7899</v>
      </c>
      <c r="I756" s="1131" t="s">
        <v>7880</v>
      </c>
      <c r="J756" s="1131" t="s">
        <v>7881</v>
      </c>
      <c r="K756" s="1131">
        <v>1</v>
      </c>
      <c r="L756" s="1131">
        <v>689100</v>
      </c>
      <c r="R756" s="1131">
        <v>40</v>
      </c>
      <c r="S756" s="1131" t="s">
        <v>7193</v>
      </c>
      <c r="T756" s="1131">
        <v>40</v>
      </c>
    </row>
    <row r="757" spans="1:20">
      <c r="A757" s="1131" t="s">
        <v>2522</v>
      </c>
      <c r="B757" s="1132" t="s">
        <v>2523</v>
      </c>
      <c r="C757" s="1131" t="s">
        <v>2057</v>
      </c>
      <c r="D757" s="1134" t="s">
        <v>1041</v>
      </c>
      <c r="E757" s="1134" t="s">
        <v>702</v>
      </c>
      <c r="G757" s="1131">
        <v>0</v>
      </c>
      <c r="H757" s="1131" t="s">
        <v>7899</v>
      </c>
      <c r="I757" s="1131" t="s">
        <v>7882</v>
      </c>
      <c r="J757" s="1131" t="s">
        <v>7883</v>
      </c>
      <c r="K757" s="1131">
        <v>1</v>
      </c>
      <c r="L757" s="1131">
        <v>689210</v>
      </c>
      <c r="R757" s="1131">
        <v>9</v>
      </c>
      <c r="S757" s="1131" t="s">
        <v>7884</v>
      </c>
      <c r="T757" s="1131">
        <v>9</v>
      </c>
    </row>
    <row r="758" spans="1:20">
      <c r="A758" s="1131" t="s">
        <v>2524</v>
      </c>
      <c r="B758" s="1132" t="s">
        <v>2525</v>
      </c>
      <c r="C758" s="1131" t="s">
        <v>2057</v>
      </c>
      <c r="D758" s="1134" t="s">
        <v>1041</v>
      </c>
      <c r="E758" s="1134" t="s">
        <v>702</v>
      </c>
      <c r="G758" s="1131">
        <v>0</v>
      </c>
      <c r="H758" s="1131" t="s">
        <v>7899</v>
      </c>
      <c r="I758" s="1131" t="s">
        <v>7885</v>
      </c>
      <c r="J758" s="1131" t="s">
        <v>7886</v>
      </c>
      <c r="K758" s="1131">
        <v>1</v>
      </c>
      <c r="L758" s="1131">
        <v>689220</v>
      </c>
      <c r="R758" s="1131">
        <v>18</v>
      </c>
      <c r="S758" s="1131" t="s">
        <v>7884</v>
      </c>
      <c r="T758" s="1131">
        <v>18</v>
      </c>
    </row>
    <row r="759" spans="1:20">
      <c r="A759" s="1131" t="s">
        <v>2526</v>
      </c>
      <c r="B759" s="1132" t="s">
        <v>2527</v>
      </c>
      <c r="C759" s="1131" t="s">
        <v>2057</v>
      </c>
      <c r="D759" s="1134" t="s">
        <v>1041</v>
      </c>
      <c r="E759" s="1134" t="s">
        <v>702</v>
      </c>
      <c r="G759" s="1131">
        <v>0</v>
      </c>
      <c r="H759" s="1131" t="s">
        <v>7899</v>
      </c>
      <c r="I759" s="1131" t="s">
        <v>7887</v>
      </c>
      <c r="J759" s="1131" t="s">
        <v>7888</v>
      </c>
      <c r="K759" s="1131">
        <v>1</v>
      </c>
      <c r="L759" s="1131">
        <v>689400</v>
      </c>
      <c r="R759" s="1131">
        <v>8</v>
      </c>
      <c r="S759" s="1131" t="s">
        <v>7193</v>
      </c>
      <c r="T759" s="1131">
        <v>8</v>
      </c>
    </row>
    <row r="760" spans="1:20">
      <c r="A760" s="1131" t="s">
        <v>2528</v>
      </c>
      <c r="B760" s="1132" t="s">
        <v>2529</v>
      </c>
      <c r="C760" s="1131" t="s">
        <v>2057</v>
      </c>
      <c r="D760" s="1134" t="s">
        <v>1041</v>
      </c>
      <c r="E760" s="1134" t="s">
        <v>702</v>
      </c>
      <c r="G760" s="1131">
        <v>0</v>
      </c>
      <c r="H760" s="1131" t="s">
        <v>7899</v>
      </c>
      <c r="I760" s="1131" t="s">
        <v>7889</v>
      </c>
      <c r="J760" s="1131" t="s">
        <v>7890</v>
      </c>
      <c r="K760" s="1131">
        <v>1</v>
      </c>
      <c r="L760" s="1131">
        <v>689500</v>
      </c>
      <c r="R760" s="1131">
        <v>8</v>
      </c>
      <c r="S760" s="1131" t="s">
        <v>7884</v>
      </c>
      <c r="T760" s="1131">
        <v>8</v>
      </c>
    </row>
    <row r="761" spans="1:20">
      <c r="A761" s="1131" t="s">
        <v>2530</v>
      </c>
      <c r="B761" s="1132" t="s">
        <v>2531</v>
      </c>
      <c r="C761" s="1131" t="s">
        <v>2057</v>
      </c>
      <c r="D761" s="1134" t="s">
        <v>1041</v>
      </c>
      <c r="E761" s="1134" t="s">
        <v>702</v>
      </c>
      <c r="G761" s="1131">
        <v>0</v>
      </c>
      <c r="H761" s="1131" t="s">
        <v>7899</v>
      </c>
      <c r="I761" s="1131" t="s">
        <v>7891</v>
      </c>
      <c r="J761" s="1131" t="s">
        <v>7892</v>
      </c>
      <c r="K761" s="1131">
        <v>1</v>
      </c>
      <c r="L761" s="1131">
        <v>689600</v>
      </c>
      <c r="R761" s="1131">
        <v>8</v>
      </c>
      <c r="S761" s="1131" t="s">
        <v>7193</v>
      </c>
      <c r="T761" s="1131">
        <v>8</v>
      </c>
    </row>
    <row r="762" spans="1:20">
      <c r="A762" s="1131" t="s">
        <v>2532</v>
      </c>
      <c r="B762" s="1132" t="s">
        <v>2533</v>
      </c>
      <c r="C762" s="1131" t="s">
        <v>2057</v>
      </c>
      <c r="D762" s="1134" t="s">
        <v>1041</v>
      </c>
      <c r="E762" s="1134" t="s">
        <v>702</v>
      </c>
      <c r="G762" s="1131">
        <v>0</v>
      </c>
      <c r="H762" s="1131" t="s">
        <v>777</v>
      </c>
      <c r="I762" s="1131" t="s">
        <v>7674</v>
      </c>
      <c r="J762" s="1131" t="s">
        <v>7675</v>
      </c>
      <c r="K762" s="1131">
        <v>1</v>
      </c>
      <c r="L762" s="1131">
        <v>601000</v>
      </c>
      <c r="R762" s="1131">
        <v>14</v>
      </c>
      <c r="S762" s="1131" t="s">
        <v>7193</v>
      </c>
      <c r="T762" s="1131">
        <v>14</v>
      </c>
    </row>
    <row r="763" spans="1:20">
      <c r="A763" s="1131" t="s">
        <v>2534</v>
      </c>
      <c r="B763" s="1132" t="s">
        <v>2535</v>
      </c>
      <c r="C763" s="1131" t="s">
        <v>2057</v>
      </c>
      <c r="D763" s="1134" t="s">
        <v>1041</v>
      </c>
      <c r="E763" s="1134" t="s">
        <v>702</v>
      </c>
      <c r="G763" s="1131">
        <v>0</v>
      </c>
      <c r="H763" s="1131" t="s">
        <v>777</v>
      </c>
      <c r="I763" s="1131" t="s">
        <v>7676</v>
      </c>
      <c r="J763" s="1131" t="s">
        <v>7677</v>
      </c>
      <c r="K763" s="1131">
        <v>1</v>
      </c>
      <c r="L763" s="1131">
        <v>602000</v>
      </c>
      <c r="R763" s="1131">
        <v>7</v>
      </c>
      <c r="S763" s="1131" t="s">
        <v>7193</v>
      </c>
      <c r="T763" s="1131">
        <v>7</v>
      </c>
    </row>
    <row r="764" spans="1:20">
      <c r="A764" s="1131" t="s">
        <v>2536</v>
      </c>
      <c r="B764" s="1132" t="s">
        <v>2537</v>
      </c>
      <c r="C764" s="1131" t="s">
        <v>2057</v>
      </c>
      <c r="D764" s="1134" t="s">
        <v>1041</v>
      </c>
      <c r="E764" s="1134" t="s">
        <v>702</v>
      </c>
      <c r="G764" s="1131">
        <v>0</v>
      </c>
      <c r="H764" s="1131" t="s">
        <v>777</v>
      </c>
      <c r="I764" s="1131" t="s">
        <v>7678</v>
      </c>
      <c r="J764" s="1131" t="s">
        <v>7679</v>
      </c>
      <c r="K764" s="1131">
        <v>1</v>
      </c>
      <c r="L764" s="1131" t="s">
        <v>7680</v>
      </c>
      <c r="R764" s="1131">
        <v>8</v>
      </c>
      <c r="S764" s="1131" t="s">
        <v>7193</v>
      </c>
      <c r="T764" s="1131">
        <v>8</v>
      </c>
    </row>
    <row r="765" spans="1:20">
      <c r="A765" s="1131" t="s">
        <v>2538</v>
      </c>
      <c r="B765" s="1132" t="s">
        <v>2539</v>
      </c>
      <c r="C765" s="1131" t="s">
        <v>2057</v>
      </c>
      <c r="D765" s="1134" t="s">
        <v>1041</v>
      </c>
      <c r="E765" s="1134" t="s">
        <v>702</v>
      </c>
      <c r="G765" s="1131">
        <v>0</v>
      </c>
      <c r="H765" s="1131" t="s">
        <v>777</v>
      </c>
      <c r="I765" s="1131" t="s">
        <v>7681</v>
      </c>
      <c r="J765" s="1131" t="s">
        <v>7682</v>
      </c>
      <c r="K765" s="1131" t="s">
        <v>7683</v>
      </c>
      <c r="L765" s="1131" t="s">
        <v>7684</v>
      </c>
      <c r="R765" s="1131">
        <v>7</v>
      </c>
      <c r="S765" s="1131" t="s">
        <v>7193</v>
      </c>
      <c r="T765" s="1131">
        <v>7</v>
      </c>
    </row>
    <row r="766" spans="1:20">
      <c r="A766" s="1131" t="s">
        <v>2540</v>
      </c>
      <c r="B766" s="1132" t="s">
        <v>2541</v>
      </c>
      <c r="C766" s="1131" t="s">
        <v>2057</v>
      </c>
      <c r="D766" s="1134" t="s">
        <v>1041</v>
      </c>
      <c r="E766" s="1134" t="s">
        <v>702</v>
      </c>
      <c r="G766" s="1131">
        <v>0</v>
      </c>
      <c r="H766" s="1131" t="s">
        <v>777</v>
      </c>
      <c r="I766" s="1131" t="s">
        <v>7685</v>
      </c>
      <c r="J766" s="1131" t="s">
        <v>7686</v>
      </c>
      <c r="K766" s="1131" t="s">
        <v>7683</v>
      </c>
      <c r="L766" s="1131" t="s">
        <v>7687</v>
      </c>
      <c r="R766" s="1131">
        <v>15</v>
      </c>
      <c r="S766" s="1131" t="s">
        <v>7193</v>
      </c>
      <c r="T766" s="1131">
        <v>15</v>
      </c>
    </row>
    <row r="767" spans="1:20">
      <c r="A767" s="1131" t="s">
        <v>2542</v>
      </c>
      <c r="B767" s="1132" t="s">
        <v>2543</v>
      </c>
      <c r="C767" s="1131" t="s">
        <v>2057</v>
      </c>
      <c r="D767" s="1134" t="s">
        <v>1041</v>
      </c>
      <c r="E767" s="1134" t="s">
        <v>702</v>
      </c>
      <c r="G767" s="1131">
        <v>0</v>
      </c>
      <c r="H767" s="1131" t="s">
        <v>777</v>
      </c>
      <c r="I767" s="1131" t="s">
        <v>7688</v>
      </c>
      <c r="J767" s="1131" t="s">
        <v>7689</v>
      </c>
      <c r="K767" s="1131" t="s">
        <v>7683</v>
      </c>
      <c r="L767" s="1131" t="s">
        <v>7690</v>
      </c>
      <c r="R767" s="1131">
        <v>9</v>
      </c>
      <c r="S767" s="1131" t="s">
        <v>7193</v>
      </c>
      <c r="T767" s="1131">
        <v>9</v>
      </c>
    </row>
    <row r="768" spans="1:20">
      <c r="A768" s="1131" t="s">
        <v>2544</v>
      </c>
      <c r="B768" s="1132" t="s">
        <v>2545</v>
      </c>
      <c r="C768" s="1131" t="s">
        <v>2057</v>
      </c>
      <c r="D768" s="1134" t="s">
        <v>1041</v>
      </c>
      <c r="E768" s="1134" t="s">
        <v>702</v>
      </c>
      <c r="G768" s="1131">
        <v>0</v>
      </c>
      <c r="H768" s="1131" t="s">
        <v>777</v>
      </c>
      <c r="I768" s="1131" t="s">
        <v>7691</v>
      </c>
      <c r="J768" s="1131" t="s">
        <v>7692</v>
      </c>
      <c r="K768" s="1131" t="s">
        <v>7683</v>
      </c>
      <c r="L768" s="1131" t="s">
        <v>7693</v>
      </c>
      <c r="R768" s="1131">
        <v>9</v>
      </c>
      <c r="S768" s="1131" t="s">
        <v>7193</v>
      </c>
      <c r="T768" s="1131">
        <v>9</v>
      </c>
    </row>
    <row r="769" spans="1:20">
      <c r="A769" s="1131" t="s">
        <v>2546</v>
      </c>
      <c r="B769" s="1132" t="s">
        <v>2547</v>
      </c>
      <c r="C769" s="1131" t="s">
        <v>2057</v>
      </c>
      <c r="D769" s="1134" t="s">
        <v>1041</v>
      </c>
      <c r="E769" s="1134" t="s">
        <v>702</v>
      </c>
      <c r="G769" s="1131">
        <v>0</v>
      </c>
      <c r="H769" s="1131" t="s">
        <v>777</v>
      </c>
      <c r="I769" s="1131" t="s">
        <v>7694</v>
      </c>
      <c r="J769" s="1131" t="s">
        <v>7695</v>
      </c>
      <c r="K769" s="1131" t="s">
        <v>7683</v>
      </c>
      <c r="L769" s="1131" t="s">
        <v>7696</v>
      </c>
      <c r="R769" s="1131">
        <v>16</v>
      </c>
      <c r="S769" s="1131" t="s">
        <v>7697</v>
      </c>
      <c r="T769" s="1131">
        <v>16</v>
      </c>
    </row>
    <row r="770" spans="1:20">
      <c r="A770" s="1131" t="s">
        <v>2548</v>
      </c>
      <c r="B770" s="1132" t="s">
        <v>2549</v>
      </c>
      <c r="C770" s="1131" t="s">
        <v>2057</v>
      </c>
      <c r="D770" s="1134" t="s">
        <v>1041</v>
      </c>
      <c r="E770" s="1134" t="s">
        <v>702</v>
      </c>
      <c r="G770" s="1131">
        <v>0</v>
      </c>
      <c r="H770" s="1131" t="s">
        <v>777</v>
      </c>
      <c r="I770" s="1131" t="s">
        <v>7698</v>
      </c>
      <c r="J770" s="1131" t="s">
        <v>7699</v>
      </c>
      <c r="K770" s="1131" t="s">
        <v>7683</v>
      </c>
      <c r="L770" s="1131" t="s">
        <v>7700</v>
      </c>
      <c r="R770" s="1131">
        <v>8</v>
      </c>
      <c r="S770" s="1131" t="s">
        <v>7697</v>
      </c>
      <c r="T770" s="1131">
        <v>8</v>
      </c>
    </row>
    <row r="771" spans="1:20">
      <c r="A771" s="1131" t="s">
        <v>2550</v>
      </c>
      <c r="B771" s="1132" t="s">
        <v>2551</v>
      </c>
      <c r="C771" s="1131" t="s">
        <v>2057</v>
      </c>
      <c r="D771" s="1134" t="s">
        <v>1041</v>
      </c>
      <c r="E771" s="1134" t="s">
        <v>702</v>
      </c>
      <c r="G771" s="1131">
        <v>0</v>
      </c>
      <c r="H771" s="1131" t="s">
        <v>777</v>
      </c>
      <c r="I771" s="1131" t="s">
        <v>7701</v>
      </c>
      <c r="J771" s="1131" t="s">
        <v>7702</v>
      </c>
      <c r="K771" s="1131" t="s">
        <v>7683</v>
      </c>
      <c r="L771" s="1131" t="s">
        <v>7703</v>
      </c>
      <c r="R771" s="1131">
        <v>16</v>
      </c>
      <c r="S771" s="1131" t="s">
        <v>7697</v>
      </c>
      <c r="T771" s="1131">
        <v>16</v>
      </c>
    </row>
    <row r="772" spans="1:20">
      <c r="A772" s="1131" t="s">
        <v>2552</v>
      </c>
      <c r="B772" s="1132" t="s">
        <v>2553</v>
      </c>
      <c r="C772" s="1131" t="s">
        <v>2057</v>
      </c>
      <c r="D772" s="1134" t="s">
        <v>1041</v>
      </c>
      <c r="E772" s="1134" t="s">
        <v>702</v>
      </c>
      <c r="G772" s="1131">
        <v>0</v>
      </c>
      <c r="H772" s="1131" t="s">
        <v>777</v>
      </c>
      <c r="I772" s="1131" t="s">
        <v>7704</v>
      </c>
      <c r="J772" s="1131" t="s">
        <v>7705</v>
      </c>
      <c r="K772" s="1131" t="s">
        <v>7683</v>
      </c>
      <c r="L772" s="1131" t="s">
        <v>7706</v>
      </c>
      <c r="R772" s="1131">
        <v>8</v>
      </c>
      <c r="S772" s="1131" t="s">
        <v>7193</v>
      </c>
      <c r="T772" s="1131">
        <v>8</v>
      </c>
    </row>
    <row r="773" spans="1:20">
      <c r="A773" s="1131" t="s">
        <v>2554</v>
      </c>
      <c r="B773" s="1132" t="s">
        <v>2555</v>
      </c>
      <c r="C773" s="1131" t="s">
        <v>2057</v>
      </c>
      <c r="D773" s="1134" t="s">
        <v>1041</v>
      </c>
      <c r="E773" s="1134" t="s">
        <v>702</v>
      </c>
      <c r="G773" s="1131">
        <v>0</v>
      </c>
      <c r="H773" s="1131" t="s">
        <v>777</v>
      </c>
      <c r="I773" s="1131" t="s">
        <v>7707</v>
      </c>
      <c r="J773" s="1131" t="s">
        <v>7708</v>
      </c>
      <c r="K773" s="1131" t="s">
        <v>7683</v>
      </c>
      <c r="L773" s="1131" t="s">
        <v>7709</v>
      </c>
      <c r="R773" s="1131">
        <v>8</v>
      </c>
      <c r="S773" s="1131" t="s">
        <v>7697</v>
      </c>
      <c r="T773" s="1131">
        <v>8</v>
      </c>
    </row>
    <row r="774" spans="1:20">
      <c r="A774" s="1131" t="s">
        <v>2556</v>
      </c>
      <c r="B774" s="1132" t="s">
        <v>2557</v>
      </c>
      <c r="C774" s="1131" t="s">
        <v>2057</v>
      </c>
      <c r="D774" s="1134" t="s">
        <v>1041</v>
      </c>
      <c r="E774" s="1134" t="s">
        <v>702</v>
      </c>
      <c r="G774" s="1131">
        <v>0</v>
      </c>
      <c r="H774" s="1131" t="s">
        <v>777</v>
      </c>
      <c r="I774" s="1131" t="s">
        <v>7710</v>
      </c>
      <c r="J774" s="1131" t="s">
        <v>7711</v>
      </c>
      <c r="K774" s="1131" t="s">
        <v>7683</v>
      </c>
      <c r="L774" s="1131" t="s">
        <v>7712</v>
      </c>
      <c r="R774" s="1131">
        <v>8</v>
      </c>
      <c r="S774" s="1131" t="s">
        <v>7193</v>
      </c>
      <c r="T774" s="1131">
        <v>8</v>
      </c>
    </row>
    <row r="775" spans="1:20">
      <c r="A775" s="1131" t="s">
        <v>2558</v>
      </c>
      <c r="B775" s="1132" t="s">
        <v>2559</v>
      </c>
      <c r="C775" s="1131" t="s">
        <v>2057</v>
      </c>
      <c r="D775" s="1134" t="s">
        <v>1041</v>
      </c>
      <c r="E775" s="1134" t="s">
        <v>702</v>
      </c>
      <c r="G775" s="1131">
        <v>0</v>
      </c>
      <c r="H775" s="1131" t="s">
        <v>777</v>
      </c>
      <c r="I775" s="1131" t="s">
        <v>7713</v>
      </c>
      <c r="J775" s="1131" t="s">
        <v>7714</v>
      </c>
      <c r="K775" s="1131" t="s">
        <v>7683</v>
      </c>
      <c r="L775" s="1131" t="s">
        <v>7715</v>
      </c>
      <c r="R775" s="1131">
        <v>34</v>
      </c>
      <c r="S775" s="1131" t="s">
        <v>7193</v>
      </c>
      <c r="T775" s="1131">
        <v>34</v>
      </c>
    </row>
    <row r="776" spans="1:20">
      <c r="A776" s="1131" t="s">
        <v>2560</v>
      </c>
      <c r="B776" s="1132" t="s">
        <v>2561</v>
      </c>
      <c r="C776" s="1131" t="s">
        <v>2057</v>
      </c>
      <c r="D776" s="1134" t="s">
        <v>1041</v>
      </c>
      <c r="E776" s="1134" t="s">
        <v>702</v>
      </c>
      <c r="G776" s="1131">
        <v>0</v>
      </c>
      <c r="H776" s="1131" t="s">
        <v>777</v>
      </c>
      <c r="I776" s="1131" t="s">
        <v>7716</v>
      </c>
      <c r="J776" s="1131" t="s">
        <v>7717</v>
      </c>
      <c r="K776" s="1131" t="s">
        <v>7683</v>
      </c>
      <c r="L776" s="1131" t="s">
        <v>7718</v>
      </c>
      <c r="R776" s="1131">
        <v>7</v>
      </c>
      <c r="S776" s="1131" t="s">
        <v>7697</v>
      </c>
      <c r="T776" s="1131">
        <v>7</v>
      </c>
    </row>
    <row r="777" spans="1:20">
      <c r="A777" s="1131" t="s">
        <v>2562</v>
      </c>
      <c r="B777" s="1132" t="s">
        <v>2563</v>
      </c>
      <c r="C777" s="1131" t="s">
        <v>2057</v>
      </c>
      <c r="D777" s="1134" t="s">
        <v>1041</v>
      </c>
      <c r="E777" s="1134" t="s">
        <v>702</v>
      </c>
      <c r="G777" s="1131">
        <v>0</v>
      </c>
      <c r="H777" s="1131" t="s">
        <v>777</v>
      </c>
      <c r="I777" s="1131" t="s">
        <v>7719</v>
      </c>
      <c r="J777" s="1131" t="s">
        <v>7720</v>
      </c>
      <c r="K777" s="1131" t="s">
        <v>7683</v>
      </c>
      <c r="L777" s="1131" t="s">
        <v>7721</v>
      </c>
      <c r="R777" s="1131">
        <v>7</v>
      </c>
      <c r="S777" s="1131" t="s">
        <v>7697</v>
      </c>
      <c r="T777" s="1131">
        <v>7</v>
      </c>
    </row>
    <row r="778" spans="1:20">
      <c r="A778" s="1131" t="s">
        <v>2564</v>
      </c>
      <c r="B778" s="1132" t="s">
        <v>2565</v>
      </c>
      <c r="C778" s="1131" t="s">
        <v>2057</v>
      </c>
      <c r="D778" s="1134" t="s">
        <v>1041</v>
      </c>
      <c r="E778" s="1134" t="s">
        <v>702</v>
      </c>
      <c r="G778" s="1131">
        <v>0</v>
      </c>
      <c r="H778" s="1131" t="s">
        <v>777</v>
      </c>
      <c r="I778" s="1131" t="s">
        <v>7722</v>
      </c>
      <c r="J778" s="1131" t="s">
        <v>7723</v>
      </c>
      <c r="K778" s="1131" t="s">
        <v>7683</v>
      </c>
      <c r="L778" s="1131" t="s">
        <v>7724</v>
      </c>
      <c r="R778" s="1131">
        <v>8</v>
      </c>
      <c r="S778" s="1131" t="s">
        <v>7697</v>
      </c>
      <c r="T778" s="1131">
        <v>8</v>
      </c>
    </row>
    <row r="779" spans="1:20">
      <c r="A779" s="1131" t="s">
        <v>2566</v>
      </c>
      <c r="B779" s="1132" t="s">
        <v>2567</v>
      </c>
      <c r="C779" s="1131" t="s">
        <v>2057</v>
      </c>
      <c r="D779" s="1134" t="s">
        <v>1041</v>
      </c>
      <c r="E779" s="1134" t="s">
        <v>702</v>
      </c>
      <c r="G779" s="1131">
        <v>0</v>
      </c>
      <c r="H779" s="1131" t="s">
        <v>777</v>
      </c>
      <c r="I779" s="1131" t="s">
        <v>7725</v>
      </c>
      <c r="J779" s="1131" t="s">
        <v>7726</v>
      </c>
      <c r="K779" s="1131" t="s">
        <v>7683</v>
      </c>
      <c r="L779" s="1131" t="s">
        <v>7727</v>
      </c>
      <c r="R779" s="1131">
        <v>8</v>
      </c>
      <c r="S779" s="1131" t="s">
        <v>7697</v>
      </c>
      <c r="T779" s="1131">
        <v>8</v>
      </c>
    </row>
    <row r="780" spans="1:20">
      <c r="A780" s="1131" t="s">
        <v>2568</v>
      </c>
      <c r="B780" s="1132" t="s">
        <v>2569</v>
      </c>
      <c r="C780" s="1131" t="s">
        <v>2057</v>
      </c>
      <c r="D780" s="1134" t="s">
        <v>1041</v>
      </c>
      <c r="E780" s="1134" t="s">
        <v>702</v>
      </c>
      <c r="G780" s="1131">
        <v>0</v>
      </c>
      <c r="H780" s="1131" t="s">
        <v>777</v>
      </c>
      <c r="I780" s="1131" t="s">
        <v>7728</v>
      </c>
      <c r="J780" s="1131" t="s">
        <v>7729</v>
      </c>
      <c r="K780" s="1131" t="s">
        <v>7683</v>
      </c>
      <c r="L780" s="1131" t="s">
        <v>7730</v>
      </c>
      <c r="R780" s="1131">
        <v>8</v>
      </c>
      <c r="S780" s="1131" t="s">
        <v>7697</v>
      </c>
      <c r="T780" s="1131">
        <v>8</v>
      </c>
    </row>
    <row r="781" spans="1:20">
      <c r="A781" s="1131" t="s">
        <v>2570</v>
      </c>
      <c r="B781" s="1132" t="s">
        <v>2571</v>
      </c>
      <c r="C781" s="1131" t="s">
        <v>2057</v>
      </c>
      <c r="D781" s="1134" t="s">
        <v>1041</v>
      </c>
      <c r="E781" s="1134" t="s">
        <v>702</v>
      </c>
      <c r="G781" s="1131">
        <v>0</v>
      </c>
      <c r="H781" s="1131" t="s">
        <v>777</v>
      </c>
      <c r="I781" s="1131" t="s">
        <v>7731</v>
      </c>
      <c r="J781" s="1131" t="s">
        <v>7732</v>
      </c>
      <c r="K781" s="1131" t="s">
        <v>7683</v>
      </c>
      <c r="L781" s="1131" t="s">
        <v>7733</v>
      </c>
      <c r="R781" s="1131">
        <v>8</v>
      </c>
      <c r="S781" s="1131" t="s">
        <v>7697</v>
      </c>
      <c r="T781" s="1131">
        <v>8</v>
      </c>
    </row>
    <row r="782" spans="1:20">
      <c r="A782" s="1131" t="s">
        <v>2572</v>
      </c>
      <c r="B782" s="1132" t="s">
        <v>2573</v>
      </c>
      <c r="C782" s="1131" t="s">
        <v>2057</v>
      </c>
      <c r="D782" s="1134" t="s">
        <v>1041</v>
      </c>
      <c r="E782" s="1134" t="s">
        <v>702</v>
      </c>
      <c r="G782" s="1131">
        <v>0</v>
      </c>
      <c r="H782" s="1131" t="s">
        <v>777</v>
      </c>
      <c r="I782" s="1131" t="s">
        <v>7734</v>
      </c>
      <c r="J782" s="1131" t="s">
        <v>7735</v>
      </c>
      <c r="K782" s="1131" t="s">
        <v>7683</v>
      </c>
      <c r="L782" s="1131" t="s">
        <v>7736</v>
      </c>
      <c r="R782" s="1131">
        <v>8</v>
      </c>
      <c r="S782" s="1131" t="s">
        <v>7697</v>
      </c>
      <c r="T782" s="1131">
        <v>8</v>
      </c>
    </row>
    <row r="783" spans="1:20">
      <c r="A783" s="1131" t="s">
        <v>2574</v>
      </c>
      <c r="B783" s="1132" t="s">
        <v>2575</v>
      </c>
      <c r="C783" s="1131" t="s">
        <v>2057</v>
      </c>
      <c r="D783" s="1134" t="s">
        <v>1041</v>
      </c>
      <c r="E783" s="1134" t="s">
        <v>702</v>
      </c>
      <c r="G783" s="1131">
        <v>0</v>
      </c>
      <c r="H783" s="1131" t="s">
        <v>777</v>
      </c>
      <c r="I783" s="1131" t="s">
        <v>7737</v>
      </c>
      <c r="J783" s="1131" t="s">
        <v>7738</v>
      </c>
      <c r="K783" s="1131">
        <v>1</v>
      </c>
      <c r="L783" s="1131">
        <v>628800</v>
      </c>
      <c r="R783" s="1131">
        <v>67</v>
      </c>
      <c r="S783" s="1131" t="s">
        <v>7193</v>
      </c>
      <c r="T783" s="1131">
        <v>67</v>
      </c>
    </row>
    <row r="784" spans="1:20">
      <c r="A784" s="1131" t="s">
        <v>2576</v>
      </c>
      <c r="B784" s="1132" t="s">
        <v>2577</v>
      </c>
      <c r="C784" s="1131" t="s">
        <v>2057</v>
      </c>
      <c r="D784" s="1134" t="s">
        <v>1041</v>
      </c>
      <c r="E784" s="1134" t="s">
        <v>702</v>
      </c>
      <c r="G784" s="1131">
        <v>0</v>
      </c>
      <c r="H784" s="1131" t="s">
        <v>777</v>
      </c>
      <c r="I784" s="1131" t="s">
        <v>7739</v>
      </c>
      <c r="J784" s="1131" t="s">
        <v>7740</v>
      </c>
      <c r="K784" s="1131" t="s">
        <v>7683</v>
      </c>
      <c r="L784" s="1131" t="s">
        <v>7741</v>
      </c>
      <c r="R784" s="1131">
        <v>7</v>
      </c>
      <c r="S784" s="1131" t="s">
        <v>7697</v>
      </c>
      <c r="T784" s="1131">
        <v>7</v>
      </c>
    </row>
    <row r="785" spans="1:20">
      <c r="A785" s="1131" t="s">
        <v>2578</v>
      </c>
      <c r="B785" s="1132" t="s">
        <v>2579</v>
      </c>
      <c r="C785" s="1131" t="s">
        <v>2057</v>
      </c>
      <c r="D785" s="1134" t="s">
        <v>1041</v>
      </c>
      <c r="E785" s="1134" t="s">
        <v>702</v>
      </c>
      <c r="G785" s="1131">
        <v>0</v>
      </c>
      <c r="H785" s="1131" t="s">
        <v>777</v>
      </c>
      <c r="I785" s="1131" t="s">
        <v>7742</v>
      </c>
      <c r="J785" s="1131" t="s">
        <v>7743</v>
      </c>
      <c r="K785" s="1131" t="s">
        <v>7683</v>
      </c>
      <c r="L785" s="1131" t="s">
        <v>7744</v>
      </c>
      <c r="R785" s="1131">
        <v>7</v>
      </c>
      <c r="S785" s="1131" t="s">
        <v>7697</v>
      </c>
      <c r="T785" s="1131">
        <v>7</v>
      </c>
    </row>
    <row r="786" spans="1:20">
      <c r="A786" s="1131" t="s">
        <v>2580</v>
      </c>
      <c r="B786" s="1132" t="s">
        <v>2581</v>
      </c>
      <c r="C786" s="1131" t="s">
        <v>2057</v>
      </c>
      <c r="D786" s="1134" t="s">
        <v>1041</v>
      </c>
      <c r="E786" s="1134" t="s">
        <v>702</v>
      </c>
      <c r="G786" s="1131">
        <v>0</v>
      </c>
      <c r="H786" s="1131" t="s">
        <v>777</v>
      </c>
      <c r="I786" s="1131" t="s">
        <v>7745</v>
      </c>
      <c r="J786" s="1131" t="s">
        <v>7746</v>
      </c>
      <c r="K786" s="1131" t="s">
        <v>7683</v>
      </c>
      <c r="L786" s="1131" t="s">
        <v>7747</v>
      </c>
      <c r="R786" s="1131">
        <v>7</v>
      </c>
      <c r="S786" s="1131" t="s">
        <v>7697</v>
      </c>
      <c r="T786" s="1131">
        <v>7</v>
      </c>
    </row>
    <row r="787" spans="1:20">
      <c r="A787" s="1131" t="s">
        <v>2582</v>
      </c>
      <c r="B787" s="1132" t="s">
        <v>2583</v>
      </c>
      <c r="C787" s="1131" t="s">
        <v>2057</v>
      </c>
      <c r="D787" s="1134" t="s">
        <v>1041</v>
      </c>
      <c r="E787" s="1134" t="s">
        <v>702</v>
      </c>
      <c r="G787" s="1131">
        <v>0</v>
      </c>
      <c r="H787" s="1131" t="s">
        <v>777</v>
      </c>
      <c r="I787" s="1131" t="s">
        <v>7748</v>
      </c>
      <c r="J787" s="1131" t="s">
        <v>7749</v>
      </c>
      <c r="K787" s="1131" t="s">
        <v>7683</v>
      </c>
      <c r="L787" s="1131" t="s">
        <v>7750</v>
      </c>
      <c r="R787" s="1131">
        <v>7</v>
      </c>
      <c r="S787" s="1131" t="s">
        <v>7697</v>
      </c>
      <c r="T787" s="1131">
        <v>7</v>
      </c>
    </row>
    <row r="788" spans="1:20">
      <c r="A788" s="1131" t="s">
        <v>2584</v>
      </c>
      <c r="B788" s="1132" t="s">
        <v>2585</v>
      </c>
      <c r="C788" s="1131" t="s">
        <v>2057</v>
      </c>
      <c r="D788" s="1134" t="s">
        <v>1041</v>
      </c>
      <c r="E788" s="1134" t="s">
        <v>702</v>
      </c>
      <c r="G788" s="1131">
        <v>0</v>
      </c>
      <c r="H788" s="1131" t="s">
        <v>777</v>
      </c>
      <c r="I788" s="1131" t="s">
        <v>7751</v>
      </c>
      <c r="J788" s="1131" t="s">
        <v>7752</v>
      </c>
      <c r="K788" s="1131" t="s">
        <v>7683</v>
      </c>
      <c r="L788" s="1131" t="s">
        <v>7753</v>
      </c>
      <c r="R788" s="1131">
        <v>17</v>
      </c>
      <c r="S788" s="1131" t="s">
        <v>7697</v>
      </c>
      <c r="T788" s="1131">
        <v>17</v>
      </c>
    </row>
    <row r="789" spans="1:20">
      <c r="A789" s="1131" t="s">
        <v>2586</v>
      </c>
      <c r="B789" s="1132" t="s">
        <v>2587</v>
      </c>
      <c r="C789" s="1131" t="s">
        <v>2057</v>
      </c>
      <c r="D789" s="1134" t="s">
        <v>1041</v>
      </c>
      <c r="E789" s="1134" t="s">
        <v>702</v>
      </c>
      <c r="G789" s="1131">
        <v>0</v>
      </c>
      <c r="H789" s="1131" t="s">
        <v>777</v>
      </c>
      <c r="I789" s="1131" t="s">
        <v>7754</v>
      </c>
      <c r="J789" s="1131" t="s">
        <v>7755</v>
      </c>
      <c r="K789" s="1131" t="s">
        <v>7683</v>
      </c>
      <c r="L789" s="1131" t="s">
        <v>7756</v>
      </c>
      <c r="R789" s="1131">
        <v>17</v>
      </c>
      <c r="S789" s="1131" t="s">
        <v>7697</v>
      </c>
      <c r="T789" s="1131">
        <v>17</v>
      </c>
    </row>
    <row r="790" spans="1:20">
      <c r="A790" s="1131" t="s">
        <v>2588</v>
      </c>
      <c r="B790" s="1132" t="s">
        <v>2589</v>
      </c>
      <c r="C790" s="1131" t="s">
        <v>2057</v>
      </c>
      <c r="D790" s="1134" t="s">
        <v>1041</v>
      </c>
      <c r="E790" s="1134" t="s">
        <v>702</v>
      </c>
      <c r="G790" s="1131">
        <v>0</v>
      </c>
      <c r="H790" s="1131" t="s">
        <v>777</v>
      </c>
      <c r="I790" s="1131" t="s">
        <v>7757</v>
      </c>
      <c r="J790" s="1131" t="s">
        <v>7758</v>
      </c>
      <c r="K790" s="1131" t="s">
        <v>7683</v>
      </c>
      <c r="L790" s="1131" t="s">
        <v>7759</v>
      </c>
      <c r="R790" s="1131">
        <v>17</v>
      </c>
      <c r="S790" s="1131" t="s">
        <v>7697</v>
      </c>
      <c r="T790" s="1131">
        <v>17</v>
      </c>
    </row>
    <row r="791" spans="1:20">
      <c r="A791" s="1131" t="s">
        <v>2590</v>
      </c>
      <c r="B791" s="1132" t="s">
        <v>2591</v>
      </c>
      <c r="C791" s="1131" t="s">
        <v>2057</v>
      </c>
      <c r="D791" s="1134" t="s">
        <v>1041</v>
      </c>
      <c r="E791" s="1134" t="s">
        <v>702</v>
      </c>
      <c r="G791" s="1131">
        <v>0</v>
      </c>
      <c r="H791" s="1131" t="s">
        <v>777</v>
      </c>
      <c r="I791" s="1131" t="s">
        <v>7760</v>
      </c>
      <c r="J791" s="1131" t="s">
        <v>7761</v>
      </c>
      <c r="K791" s="1131" t="s">
        <v>7683</v>
      </c>
      <c r="L791" s="1131" t="s">
        <v>7762</v>
      </c>
      <c r="R791" s="1131">
        <v>17</v>
      </c>
      <c r="S791" s="1131" t="s">
        <v>7697</v>
      </c>
      <c r="T791" s="1131">
        <v>17</v>
      </c>
    </row>
    <row r="792" spans="1:20">
      <c r="A792" s="1131" t="s">
        <v>2592</v>
      </c>
      <c r="B792" s="1132" t="s">
        <v>2593</v>
      </c>
      <c r="C792" s="1131" t="s">
        <v>2057</v>
      </c>
      <c r="D792" s="1134" t="s">
        <v>1041</v>
      </c>
      <c r="E792" s="1134" t="s">
        <v>702</v>
      </c>
      <c r="G792" s="1131">
        <v>0</v>
      </c>
      <c r="H792" s="1131" t="s">
        <v>777</v>
      </c>
      <c r="I792" s="1131" t="s">
        <v>7763</v>
      </c>
      <c r="J792" s="1131" t="s">
        <v>7764</v>
      </c>
      <c r="K792" s="1131" t="s">
        <v>7683</v>
      </c>
      <c r="L792" s="1131" t="s">
        <v>7765</v>
      </c>
      <c r="R792" s="1131">
        <v>17</v>
      </c>
      <c r="S792" s="1131" t="s">
        <v>7697</v>
      </c>
      <c r="T792" s="1131">
        <v>17</v>
      </c>
    </row>
    <row r="793" spans="1:20">
      <c r="A793" s="1131" t="s">
        <v>2594</v>
      </c>
      <c r="B793" s="1132" t="s">
        <v>2595</v>
      </c>
      <c r="C793" s="1131" t="s">
        <v>2057</v>
      </c>
      <c r="D793" s="1134" t="s">
        <v>1041</v>
      </c>
      <c r="E793" s="1134" t="s">
        <v>702</v>
      </c>
      <c r="G793" s="1131">
        <v>0</v>
      </c>
      <c r="H793" s="1131" t="s">
        <v>777</v>
      </c>
      <c r="I793" s="1131" t="s">
        <v>7766</v>
      </c>
      <c r="J793" s="1131" t="s">
        <v>7767</v>
      </c>
      <c r="K793" s="1131" t="s">
        <v>7683</v>
      </c>
      <c r="L793" s="1131" t="s">
        <v>7768</v>
      </c>
      <c r="R793" s="1131">
        <v>17</v>
      </c>
      <c r="S793" s="1131" t="s">
        <v>7697</v>
      </c>
      <c r="T793" s="1131">
        <v>17</v>
      </c>
    </row>
    <row r="794" spans="1:20">
      <c r="A794" s="1131" t="s">
        <v>2596</v>
      </c>
      <c r="B794" s="1132" t="s">
        <v>2597</v>
      </c>
      <c r="C794" s="1131" t="s">
        <v>2057</v>
      </c>
      <c r="D794" s="1134" t="s">
        <v>1041</v>
      </c>
      <c r="E794" s="1134" t="s">
        <v>702</v>
      </c>
      <c r="G794" s="1131">
        <v>0</v>
      </c>
      <c r="H794" s="1131" t="s">
        <v>777</v>
      </c>
      <c r="I794" s="1131" t="s">
        <v>7769</v>
      </c>
      <c r="J794" s="1131" t="s">
        <v>7770</v>
      </c>
      <c r="K794" s="1131" t="s">
        <v>7683</v>
      </c>
      <c r="L794" s="1131" t="s">
        <v>7771</v>
      </c>
      <c r="R794" s="1131">
        <v>32</v>
      </c>
      <c r="S794" s="1131" t="s">
        <v>7697</v>
      </c>
      <c r="T794" s="1131">
        <v>32</v>
      </c>
    </row>
    <row r="795" spans="1:20">
      <c r="A795" s="1131" t="s">
        <v>2598</v>
      </c>
      <c r="B795" s="1132" t="s">
        <v>2599</v>
      </c>
      <c r="C795" s="1131" t="s">
        <v>2057</v>
      </c>
      <c r="D795" s="1134" t="s">
        <v>1041</v>
      </c>
      <c r="E795" s="1134" t="s">
        <v>702</v>
      </c>
      <c r="G795" s="1131">
        <v>0</v>
      </c>
      <c r="H795" s="1131" t="s">
        <v>777</v>
      </c>
      <c r="I795" s="1131" t="s">
        <v>7772</v>
      </c>
      <c r="J795" s="1131" t="s">
        <v>7773</v>
      </c>
      <c r="K795" s="1131" t="s">
        <v>7683</v>
      </c>
      <c r="L795" s="1131" t="s">
        <v>7774</v>
      </c>
      <c r="R795" s="1131">
        <v>7</v>
      </c>
      <c r="S795" s="1131" t="s">
        <v>7697</v>
      </c>
      <c r="T795" s="1131">
        <v>7</v>
      </c>
    </row>
    <row r="796" spans="1:20">
      <c r="A796" s="1131" t="s">
        <v>2600</v>
      </c>
      <c r="B796" s="1132" t="s">
        <v>2601</v>
      </c>
      <c r="C796" s="1131" t="s">
        <v>2057</v>
      </c>
      <c r="D796" s="1134" t="s">
        <v>1041</v>
      </c>
      <c r="E796" s="1134" t="s">
        <v>702</v>
      </c>
      <c r="G796" s="1131">
        <v>0</v>
      </c>
      <c r="H796" s="1131" t="s">
        <v>777</v>
      </c>
      <c r="I796" s="1131" t="s">
        <v>7775</v>
      </c>
      <c r="J796" s="1131" t="s">
        <v>7776</v>
      </c>
      <c r="K796" s="1131">
        <v>1</v>
      </c>
      <c r="L796" s="1131">
        <v>613200</v>
      </c>
      <c r="R796" s="1131">
        <v>16</v>
      </c>
      <c r="S796" s="1131" t="s">
        <v>7193</v>
      </c>
      <c r="T796" s="1131">
        <v>16</v>
      </c>
    </row>
    <row r="797" spans="1:20">
      <c r="A797" s="1131" t="s">
        <v>2602</v>
      </c>
      <c r="B797" s="1132" t="s">
        <v>2603</v>
      </c>
      <c r="C797" s="1131" t="s">
        <v>2057</v>
      </c>
      <c r="D797" s="1134" t="s">
        <v>1041</v>
      </c>
      <c r="E797" s="1134" t="s">
        <v>702</v>
      </c>
      <c r="G797" s="1131">
        <v>0</v>
      </c>
      <c r="H797" s="1131" t="s">
        <v>777</v>
      </c>
      <c r="I797" s="1131" t="s">
        <v>7777</v>
      </c>
      <c r="J797" s="1131" t="s">
        <v>7778</v>
      </c>
      <c r="K797" s="1131">
        <v>1</v>
      </c>
      <c r="L797" s="1131">
        <v>613500</v>
      </c>
      <c r="R797" s="1131">
        <v>8</v>
      </c>
      <c r="S797" s="1131" t="s">
        <v>7193</v>
      </c>
      <c r="T797" s="1131">
        <v>8</v>
      </c>
    </row>
    <row r="798" spans="1:20">
      <c r="A798" s="1131" t="s">
        <v>2604</v>
      </c>
      <c r="B798" s="1132" t="s">
        <v>2605</v>
      </c>
      <c r="C798" s="1131" t="s">
        <v>2057</v>
      </c>
      <c r="D798" s="1134" t="s">
        <v>1041</v>
      </c>
      <c r="E798" s="1134" t="s">
        <v>702</v>
      </c>
      <c r="G798" s="1131">
        <v>0</v>
      </c>
      <c r="H798" s="1131" t="s">
        <v>777</v>
      </c>
      <c r="I798" s="1131" t="s">
        <v>7779</v>
      </c>
      <c r="J798" s="1131" t="s">
        <v>7780</v>
      </c>
      <c r="K798" s="1131" t="s">
        <v>7683</v>
      </c>
      <c r="L798" s="1131" t="s">
        <v>7781</v>
      </c>
      <c r="R798" s="1131">
        <v>7</v>
      </c>
      <c r="S798" s="1131" t="s">
        <v>7697</v>
      </c>
      <c r="T798" s="1131">
        <v>7</v>
      </c>
    </row>
    <row r="799" spans="1:20">
      <c r="A799" s="1131" t="s">
        <v>2606</v>
      </c>
      <c r="B799" s="1132" t="s">
        <v>2607</v>
      </c>
      <c r="C799" s="1131" t="s">
        <v>2057</v>
      </c>
      <c r="D799" s="1134" t="s">
        <v>1041</v>
      </c>
      <c r="E799" s="1134" t="s">
        <v>702</v>
      </c>
      <c r="G799" s="1131">
        <v>0</v>
      </c>
      <c r="H799" s="1131" t="s">
        <v>777</v>
      </c>
      <c r="I799" s="1131" t="s">
        <v>7782</v>
      </c>
      <c r="J799" s="1131" t="s">
        <v>7783</v>
      </c>
      <c r="K799" s="1131">
        <v>1</v>
      </c>
      <c r="L799" s="1131">
        <v>615200</v>
      </c>
      <c r="R799" s="1131">
        <v>25</v>
      </c>
      <c r="S799" s="1131" t="s">
        <v>7193</v>
      </c>
      <c r="T799" s="1131">
        <v>25</v>
      </c>
    </row>
    <row r="800" spans="1:20">
      <c r="A800" s="1131" t="s">
        <v>2608</v>
      </c>
      <c r="B800" s="1132" t="s">
        <v>2609</v>
      </c>
      <c r="C800" s="1131" t="s">
        <v>2057</v>
      </c>
      <c r="D800" s="1134" t="s">
        <v>1041</v>
      </c>
      <c r="E800" s="1134" t="s">
        <v>702</v>
      </c>
      <c r="G800" s="1131">
        <v>0</v>
      </c>
      <c r="H800" s="1131" t="s">
        <v>777</v>
      </c>
      <c r="I800" s="1131" t="s">
        <v>7784</v>
      </c>
      <c r="J800" s="1131" t="s">
        <v>7785</v>
      </c>
      <c r="K800" s="1131">
        <v>1</v>
      </c>
      <c r="L800" s="1131">
        <v>615500</v>
      </c>
      <c r="R800" s="1131">
        <v>8</v>
      </c>
      <c r="S800" s="1131" t="s">
        <v>7193</v>
      </c>
      <c r="T800" s="1131">
        <v>8</v>
      </c>
    </row>
    <row r="801" spans="1:20">
      <c r="A801" s="1131" t="s">
        <v>2610</v>
      </c>
      <c r="B801" s="1132" t="s">
        <v>2611</v>
      </c>
      <c r="C801" s="1131" t="s">
        <v>2057</v>
      </c>
      <c r="D801" s="1134" t="s">
        <v>1041</v>
      </c>
      <c r="E801" s="1134" t="s">
        <v>702</v>
      </c>
      <c r="G801" s="1131">
        <v>0</v>
      </c>
      <c r="H801" s="1131" t="s">
        <v>777</v>
      </c>
      <c r="I801" s="1131" t="s">
        <v>7786</v>
      </c>
      <c r="J801" s="1131" t="s">
        <v>7787</v>
      </c>
      <c r="K801" s="1131">
        <v>1</v>
      </c>
      <c r="L801" s="1131">
        <v>615600</v>
      </c>
      <c r="R801" s="1131">
        <v>8</v>
      </c>
      <c r="S801" s="1131" t="s">
        <v>7193</v>
      </c>
      <c r="T801" s="1131">
        <v>8</v>
      </c>
    </row>
    <row r="802" spans="1:20">
      <c r="A802" s="1131" t="s">
        <v>2612</v>
      </c>
      <c r="B802" s="1132" t="s">
        <v>2613</v>
      </c>
      <c r="C802" s="1131" t="s">
        <v>2057</v>
      </c>
      <c r="D802" s="1134" t="s">
        <v>1041</v>
      </c>
      <c r="E802" s="1134" t="s">
        <v>702</v>
      </c>
      <c r="G802" s="1131">
        <v>0</v>
      </c>
      <c r="H802" s="1131" t="s">
        <v>777</v>
      </c>
      <c r="I802" s="1131" t="s">
        <v>7788</v>
      </c>
      <c r="J802" s="1131" t="s">
        <v>7789</v>
      </c>
      <c r="K802" s="1131" t="s">
        <v>7683</v>
      </c>
      <c r="L802" s="1131" t="s">
        <v>7790</v>
      </c>
      <c r="R802" s="1131">
        <v>7</v>
      </c>
      <c r="S802" s="1131" t="s">
        <v>7697</v>
      </c>
      <c r="T802" s="1131">
        <v>7</v>
      </c>
    </row>
    <row r="803" spans="1:20">
      <c r="A803" s="1131" t="s">
        <v>2614</v>
      </c>
      <c r="B803" s="1132" t="s">
        <v>2615</v>
      </c>
      <c r="C803" s="1131" t="s">
        <v>2057</v>
      </c>
      <c r="D803" s="1134" t="s">
        <v>1041</v>
      </c>
      <c r="E803" s="1134" t="s">
        <v>702</v>
      </c>
      <c r="G803" s="1131">
        <v>0</v>
      </c>
      <c r="H803" s="1131" t="s">
        <v>777</v>
      </c>
      <c r="I803" s="1131" t="s">
        <v>7791</v>
      </c>
      <c r="J803" s="1131" t="s">
        <v>7792</v>
      </c>
      <c r="K803" s="1131" t="s">
        <v>7683</v>
      </c>
      <c r="L803" s="1131" t="s">
        <v>7793</v>
      </c>
      <c r="R803" s="1131">
        <v>7</v>
      </c>
      <c r="S803" s="1131" t="s">
        <v>7697</v>
      </c>
      <c r="T803" s="1131">
        <v>7</v>
      </c>
    </row>
    <row r="804" spans="1:20">
      <c r="A804" s="1131" t="s">
        <v>2616</v>
      </c>
      <c r="B804" s="1132" t="s">
        <v>2617</v>
      </c>
      <c r="C804" s="1131" t="s">
        <v>2057</v>
      </c>
      <c r="D804" s="1134" t="s">
        <v>1041</v>
      </c>
      <c r="E804" s="1134" t="s">
        <v>702</v>
      </c>
      <c r="G804" s="1131">
        <v>0</v>
      </c>
      <c r="H804" s="1131" t="s">
        <v>777</v>
      </c>
      <c r="I804" s="1131" t="s">
        <v>7794</v>
      </c>
      <c r="J804" s="1131" t="s">
        <v>7795</v>
      </c>
      <c r="K804" s="1131" t="s">
        <v>7683</v>
      </c>
      <c r="L804" s="1131" t="s">
        <v>7796</v>
      </c>
      <c r="R804" s="1131">
        <v>14</v>
      </c>
      <c r="S804" s="1131" t="s">
        <v>7697</v>
      </c>
      <c r="T804" s="1131">
        <v>14</v>
      </c>
    </row>
    <row r="805" spans="1:20">
      <c r="A805" s="1131" t="s">
        <v>2618</v>
      </c>
      <c r="B805" s="1132" t="s">
        <v>2619</v>
      </c>
      <c r="C805" s="1131" t="s">
        <v>2057</v>
      </c>
      <c r="D805" s="1134" t="s">
        <v>1041</v>
      </c>
      <c r="E805" s="1134" t="s">
        <v>702</v>
      </c>
      <c r="G805" s="1131">
        <v>0</v>
      </c>
      <c r="H805" s="1131" t="s">
        <v>777</v>
      </c>
      <c r="I805" s="1131" t="s">
        <v>7797</v>
      </c>
      <c r="J805" s="1131" t="s">
        <v>7798</v>
      </c>
      <c r="K805" s="1131" t="s">
        <v>7683</v>
      </c>
      <c r="L805" s="1131" t="s">
        <v>7799</v>
      </c>
      <c r="R805" s="1131">
        <v>7</v>
      </c>
      <c r="S805" s="1131" t="s">
        <v>7697</v>
      </c>
      <c r="T805" s="1131">
        <v>7</v>
      </c>
    </row>
    <row r="806" spans="1:20">
      <c r="A806" s="1131" t="s">
        <v>2620</v>
      </c>
      <c r="B806" s="1132" t="s">
        <v>2621</v>
      </c>
      <c r="C806" s="1131" t="s">
        <v>2057</v>
      </c>
      <c r="D806" s="1134" t="s">
        <v>1041</v>
      </c>
      <c r="E806" s="1134" t="s">
        <v>702</v>
      </c>
      <c r="G806" s="1131">
        <v>0</v>
      </c>
      <c r="H806" s="1131" t="s">
        <v>777</v>
      </c>
      <c r="I806" s="1131" t="s">
        <v>7800</v>
      </c>
      <c r="J806" s="1131" t="s">
        <v>7801</v>
      </c>
      <c r="K806" s="1131" t="s">
        <v>7683</v>
      </c>
      <c r="L806" s="1131" t="s">
        <v>7802</v>
      </c>
      <c r="R806" s="1131">
        <v>7</v>
      </c>
      <c r="S806" s="1131" t="s">
        <v>7697</v>
      </c>
      <c r="T806" s="1131">
        <v>7</v>
      </c>
    </row>
    <row r="807" spans="1:20">
      <c r="A807" s="1131" t="s">
        <v>2622</v>
      </c>
      <c r="B807" s="1132" t="s">
        <v>2623</v>
      </c>
      <c r="C807" s="1131" t="s">
        <v>2057</v>
      </c>
      <c r="D807" s="1134" t="s">
        <v>1041</v>
      </c>
      <c r="E807" s="1134" t="s">
        <v>702</v>
      </c>
      <c r="G807" s="1131">
        <v>0</v>
      </c>
      <c r="H807" s="1131" t="s">
        <v>777</v>
      </c>
      <c r="I807" s="1131" t="s">
        <v>7803</v>
      </c>
      <c r="J807" s="1131" t="s">
        <v>7804</v>
      </c>
      <c r="K807" s="1131" t="s">
        <v>7683</v>
      </c>
      <c r="L807" s="1131" t="s">
        <v>7805</v>
      </c>
      <c r="R807" s="1131">
        <v>14</v>
      </c>
      <c r="S807" s="1131" t="s">
        <v>7697</v>
      </c>
      <c r="T807" s="1131">
        <v>14</v>
      </c>
    </row>
    <row r="808" spans="1:20">
      <c r="A808" s="1131" t="s">
        <v>2624</v>
      </c>
      <c r="B808" s="1132" t="s">
        <v>2625</v>
      </c>
      <c r="C808" s="1131" t="s">
        <v>2057</v>
      </c>
      <c r="D808" s="1134" t="s">
        <v>1041</v>
      </c>
      <c r="E808" s="1134" t="s">
        <v>702</v>
      </c>
      <c r="G808" s="1131">
        <v>0</v>
      </c>
      <c r="H808" s="1131" t="s">
        <v>777</v>
      </c>
      <c r="I808" s="1131" t="s">
        <v>7806</v>
      </c>
      <c r="J808" s="1131" t="s">
        <v>7807</v>
      </c>
      <c r="K808" s="1131" t="s">
        <v>7683</v>
      </c>
      <c r="L808" s="1131" t="s">
        <v>7808</v>
      </c>
      <c r="R808" s="1131">
        <v>7</v>
      </c>
      <c r="S808" s="1131" t="s">
        <v>7697</v>
      </c>
      <c r="T808" s="1131">
        <v>7</v>
      </c>
    </row>
    <row r="809" spans="1:20">
      <c r="A809" s="1131" t="s">
        <v>2626</v>
      </c>
      <c r="B809" s="1132" t="s">
        <v>2627</v>
      </c>
      <c r="C809" s="1131" t="s">
        <v>2057</v>
      </c>
      <c r="D809" s="1134" t="s">
        <v>1041</v>
      </c>
      <c r="E809" s="1134" t="s">
        <v>702</v>
      </c>
      <c r="G809" s="1131">
        <v>0</v>
      </c>
      <c r="H809" s="1131" t="s">
        <v>777</v>
      </c>
      <c r="I809" s="1131" t="s">
        <v>7809</v>
      </c>
      <c r="J809" s="1131" t="s">
        <v>7810</v>
      </c>
      <c r="K809" s="1131" t="s">
        <v>7683</v>
      </c>
      <c r="L809" s="1131" t="s">
        <v>7811</v>
      </c>
      <c r="R809" s="1131">
        <v>14</v>
      </c>
      <c r="S809" s="1131" t="s">
        <v>7697</v>
      </c>
      <c r="T809" s="1131">
        <v>14</v>
      </c>
    </row>
    <row r="810" spans="1:20">
      <c r="A810" s="1131" t="s">
        <v>2628</v>
      </c>
      <c r="B810" s="1132" t="s">
        <v>2629</v>
      </c>
      <c r="C810" s="1131" t="s">
        <v>2057</v>
      </c>
      <c r="D810" s="1134" t="s">
        <v>1041</v>
      </c>
      <c r="E810" s="1134" t="s">
        <v>702</v>
      </c>
      <c r="G810" s="1131">
        <v>0</v>
      </c>
      <c r="H810" s="1131" t="s">
        <v>777</v>
      </c>
      <c r="I810" s="1131" t="s">
        <v>7812</v>
      </c>
      <c r="J810" s="1131" t="s">
        <v>7813</v>
      </c>
      <c r="K810" s="1131" t="s">
        <v>7683</v>
      </c>
      <c r="L810" s="1131" t="s">
        <v>7814</v>
      </c>
      <c r="R810" s="1131">
        <v>7</v>
      </c>
      <c r="S810" s="1131" t="s">
        <v>7697</v>
      </c>
      <c r="T810" s="1131">
        <v>7</v>
      </c>
    </row>
    <row r="811" spans="1:20">
      <c r="A811" s="1131" t="s">
        <v>2630</v>
      </c>
      <c r="B811" s="1132" t="s">
        <v>2631</v>
      </c>
      <c r="C811" s="1131" t="s">
        <v>2057</v>
      </c>
      <c r="D811" s="1134" t="s">
        <v>1041</v>
      </c>
      <c r="E811" s="1134" t="s">
        <v>702</v>
      </c>
      <c r="G811" s="1131">
        <v>0</v>
      </c>
      <c r="H811" s="1131" t="s">
        <v>777</v>
      </c>
      <c r="I811" s="1131" t="s">
        <v>7815</v>
      </c>
      <c r="J811" s="1131" t="s">
        <v>7816</v>
      </c>
      <c r="K811" s="1131" t="s">
        <v>7683</v>
      </c>
      <c r="L811" s="1131" t="s">
        <v>7817</v>
      </c>
      <c r="R811" s="1131">
        <v>7</v>
      </c>
      <c r="S811" s="1131" t="s">
        <v>7697</v>
      </c>
      <c r="T811" s="1131">
        <v>7</v>
      </c>
    </row>
    <row r="812" spans="1:20">
      <c r="A812" s="1131" t="s">
        <v>2632</v>
      </c>
      <c r="B812" s="1132" t="s">
        <v>2633</v>
      </c>
      <c r="C812" s="1131" t="s">
        <v>2057</v>
      </c>
      <c r="D812" s="1134" t="s">
        <v>1041</v>
      </c>
      <c r="E812" s="1134" t="s">
        <v>702</v>
      </c>
      <c r="G812" s="1131">
        <v>0</v>
      </c>
      <c r="H812" s="1131" t="s">
        <v>777</v>
      </c>
      <c r="I812" s="1131" t="s">
        <v>7818</v>
      </c>
      <c r="J812" s="1131" t="s">
        <v>7819</v>
      </c>
      <c r="K812" s="1131" t="s">
        <v>7683</v>
      </c>
      <c r="L812" s="1131" t="s">
        <v>7820</v>
      </c>
      <c r="R812" s="1131">
        <v>7</v>
      </c>
      <c r="S812" s="1131" t="s">
        <v>7697</v>
      </c>
      <c r="T812" s="1131">
        <v>7</v>
      </c>
    </row>
    <row r="813" spans="1:20">
      <c r="A813" s="1131" t="s">
        <v>2634</v>
      </c>
      <c r="B813" s="1132" t="s">
        <v>2635</v>
      </c>
      <c r="C813" s="1131" t="s">
        <v>2057</v>
      </c>
      <c r="D813" s="1134" t="s">
        <v>1041</v>
      </c>
      <c r="E813" s="1134" t="s">
        <v>702</v>
      </c>
      <c r="G813" s="1131">
        <v>0</v>
      </c>
      <c r="H813" s="1131" t="s">
        <v>777</v>
      </c>
      <c r="I813" s="1131" t="s">
        <v>7821</v>
      </c>
      <c r="J813" s="1131" t="s">
        <v>7822</v>
      </c>
      <c r="K813" s="1131" t="s">
        <v>7683</v>
      </c>
      <c r="L813" s="1131" t="s">
        <v>7823</v>
      </c>
      <c r="R813" s="1131">
        <v>7</v>
      </c>
      <c r="S813" s="1131" t="s">
        <v>7697</v>
      </c>
      <c r="T813" s="1131">
        <v>7</v>
      </c>
    </row>
    <row r="814" spans="1:20">
      <c r="A814" s="1131" t="s">
        <v>2636</v>
      </c>
      <c r="B814" s="1132" t="s">
        <v>2637</v>
      </c>
      <c r="C814" s="1131" t="s">
        <v>2057</v>
      </c>
      <c r="D814" s="1134" t="s">
        <v>1041</v>
      </c>
      <c r="E814" s="1134" t="s">
        <v>702</v>
      </c>
      <c r="G814" s="1131">
        <v>0</v>
      </c>
      <c r="H814" s="1131" t="s">
        <v>777</v>
      </c>
      <c r="I814" s="1131" t="s">
        <v>7824</v>
      </c>
      <c r="J814" s="1131" t="s">
        <v>7825</v>
      </c>
      <c r="K814" s="1131" t="s">
        <v>7683</v>
      </c>
      <c r="L814" s="1131" t="s">
        <v>7826</v>
      </c>
      <c r="R814" s="1131">
        <v>7</v>
      </c>
      <c r="S814" s="1131" t="s">
        <v>7697</v>
      </c>
      <c r="T814" s="1131">
        <v>7</v>
      </c>
    </row>
    <row r="815" spans="1:20">
      <c r="A815" s="1131" t="s">
        <v>2638</v>
      </c>
      <c r="B815" s="1132" t="s">
        <v>2639</v>
      </c>
      <c r="C815" s="1131" t="s">
        <v>2057</v>
      </c>
      <c r="D815" s="1134" t="s">
        <v>1041</v>
      </c>
      <c r="E815" s="1134" t="s">
        <v>702</v>
      </c>
      <c r="G815" s="1131">
        <v>0</v>
      </c>
      <c r="H815" s="1131" t="s">
        <v>777</v>
      </c>
      <c r="I815" s="1131" t="s">
        <v>7827</v>
      </c>
      <c r="J815" s="1131" t="s">
        <v>7828</v>
      </c>
      <c r="K815" s="1131" t="s">
        <v>7683</v>
      </c>
      <c r="L815" s="1131" t="s">
        <v>7829</v>
      </c>
      <c r="R815" s="1131">
        <v>16</v>
      </c>
      <c r="S815" s="1131" t="s">
        <v>7697</v>
      </c>
      <c r="T815" s="1131">
        <v>16</v>
      </c>
    </row>
    <row r="816" spans="1:20">
      <c r="A816" s="1131" t="s">
        <v>2640</v>
      </c>
      <c r="B816" s="1132" t="s">
        <v>2641</v>
      </c>
      <c r="C816" s="1131" t="s">
        <v>2057</v>
      </c>
      <c r="D816" s="1134" t="s">
        <v>1041</v>
      </c>
      <c r="E816" s="1134" t="s">
        <v>702</v>
      </c>
      <c r="G816" s="1131">
        <v>0</v>
      </c>
      <c r="H816" s="1131" t="s">
        <v>777</v>
      </c>
      <c r="I816" s="1131" t="s">
        <v>7830</v>
      </c>
      <c r="J816" s="1131" t="s">
        <v>7831</v>
      </c>
      <c r="K816" s="1131" t="s">
        <v>7683</v>
      </c>
      <c r="L816" s="1131" t="s">
        <v>7832</v>
      </c>
      <c r="R816" s="1131">
        <v>7</v>
      </c>
      <c r="S816" s="1131" t="s">
        <v>7697</v>
      </c>
      <c r="T816" s="1131">
        <v>7</v>
      </c>
    </row>
    <row r="817" spans="1:20">
      <c r="A817" s="1131" t="s">
        <v>2642</v>
      </c>
      <c r="B817" s="1132" t="s">
        <v>2643</v>
      </c>
      <c r="C817" s="1131" t="s">
        <v>2057</v>
      </c>
      <c r="D817" s="1134" t="s">
        <v>1041</v>
      </c>
      <c r="E817" s="1134" t="s">
        <v>702</v>
      </c>
      <c r="G817" s="1131">
        <v>0</v>
      </c>
      <c r="H817" s="1131" t="s">
        <v>777</v>
      </c>
      <c r="I817" s="1131" t="s">
        <v>7833</v>
      </c>
      <c r="J817" s="1131" t="s">
        <v>7834</v>
      </c>
      <c r="K817" s="1131" t="s">
        <v>7683</v>
      </c>
      <c r="L817" s="1131" t="s">
        <v>7835</v>
      </c>
      <c r="R817" s="1131">
        <v>7</v>
      </c>
      <c r="S817" s="1131" t="s">
        <v>7697</v>
      </c>
      <c r="T817" s="1131">
        <v>7</v>
      </c>
    </row>
    <row r="818" spans="1:20">
      <c r="A818" s="1131" t="s">
        <v>2644</v>
      </c>
      <c r="B818" s="1132" t="s">
        <v>2645</v>
      </c>
      <c r="C818" s="1131" t="s">
        <v>2057</v>
      </c>
      <c r="D818" s="1134" t="s">
        <v>1041</v>
      </c>
      <c r="E818" s="1134" t="s">
        <v>702</v>
      </c>
      <c r="G818" s="1131">
        <v>0</v>
      </c>
      <c r="H818" s="1131" t="s">
        <v>777</v>
      </c>
      <c r="I818" s="1131" t="s">
        <v>7836</v>
      </c>
      <c r="J818" s="1131" t="s">
        <v>7837</v>
      </c>
      <c r="K818" s="1131" t="s">
        <v>7683</v>
      </c>
      <c r="L818" s="1131" t="s">
        <v>7838</v>
      </c>
      <c r="R818" s="1131">
        <v>7</v>
      </c>
      <c r="S818" s="1131" t="s">
        <v>7697</v>
      </c>
      <c r="T818" s="1131">
        <v>7</v>
      </c>
    </row>
    <row r="819" spans="1:20">
      <c r="A819" s="1131" t="s">
        <v>2646</v>
      </c>
      <c r="B819" s="1132" t="s">
        <v>2647</v>
      </c>
      <c r="C819" s="1131" t="s">
        <v>2057</v>
      </c>
      <c r="D819" s="1134" t="s">
        <v>1041</v>
      </c>
      <c r="E819" s="1134" t="s">
        <v>702</v>
      </c>
      <c r="G819" s="1131">
        <v>0</v>
      </c>
      <c r="H819" s="1131" t="s">
        <v>777</v>
      </c>
      <c r="I819" s="1131" t="s">
        <v>7839</v>
      </c>
      <c r="J819" s="1131" t="s">
        <v>7840</v>
      </c>
      <c r="K819" s="1131" t="s">
        <v>7683</v>
      </c>
      <c r="L819" s="1131" t="s">
        <v>7841</v>
      </c>
      <c r="R819" s="1131">
        <v>14</v>
      </c>
      <c r="S819" s="1131" t="s">
        <v>7697</v>
      </c>
      <c r="T819" s="1131">
        <v>14</v>
      </c>
    </row>
    <row r="820" spans="1:20">
      <c r="A820" s="1131" t="s">
        <v>2648</v>
      </c>
      <c r="B820" s="1132" t="s">
        <v>2649</v>
      </c>
      <c r="C820" s="1131" t="s">
        <v>2057</v>
      </c>
      <c r="D820" s="1134" t="s">
        <v>1041</v>
      </c>
      <c r="E820" s="1134" t="s">
        <v>702</v>
      </c>
      <c r="G820" s="1131">
        <v>0</v>
      </c>
      <c r="H820" s="1131" t="s">
        <v>777</v>
      </c>
      <c r="I820" s="1131" t="s">
        <v>7842</v>
      </c>
      <c r="J820" s="1131" t="s">
        <v>7843</v>
      </c>
      <c r="K820" s="1131" t="s">
        <v>7683</v>
      </c>
      <c r="L820" s="1131" t="s">
        <v>7844</v>
      </c>
      <c r="R820" s="1131">
        <v>23</v>
      </c>
      <c r="S820" s="1131" t="s">
        <v>7697</v>
      </c>
      <c r="T820" s="1131">
        <v>23</v>
      </c>
    </row>
    <row r="821" spans="1:20">
      <c r="A821" s="1131" t="s">
        <v>2650</v>
      </c>
      <c r="B821" s="1132" t="s">
        <v>2651</v>
      </c>
      <c r="C821" s="1131" t="s">
        <v>2057</v>
      </c>
      <c r="D821" s="1134" t="s">
        <v>1041</v>
      </c>
      <c r="E821" s="1134" t="s">
        <v>702</v>
      </c>
      <c r="G821" s="1131">
        <v>0</v>
      </c>
      <c r="H821" s="1131" t="s">
        <v>777</v>
      </c>
      <c r="I821" s="1131" t="s">
        <v>7845</v>
      </c>
      <c r="J821" s="1131" t="s">
        <v>7846</v>
      </c>
      <c r="K821" s="1131" t="s">
        <v>7683</v>
      </c>
      <c r="L821" s="1131" t="s">
        <v>7847</v>
      </c>
      <c r="R821" s="1131">
        <v>8</v>
      </c>
      <c r="S821" s="1131" t="s">
        <v>7697</v>
      </c>
      <c r="T821" s="1131">
        <v>8</v>
      </c>
    </row>
    <row r="822" spans="1:20">
      <c r="A822" s="1131" t="s">
        <v>2652</v>
      </c>
      <c r="B822" s="1132" t="s">
        <v>2653</v>
      </c>
      <c r="C822" s="1131" t="s">
        <v>2057</v>
      </c>
      <c r="D822" s="1134" t="s">
        <v>1041</v>
      </c>
      <c r="E822" s="1134" t="s">
        <v>702</v>
      </c>
      <c r="G822" s="1131">
        <v>0</v>
      </c>
      <c r="H822" s="1131" t="s">
        <v>777</v>
      </c>
      <c r="I822" s="1131" t="s">
        <v>7848</v>
      </c>
      <c r="J822" s="1131" t="s">
        <v>7849</v>
      </c>
      <c r="K822" s="1131" t="s">
        <v>7683</v>
      </c>
      <c r="L822" s="1131" t="s">
        <v>7850</v>
      </c>
      <c r="R822" s="1131">
        <v>8</v>
      </c>
      <c r="S822" s="1131" t="s">
        <v>7697</v>
      </c>
      <c r="T822" s="1131">
        <v>8</v>
      </c>
    </row>
    <row r="823" spans="1:20">
      <c r="A823" s="1131" t="s">
        <v>2654</v>
      </c>
      <c r="B823" s="1132" t="s">
        <v>2655</v>
      </c>
      <c r="C823" s="1131" t="s">
        <v>2057</v>
      </c>
      <c r="D823" s="1134" t="s">
        <v>1041</v>
      </c>
      <c r="E823" s="1134" t="s">
        <v>702</v>
      </c>
      <c r="G823" s="1131">
        <v>0</v>
      </c>
      <c r="H823" s="1131" t="s">
        <v>777</v>
      </c>
      <c r="I823" s="1131" t="s">
        <v>7851</v>
      </c>
      <c r="J823" s="1131" t="s">
        <v>7852</v>
      </c>
      <c r="K823" s="1131" t="s">
        <v>7683</v>
      </c>
      <c r="L823" s="1131" t="s">
        <v>7853</v>
      </c>
      <c r="R823" s="1131">
        <v>8</v>
      </c>
      <c r="S823" s="1131" t="s">
        <v>7697</v>
      </c>
      <c r="T823" s="1131">
        <v>8</v>
      </c>
    </row>
    <row r="824" spans="1:20">
      <c r="A824" s="1131" t="s">
        <v>2656</v>
      </c>
      <c r="B824" s="1132" t="s">
        <v>2657</v>
      </c>
      <c r="C824" s="1131" t="s">
        <v>2057</v>
      </c>
      <c r="D824" s="1134" t="s">
        <v>1041</v>
      </c>
      <c r="E824" s="1134" t="s">
        <v>702</v>
      </c>
      <c r="G824" s="1131">
        <v>0</v>
      </c>
      <c r="H824" s="1131" t="s">
        <v>777</v>
      </c>
      <c r="I824" s="1131" t="s">
        <v>7854</v>
      </c>
      <c r="J824" s="1131" t="s">
        <v>7855</v>
      </c>
      <c r="K824" s="1131" t="s">
        <v>7683</v>
      </c>
      <c r="L824" s="1131" t="s">
        <v>7856</v>
      </c>
      <c r="R824" s="1131">
        <v>8</v>
      </c>
      <c r="S824" s="1131" t="s">
        <v>7697</v>
      </c>
      <c r="T824" s="1131">
        <v>8</v>
      </c>
    </row>
    <row r="825" spans="1:20">
      <c r="A825" s="1131" t="s">
        <v>2658</v>
      </c>
      <c r="B825" s="1132" t="s">
        <v>2659</v>
      </c>
      <c r="C825" s="1131" t="s">
        <v>2057</v>
      </c>
      <c r="D825" s="1134" t="s">
        <v>1041</v>
      </c>
      <c r="E825" s="1134" t="s">
        <v>702</v>
      </c>
      <c r="G825" s="1131">
        <v>0</v>
      </c>
      <c r="H825" s="1131" t="s">
        <v>777</v>
      </c>
      <c r="I825" s="1131" t="s">
        <v>7857</v>
      </c>
      <c r="J825" s="1131" t="s">
        <v>7858</v>
      </c>
      <c r="K825" s="1131" t="s">
        <v>7683</v>
      </c>
      <c r="L825" s="1131" t="s">
        <v>7859</v>
      </c>
      <c r="R825" s="1131">
        <v>7</v>
      </c>
      <c r="S825" s="1131" t="s">
        <v>7697</v>
      </c>
      <c r="T825" s="1131">
        <v>7</v>
      </c>
    </row>
    <row r="826" spans="1:20">
      <c r="A826" s="1131" t="s">
        <v>2660</v>
      </c>
      <c r="B826" s="1132" t="s">
        <v>2661</v>
      </c>
      <c r="C826" s="1131" t="s">
        <v>2057</v>
      </c>
      <c r="D826" s="1134" t="s">
        <v>1041</v>
      </c>
      <c r="E826" s="1134" t="s">
        <v>702</v>
      </c>
      <c r="G826" s="1131">
        <v>0</v>
      </c>
      <c r="H826" s="1131" t="s">
        <v>777</v>
      </c>
      <c r="I826" s="1131" t="s">
        <v>7860</v>
      </c>
      <c r="J826" s="1131" t="s">
        <v>7861</v>
      </c>
      <c r="K826" s="1131" t="s">
        <v>7683</v>
      </c>
      <c r="L826" s="1131" t="s">
        <v>7862</v>
      </c>
      <c r="R826" s="1131">
        <v>16</v>
      </c>
      <c r="S826" s="1131" t="s">
        <v>7193</v>
      </c>
      <c r="T826" s="1131">
        <v>16</v>
      </c>
    </row>
    <row r="827" spans="1:20">
      <c r="A827" s="1131" t="s">
        <v>2662</v>
      </c>
      <c r="B827" s="1132" t="s">
        <v>2663</v>
      </c>
      <c r="C827" s="1131" t="s">
        <v>2057</v>
      </c>
      <c r="D827" s="1134" t="s">
        <v>1041</v>
      </c>
      <c r="E827" s="1134" t="s">
        <v>702</v>
      </c>
      <c r="G827" s="1131">
        <v>0</v>
      </c>
      <c r="H827" s="1131" t="s">
        <v>777</v>
      </c>
      <c r="I827" s="1131" t="s">
        <v>7863</v>
      </c>
      <c r="J827" s="1131" t="s">
        <v>7864</v>
      </c>
      <c r="K827" s="1131" t="s">
        <v>7683</v>
      </c>
      <c r="L827" s="1131" t="s">
        <v>7865</v>
      </c>
      <c r="R827" s="1131">
        <v>8</v>
      </c>
      <c r="S827" s="1131" t="s">
        <v>7697</v>
      </c>
      <c r="T827" s="1131">
        <v>8</v>
      </c>
    </row>
    <row r="828" spans="1:20">
      <c r="A828" s="1131" t="s">
        <v>2664</v>
      </c>
      <c r="B828" s="1132" t="s">
        <v>2665</v>
      </c>
      <c r="C828" s="1131" t="s">
        <v>2057</v>
      </c>
      <c r="D828" s="1134" t="s">
        <v>1041</v>
      </c>
      <c r="E828" s="1134" t="s">
        <v>702</v>
      </c>
      <c r="G828" s="1131">
        <v>0</v>
      </c>
      <c r="H828" s="1131" t="s">
        <v>777</v>
      </c>
      <c r="I828" s="1131" t="s">
        <v>7866</v>
      </c>
      <c r="J828" s="1131" t="s">
        <v>7867</v>
      </c>
      <c r="K828" s="1131" t="s">
        <v>7683</v>
      </c>
      <c r="L828" s="1131" t="s">
        <v>7868</v>
      </c>
      <c r="R828" s="1131">
        <v>9</v>
      </c>
      <c r="S828" s="1131" t="s">
        <v>7697</v>
      </c>
      <c r="T828" s="1131">
        <v>9</v>
      </c>
    </row>
    <row r="829" spans="1:20">
      <c r="A829" s="1131" t="s">
        <v>2666</v>
      </c>
      <c r="B829" s="1132" t="s">
        <v>2667</v>
      </c>
      <c r="C829" s="1131" t="s">
        <v>2057</v>
      </c>
      <c r="D829" s="1134" t="s">
        <v>1041</v>
      </c>
      <c r="E829" s="1134" t="s">
        <v>702</v>
      </c>
      <c r="G829" s="1131">
        <v>0</v>
      </c>
      <c r="H829" s="1131" t="s">
        <v>777</v>
      </c>
      <c r="I829" s="1131" t="s">
        <v>7869</v>
      </c>
      <c r="J829" s="1131" t="s">
        <v>7870</v>
      </c>
      <c r="K829" s="1131" t="s">
        <v>7683</v>
      </c>
      <c r="L829" s="1131" t="s">
        <v>7871</v>
      </c>
      <c r="R829" s="1131">
        <v>38</v>
      </c>
      <c r="S829" s="1131" t="s">
        <v>7697</v>
      </c>
      <c r="T829" s="1131">
        <v>38</v>
      </c>
    </row>
    <row r="830" spans="1:20">
      <c r="A830" s="1131" t="s">
        <v>2668</v>
      </c>
      <c r="B830" s="1132" t="s">
        <v>2669</v>
      </c>
      <c r="C830" s="1131" t="s">
        <v>2057</v>
      </c>
      <c r="D830" s="1134" t="s">
        <v>1041</v>
      </c>
      <c r="E830" s="1134" t="s">
        <v>702</v>
      </c>
      <c r="G830" s="1131">
        <v>0</v>
      </c>
      <c r="H830" s="1131" t="s">
        <v>777</v>
      </c>
      <c r="I830" s="1131" t="s">
        <v>7872</v>
      </c>
      <c r="J830" s="1131" t="s">
        <v>7873</v>
      </c>
      <c r="K830" s="1131">
        <v>1</v>
      </c>
      <c r="L830" s="1131">
        <v>687461</v>
      </c>
      <c r="R830" s="1131">
        <v>20</v>
      </c>
      <c r="S830" s="1131" t="s">
        <v>7193</v>
      </c>
      <c r="T830" s="1131">
        <v>20</v>
      </c>
    </row>
    <row r="831" spans="1:20">
      <c r="A831" s="1131" t="s">
        <v>2670</v>
      </c>
      <c r="B831" s="1132" t="s">
        <v>2671</v>
      </c>
      <c r="C831" s="1131" t="s">
        <v>2057</v>
      </c>
      <c r="D831" s="1134" t="s">
        <v>1041</v>
      </c>
      <c r="E831" s="1134" t="s">
        <v>702</v>
      </c>
      <c r="G831" s="1131">
        <v>0</v>
      </c>
      <c r="H831" s="1131" t="s">
        <v>777</v>
      </c>
      <c r="I831" s="1131" t="s">
        <v>7874</v>
      </c>
      <c r="J831" s="1131" t="s">
        <v>7875</v>
      </c>
      <c r="K831" s="1131">
        <v>1</v>
      </c>
      <c r="L831" s="1131">
        <v>687462</v>
      </c>
      <c r="R831" s="1131">
        <v>10</v>
      </c>
      <c r="S831" s="1131" t="s">
        <v>7193</v>
      </c>
      <c r="T831" s="1131">
        <v>10</v>
      </c>
    </row>
    <row r="832" spans="1:20">
      <c r="A832" s="1131" t="s">
        <v>2672</v>
      </c>
      <c r="B832" s="1132" t="s">
        <v>2673</v>
      </c>
      <c r="C832" s="1131" t="s">
        <v>2057</v>
      </c>
      <c r="D832" s="1134" t="s">
        <v>1041</v>
      </c>
      <c r="E832" s="1134" t="s">
        <v>702</v>
      </c>
      <c r="G832" s="1131">
        <v>0</v>
      </c>
      <c r="H832" s="1131" t="s">
        <v>777</v>
      </c>
      <c r="I832" s="1131" t="s">
        <v>7876</v>
      </c>
      <c r="J832" s="1131" t="s">
        <v>7877</v>
      </c>
      <c r="K832" s="1131">
        <v>1</v>
      </c>
      <c r="L832" s="1131">
        <v>687480</v>
      </c>
      <c r="R832" s="1131">
        <v>9</v>
      </c>
      <c r="S832" s="1131" t="s">
        <v>7193</v>
      </c>
      <c r="T832" s="1131">
        <v>9</v>
      </c>
    </row>
    <row r="833" spans="1:20">
      <c r="A833" s="1131" t="s">
        <v>2674</v>
      </c>
      <c r="B833" s="1132" t="s">
        <v>2675</v>
      </c>
      <c r="C833" s="1131" t="s">
        <v>2057</v>
      </c>
      <c r="D833" s="1134" t="s">
        <v>1041</v>
      </c>
      <c r="E833" s="1134" t="s">
        <v>702</v>
      </c>
      <c r="G833" s="1131">
        <v>0</v>
      </c>
      <c r="H833" s="1131" t="s">
        <v>777</v>
      </c>
      <c r="I833" s="1131" t="s">
        <v>7878</v>
      </c>
      <c r="J833" s="1131" t="s">
        <v>7879</v>
      </c>
      <c r="K833" s="1131">
        <v>1</v>
      </c>
      <c r="L833" s="1131">
        <v>687600</v>
      </c>
      <c r="R833" s="1131">
        <v>15</v>
      </c>
      <c r="S833" s="1131" t="s">
        <v>7193</v>
      </c>
      <c r="T833" s="1131">
        <v>15</v>
      </c>
    </row>
    <row r="834" spans="1:20">
      <c r="A834" s="1131" t="s">
        <v>2676</v>
      </c>
      <c r="B834" s="1132" t="s">
        <v>2677</v>
      </c>
      <c r="C834" s="1131" t="s">
        <v>2057</v>
      </c>
      <c r="D834" s="1134" t="s">
        <v>1041</v>
      </c>
      <c r="E834" s="1134" t="s">
        <v>702</v>
      </c>
      <c r="G834" s="1131">
        <v>0</v>
      </c>
      <c r="H834" s="1131" t="s">
        <v>777</v>
      </c>
      <c r="I834" s="1131" t="s">
        <v>7880</v>
      </c>
      <c r="J834" s="1131" t="s">
        <v>7881</v>
      </c>
      <c r="K834" s="1131">
        <v>1</v>
      </c>
      <c r="L834" s="1131">
        <v>689100</v>
      </c>
      <c r="R834" s="1131">
        <v>40</v>
      </c>
      <c r="S834" s="1131" t="s">
        <v>7193</v>
      </c>
      <c r="T834" s="1131">
        <v>40</v>
      </c>
    </row>
    <row r="835" spans="1:20">
      <c r="A835" s="1131" t="s">
        <v>2678</v>
      </c>
      <c r="B835" s="1132" t="s">
        <v>2679</v>
      </c>
      <c r="C835" s="1131" t="s">
        <v>2057</v>
      </c>
      <c r="D835" s="1134" t="s">
        <v>1041</v>
      </c>
      <c r="E835" s="1134" t="s">
        <v>702</v>
      </c>
      <c r="G835" s="1131">
        <v>0</v>
      </c>
      <c r="H835" s="1131" t="s">
        <v>777</v>
      </c>
      <c r="I835" s="1131" t="s">
        <v>7882</v>
      </c>
      <c r="J835" s="1131" t="s">
        <v>7883</v>
      </c>
      <c r="K835" s="1131">
        <v>1</v>
      </c>
      <c r="L835" s="1131">
        <v>689210</v>
      </c>
      <c r="R835" s="1131">
        <v>9</v>
      </c>
      <c r="S835" s="1131" t="s">
        <v>7884</v>
      </c>
      <c r="T835" s="1131">
        <v>9</v>
      </c>
    </row>
    <row r="836" spans="1:20">
      <c r="A836" s="1131" t="s">
        <v>2680</v>
      </c>
      <c r="B836" s="1132" t="s">
        <v>2681</v>
      </c>
      <c r="C836" s="1131" t="s">
        <v>2057</v>
      </c>
      <c r="D836" s="1134" t="s">
        <v>1041</v>
      </c>
      <c r="E836" s="1134" t="s">
        <v>702</v>
      </c>
      <c r="G836" s="1131">
        <v>0</v>
      </c>
      <c r="H836" s="1131" t="s">
        <v>777</v>
      </c>
      <c r="I836" s="1131" t="s">
        <v>7885</v>
      </c>
      <c r="J836" s="1131" t="s">
        <v>7886</v>
      </c>
      <c r="K836" s="1131">
        <v>1</v>
      </c>
      <c r="L836" s="1131">
        <v>689220</v>
      </c>
      <c r="R836" s="1131">
        <v>18</v>
      </c>
      <c r="S836" s="1131" t="s">
        <v>7884</v>
      </c>
      <c r="T836" s="1131">
        <v>18</v>
      </c>
    </row>
    <row r="837" spans="1:20">
      <c r="A837" s="1131" t="s">
        <v>2682</v>
      </c>
      <c r="B837" s="1132" t="s">
        <v>2683</v>
      </c>
      <c r="C837" s="1131" t="s">
        <v>2057</v>
      </c>
      <c r="D837" s="1134" t="s">
        <v>1041</v>
      </c>
      <c r="E837" s="1134" t="s">
        <v>702</v>
      </c>
      <c r="G837" s="1131">
        <v>0</v>
      </c>
      <c r="H837" s="1131" t="s">
        <v>777</v>
      </c>
      <c r="I837" s="1131" t="s">
        <v>7887</v>
      </c>
      <c r="J837" s="1131" t="s">
        <v>7888</v>
      </c>
      <c r="K837" s="1131">
        <v>1</v>
      </c>
      <c r="L837" s="1131">
        <v>689400</v>
      </c>
      <c r="R837" s="1131">
        <v>8</v>
      </c>
      <c r="S837" s="1131" t="s">
        <v>7193</v>
      </c>
      <c r="T837" s="1131">
        <v>8</v>
      </c>
    </row>
    <row r="838" spans="1:20">
      <c r="A838" s="1131" t="s">
        <v>2684</v>
      </c>
      <c r="B838" s="1132" t="s">
        <v>2685</v>
      </c>
      <c r="C838" s="1131" t="s">
        <v>2057</v>
      </c>
      <c r="D838" s="1134" t="s">
        <v>1041</v>
      </c>
      <c r="E838" s="1134" t="s">
        <v>702</v>
      </c>
      <c r="G838" s="1131">
        <v>0</v>
      </c>
      <c r="H838" s="1131" t="s">
        <v>777</v>
      </c>
      <c r="I838" s="1131" t="s">
        <v>7889</v>
      </c>
      <c r="J838" s="1131" t="s">
        <v>7890</v>
      </c>
      <c r="K838" s="1131">
        <v>1</v>
      </c>
      <c r="L838" s="1131">
        <v>689500</v>
      </c>
      <c r="R838" s="1131">
        <v>8</v>
      </c>
      <c r="S838" s="1131" t="s">
        <v>7884</v>
      </c>
      <c r="T838" s="1131">
        <v>8</v>
      </c>
    </row>
    <row r="839" spans="1:20">
      <c r="A839" s="1131" t="s">
        <v>2686</v>
      </c>
      <c r="B839" s="1132" t="s">
        <v>2687</v>
      </c>
      <c r="C839" s="1131" t="s">
        <v>2057</v>
      </c>
      <c r="D839" s="1134" t="s">
        <v>1041</v>
      </c>
      <c r="E839" s="1134" t="s">
        <v>702</v>
      </c>
      <c r="G839" s="1131">
        <v>0</v>
      </c>
      <c r="H839" s="1131" t="s">
        <v>777</v>
      </c>
      <c r="I839" s="1131" t="s">
        <v>7891</v>
      </c>
      <c r="J839" s="1131" t="s">
        <v>7892</v>
      </c>
      <c r="K839" s="1131">
        <v>1</v>
      </c>
      <c r="L839" s="1131">
        <v>689600</v>
      </c>
      <c r="R839" s="1131">
        <v>8</v>
      </c>
      <c r="S839" s="1131" t="s">
        <v>7193</v>
      </c>
      <c r="T839" s="1131">
        <v>8</v>
      </c>
    </row>
    <row r="840" spans="1:20">
      <c r="A840" s="1131" t="s">
        <v>2688</v>
      </c>
      <c r="B840" s="1132" t="s">
        <v>2689</v>
      </c>
      <c r="C840" s="1131" t="s">
        <v>2057</v>
      </c>
      <c r="D840" s="1134" t="s">
        <v>1041</v>
      </c>
      <c r="E840" s="1134" t="s">
        <v>702</v>
      </c>
      <c r="G840" s="1131">
        <v>0</v>
      </c>
      <c r="H840" s="1131" t="s">
        <v>7246</v>
      </c>
      <c r="I840" s="1131" t="s">
        <v>7893</v>
      </c>
      <c r="J840" s="1131" t="s">
        <v>7894</v>
      </c>
      <c r="K840" s="1131">
        <v>2</v>
      </c>
      <c r="L840" s="1131" t="s">
        <v>7895</v>
      </c>
      <c r="R840" s="1131">
        <v>32</v>
      </c>
      <c r="S840" s="1131" t="s">
        <v>7193</v>
      </c>
      <c r="T840" s="1131">
        <v>32</v>
      </c>
    </row>
    <row r="841" spans="1:20">
      <c r="A841" s="1131" t="s">
        <v>2690</v>
      </c>
      <c r="B841" s="1132" t="s">
        <v>2691</v>
      </c>
      <c r="C841" s="1131" t="s">
        <v>2057</v>
      </c>
      <c r="D841" s="1134" t="s">
        <v>1041</v>
      </c>
      <c r="E841" s="1134" t="s">
        <v>702</v>
      </c>
      <c r="G841" s="1131">
        <v>0</v>
      </c>
      <c r="H841" s="1131" t="s">
        <v>7246</v>
      </c>
      <c r="I841" s="1131" t="s">
        <v>7896</v>
      </c>
      <c r="J841" s="1131" t="s">
        <v>7897</v>
      </c>
      <c r="K841" s="1131">
        <v>2</v>
      </c>
      <c r="L841" s="1131" t="s">
        <v>7898</v>
      </c>
      <c r="R841" s="1131">
        <v>14</v>
      </c>
      <c r="S841" s="1131" t="s">
        <v>7193</v>
      </c>
      <c r="T841" s="1131">
        <v>14</v>
      </c>
    </row>
    <row r="842" spans="1:20">
      <c r="A842" s="1131" t="s">
        <v>2692</v>
      </c>
      <c r="B842" s="1132" t="s">
        <v>2693</v>
      </c>
      <c r="C842" s="1131" t="s">
        <v>2057</v>
      </c>
      <c r="D842" s="1134" t="s">
        <v>1041</v>
      </c>
      <c r="E842" s="1134" t="s">
        <v>702</v>
      </c>
      <c r="G842" s="1131">
        <v>0</v>
      </c>
      <c r="H842" s="1131" t="s">
        <v>7397</v>
      </c>
      <c r="I842" s="1131" t="s">
        <v>7900</v>
      </c>
      <c r="J842" s="1131" t="s">
        <v>7901</v>
      </c>
      <c r="K842" s="1131">
        <v>3</v>
      </c>
      <c r="R842" s="1131">
        <v>10</v>
      </c>
      <c r="S842" s="1131" t="s">
        <v>7193</v>
      </c>
      <c r="T842" s="1131">
        <v>10</v>
      </c>
    </row>
    <row r="843" spans="1:20">
      <c r="A843" s="1131" t="s">
        <v>2694</v>
      </c>
      <c r="B843" s="1132" t="s">
        <v>2695</v>
      </c>
      <c r="C843" s="1131" t="s">
        <v>2057</v>
      </c>
      <c r="D843" s="1134" t="s">
        <v>1041</v>
      </c>
      <c r="E843" s="1134" t="s">
        <v>702</v>
      </c>
      <c r="G843" s="1131">
        <v>0</v>
      </c>
      <c r="H843" s="1131" t="s">
        <v>7397</v>
      </c>
      <c r="I843" s="1131" t="s">
        <v>7902</v>
      </c>
      <c r="J843" s="1131" t="s">
        <v>7903</v>
      </c>
      <c r="K843" s="1131">
        <v>3</v>
      </c>
      <c r="R843" s="1131">
        <v>10</v>
      </c>
      <c r="S843" s="1131" t="s">
        <v>7193</v>
      </c>
      <c r="T843" s="1131">
        <v>10</v>
      </c>
    </row>
    <row r="844" spans="1:20">
      <c r="A844" s="1131" t="s">
        <v>2696</v>
      </c>
      <c r="B844" s="1132" t="s">
        <v>2697</v>
      </c>
      <c r="C844" s="1131" t="s">
        <v>2057</v>
      </c>
      <c r="D844" s="1134" t="s">
        <v>1041</v>
      </c>
      <c r="E844" s="1134" t="s">
        <v>702</v>
      </c>
      <c r="G844" s="1131">
        <v>0</v>
      </c>
      <c r="H844" s="1131" t="s">
        <v>7397</v>
      </c>
      <c r="I844" s="1131" t="s">
        <v>7904</v>
      </c>
      <c r="J844" s="1131" t="s">
        <v>7905</v>
      </c>
      <c r="K844" s="1131">
        <v>3</v>
      </c>
      <c r="R844" s="1131">
        <v>10</v>
      </c>
      <c r="S844" s="1131" t="s">
        <v>7193</v>
      </c>
      <c r="T844" s="1131">
        <v>10</v>
      </c>
    </row>
    <row r="845" spans="1:20">
      <c r="A845" s="1131" t="s">
        <v>2698</v>
      </c>
      <c r="B845" s="1132" t="s">
        <v>2699</v>
      </c>
      <c r="C845" s="1131" t="s">
        <v>2057</v>
      </c>
      <c r="D845" s="1134" t="s">
        <v>1041</v>
      </c>
      <c r="E845" s="1134" t="s">
        <v>702</v>
      </c>
      <c r="G845" s="1131">
        <v>0</v>
      </c>
      <c r="H845" s="1131" t="s">
        <v>7397</v>
      </c>
      <c r="I845" s="1131" t="s">
        <v>7893</v>
      </c>
      <c r="J845" s="1131" t="s">
        <v>7894</v>
      </c>
      <c r="K845" s="1131">
        <v>2</v>
      </c>
      <c r="L845" s="1131" t="s">
        <v>7895</v>
      </c>
      <c r="R845" s="1131">
        <v>32</v>
      </c>
      <c r="S845" s="1131" t="s">
        <v>7193</v>
      </c>
      <c r="T845" s="1131">
        <v>32</v>
      </c>
    </row>
    <row r="846" spans="1:20">
      <c r="A846" s="1131" t="s">
        <v>2700</v>
      </c>
      <c r="B846" s="1132" t="s">
        <v>2701</v>
      </c>
      <c r="C846" s="1131" t="s">
        <v>2057</v>
      </c>
      <c r="D846" s="1134" t="s">
        <v>1041</v>
      </c>
      <c r="E846" s="1134" t="s">
        <v>702</v>
      </c>
      <c r="G846" s="1131">
        <v>0</v>
      </c>
      <c r="H846" s="1131" t="s">
        <v>7397</v>
      </c>
      <c r="I846" s="1131" t="s">
        <v>7896</v>
      </c>
      <c r="J846" s="1131" t="s">
        <v>7897</v>
      </c>
      <c r="K846" s="1131">
        <v>2</v>
      </c>
      <c r="L846" s="1131" t="s">
        <v>7898</v>
      </c>
      <c r="R846" s="1131">
        <v>14</v>
      </c>
      <c r="S846" s="1131" t="s">
        <v>7193</v>
      </c>
      <c r="T846" s="1131">
        <v>14</v>
      </c>
    </row>
    <row r="847" spans="1:20">
      <c r="A847" s="1131" t="s">
        <v>2702</v>
      </c>
      <c r="B847" s="1132" t="s">
        <v>2703</v>
      </c>
      <c r="C847" s="1131" t="s">
        <v>2057</v>
      </c>
      <c r="D847" s="1134" t="s">
        <v>1041</v>
      </c>
      <c r="E847" s="1134" t="s">
        <v>702</v>
      </c>
      <c r="G847" s="1131">
        <v>0</v>
      </c>
      <c r="H847" s="1131" t="s">
        <v>437</v>
      </c>
      <c r="I847" s="1131" t="s">
        <v>7674</v>
      </c>
      <c r="J847" s="1131" t="s">
        <v>7675</v>
      </c>
      <c r="K847" s="1131">
        <v>1</v>
      </c>
      <c r="L847" s="1131">
        <v>601000</v>
      </c>
      <c r="R847" s="1131">
        <v>14</v>
      </c>
      <c r="S847" s="1131" t="s">
        <v>7193</v>
      </c>
      <c r="T847" s="1131">
        <v>14</v>
      </c>
    </row>
    <row r="848" spans="1:20">
      <c r="A848" s="1131" t="s">
        <v>2704</v>
      </c>
      <c r="B848" s="1132" t="s">
        <v>2705</v>
      </c>
      <c r="C848" s="1131" t="s">
        <v>2057</v>
      </c>
      <c r="D848" s="1134" t="s">
        <v>1041</v>
      </c>
      <c r="E848" s="1134" t="s">
        <v>702</v>
      </c>
      <c r="G848" s="1131">
        <v>0</v>
      </c>
      <c r="H848" s="1131" t="s">
        <v>437</v>
      </c>
      <c r="I848" s="1131" t="s">
        <v>7676</v>
      </c>
      <c r="J848" s="1131" t="s">
        <v>7677</v>
      </c>
      <c r="K848" s="1131">
        <v>1</v>
      </c>
      <c r="L848" s="1131">
        <v>602000</v>
      </c>
      <c r="R848" s="1131">
        <v>7</v>
      </c>
      <c r="S848" s="1131" t="s">
        <v>7193</v>
      </c>
      <c r="T848" s="1131">
        <v>7</v>
      </c>
    </row>
    <row r="849" spans="1:20">
      <c r="A849" s="1131" t="s">
        <v>2706</v>
      </c>
      <c r="B849" s="1132" t="s">
        <v>2707</v>
      </c>
      <c r="C849" s="1131" t="s">
        <v>2057</v>
      </c>
      <c r="D849" s="1134" t="s">
        <v>1041</v>
      </c>
      <c r="E849" s="1134" t="s">
        <v>702</v>
      </c>
      <c r="G849" s="1131">
        <v>0</v>
      </c>
      <c r="H849" s="1131" t="s">
        <v>437</v>
      </c>
      <c r="I849" s="1131" t="s">
        <v>7678</v>
      </c>
      <c r="J849" s="1131" t="s">
        <v>7679</v>
      </c>
      <c r="K849" s="1131">
        <v>1</v>
      </c>
      <c r="L849" s="1131" t="s">
        <v>7680</v>
      </c>
      <c r="R849" s="1131">
        <v>8</v>
      </c>
      <c r="S849" s="1131" t="s">
        <v>7193</v>
      </c>
      <c r="T849" s="1131">
        <v>8</v>
      </c>
    </row>
    <row r="850" spans="1:20">
      <c r="A850" s="1131" t="s">
        <v>2708</v>
      </c>
      <c r="B850" s="1132" t="s">
        <v>2709</v>
      </c>
      <c r="C850" s="1131" t="s">
        <v>2057</v>
      </c>
      <c r="D850" s="1134" t="s">
        <v>1041</v>
      </c>
      <c r="E850" s="1134" t="s">
        <v>702</v>
      </c>
      <c r="G850" s="1131">
        <v>0</v>
      </c>
      <c r="H850" s="1131" t="s">
        <v>437</v>
      </c>
      <c r="I850" s="1131" t="s">
        <v>7681</v>
      </c>
      <c r="J850" s="1131" t="s">
        <v>7682</v>
      </c>
      <c r="K850" s="1131" t="s">
        <v>7683</v>
      </c>
      <c r="L850" s="1131" t="s">
        <v>7684</v>
      </c>
      <c r="R850" s="1131">
        <v>7</v>
      </c>
      <c r="S850" s="1131" t="s">
        <v>7193</v>
      </c>
      <c r="T850" s="1131">
        <v>7</v>
      </c>
    </row>
    <row r="851" spans="1:20">
      <c r="A851" s="1131" t="s">
        <v>2710</v>
      </c>
      <c r="B851" s="1132" t="s">
        <v>2711</v>
      </c>
      <c r="C851" s="1131" t="s">
        <v>2057</v>
      </c>
      <c r="D851" s="1134" t="s">
        <v>1041</v>
      </c>
      <c r="E851" s="1134" t="s">
        <v>702</v>
      </c>
      <c r="G851" s="1131">
        <v>0</v>
      </c>
      <c r="H851" s="1131" t="s">
        <v>437</v>
      </c>
      <c r="I851" s="1131" t="s">
        <v>7685</v>
      </c>
      <c r="J851" s="1131" t="s">
        <v>7686</v>
      </c>
      <c r="K851" s="1131" t="s">
        <v>7683</v>
      </c>
      <c r="L851" s="1131" t="s">
        <v>7687</v>
      </c>
      <c r="R851" s="1131">
        <v>15</v>
      </c>
      <c r="S851" s="1131" t="s">
        <v>7193</v>
      </c>
      <c r="T851" s="1131">
        <v>15</v>
      </c>
    </row>
    <row r="852" spans="1:20">
      <c r="A852" s="1131" t="s">
        <v>2712</v>
      </c>
      <c r="B852" s="1132" t="s">
        <v>2713</v>
      </c>
      <c r="C852" s="1131" t="s">
        <v>2057</v>
      </c>
      <c r="D852" s="1134" t="s">
        <v>1041</v>
      </c>
      <c r="E852" s="1134" t="s">
        <v>702</v>
      </c>
      <c r="G852" s="1131">
        <v>0</v>
      </c>
      <c r="H852" s="1131" t="s">
        <v>437</v>
      </c>
      <c r="I852" s="1131" t="s">
        <v>7688</v>
      </c>
      <c r="J852" s="1131" t="s">
        <v>7689</v>
      </c>
      <c r="K852" s="1131" t="s">
        <v>7683</v>
      </c>
      <c r="L852" s="1131" t="s">
        <v>7690</v>
      </c>
      <c r="R852" s="1131">
        <v>9</v>
      </c>
      <c r="S852" s="1131" t="s">
        <v>7193</v>
      </c>
      <c r="T852" s="1131">
        <v>9</v>
      </c>
    </row>
    <row r="853" spans="1:20">
      <c r="A853" s="1131" t="s">
        <v>2714</v>
      </c>
      <c r="B853" s="1132" t="s">
        <v>2715</v>
      </c>
      <c r="C853" s="1131" t="s">
        <v>2057</v>
      </c>
      <c r="D853" s="1134" t="s">
        <v>1041</v>
      </c>
      <c r="E853" s="1134" t="s">
        <v>702</v>
      </c>
      <c r="G853" s="1131">
        <v>0</v>
      </c>
      <c r="H853" s="1131" t="s">
        <v>437</v>
      </c>
      <c r="I853" s="1131" t="s">
        <v>7691</v>
      </c>
      <c r="J853" s="1131" t="s">
        <v>7692</v>
      </c>
      <c r="K853" s="1131" t="s">
        <v>7683</v>
      </c>
      <c r="L853" s="1131" t="s">
        <v>7693</v>
      </c>
      <c r="R853" s="1131">
        <v>9</v>
      </c>
      <c r="S853" s="1131" t="s">
        <v>7193</v>
      </c>
      <c r="T853" s="1131">
        <v>9</v>
      </c>
    </row>
    <row r="854" spans="1:20">
      <c r="A854" s="1131" t="s">
        <v>2716</v>
      </c>
      <c r="B854" s="1132" t="s">
        <v>2717</v>
      </c>
      <c r="C854" s="1131" t="s">
        <v>2057</v>
      </c>
      <c r="D854" s="1134" t="s">
        <v>1041</v>
      </c>
      <c r="E854" s="1134" t="s">
        <v>702</v>
      </c>
      <c r="G854" s="1131">
        <v>0</v>
      </c>
      <c r="H854" s="1131" t="s">
        <v>437</v>
      </c>
      <c r="I854" s="1131" t="s">
        <v>7694</v>
      </c>
      <c r="J854" s="1131" t="s">
        <v>7695</v>
      </c>
      <c r="K854" s="1131" t="s">
        <v>7683</v>
      </c>
      <c r="L854" s="1131" t="s">
        <v>7696</v>
      </c>
      <c r="R854" s="1131">
        <v>16</v>
      </c>
      <c r="S854" s="1131" t="s">
        <v>7697</v>
      </c>
      <c r="T854" s="1131">
        <v>16</v>
      </c>
    </row>
    <row r="855" spans="1:20">
      <c r="A855" s="1131" t="s">
        <v>2718</v>
      </c>
      <c r="B855" s="1132" t="s">
        <v>2719</v>
      </c>
      <c r="C855" s="1131" t="s">
        <v>2057</v>
      </c>
      <c r="D855" s="1134" t="s">
        <v>1041</v>
      </c>
      <c r="E855" s="1134" t="s">
        <v>702</v>
      </c>
      <c r="G855" s="1131">
        <v>0</v>
      </c>
      <c r="H855" s="1131" t="s">
        <v>437</v>
      </c>
      <c r="I855" s="1131" t="s">
        <v>7698</v>
      </c>
      <c r="J855" s="1131" t="s">
        <v>7699</v>
      </c>
      <c r="K855" s="1131" t="s">
        <v>7683</v>
      </c>
      <c r="L855" s="1131" t="s">
        <v>7700</v>
      </c>
      <c r="R855" s="1131">
        <v>8</v>
      </c>
      <c r="S855" s="1131" t="s">
        <v>7697</v>
      </c>
      <c r="T855" s="1131">
        <v>8</v>
      </c>
    </row>
    <row r="856" spans="1:20">
      <c r="A856" s="1131" t="s">
        <v>2720</v>
      </c>
      <c r="B856" s="1132" t="s">
        <v>2721</v>
      </c>
      <c r="C856" s="1131" t="s">
        <v>2057</v>
      </c>
      <c r="D856" s="1134" t="s">
        <v>1041</v>
      </c>
      <c r="E856" s="1134" t="s">
        <v>702</v>
      </c>
      <c r="G856" s="1131">
        <v>0</v>
      </c>
      <c r="H856" s="1131" t="s">
        <v>437</v>
      </c>
      <c r="I856" s="1131" t="s">
        <v>7701</v>
      </c>
      <c r="J856" s="1131" t="s">
        <v>7702</v>
      </c>
      <c r="K856" s="1131" t="s">
        <v>7683</v>
      </c>
      <c r="L856" s="1131" t="s">
        <v>7703</v>
      </c>
      <c r="R856" s="1131">
        <v>16</v>
      </c>
      <c r="S856" s="1131" t="s">
        <v>7697</v>
      </c>
      <c r="T856" s="1131">
        <v>16</v>
      </c>
    </row>
    <row r="857" spans="1:20">
      <c r="A857" s="1131" t="s">
        <v>2722</v>
      </c>
      <c r="B857" s="1132" t="s">
        <v>2723</v>
      </c>
      <c r="C857" s="1131" t="s">
        <v>2057</v>
      </c>
      <c r="D857" s="1134" t="s">
        <v>1041</v>
      </c>
      <c r="E857" s="1134" t="s">
        <v>702</v>
      </c>
      <c r="G857" s="1131">
        <v>0</v>
      </c>
      <c r="H857" s="1131" t="s">
        <v>437</v>
      </c>
      <c r="I857" s="1131" t="s">
        <v>7704</v>
      </c>
      <c r="J857" s="1131" t="s">
        <v>7705</v>
      </c>
      <c r="K857" s="1131" t="s">
        <v>7683</v>
      </c>
      <c r="L857" s="1131" t="s">
        <v>7706</v>
      </c>
      <c r="R857" s="1131">
        <v>8</v>
      </c>
      <c r="S857" s="1131" t="s">
        <v>7193</v>
      </c>
      <c r="T857" s="1131">
        <v>8</v>
      </c>
    </row>
    <row r="858" spans="1:20">
      <c r="A858" s="1131" t="s">
        <v>2724</v>
      </c>
      <c r="B858" s="1132" t="s">
        <v>2725</v>
      </c>
      <c r="C858" s="1131" t="s">
        <v>2057</v>
      </c>
      <c r="D858" s="1134" t="s">
        <v>1041</v>
      </c>
      <c r="E858" s="1134" t="s">
        <v>702</v>
      </c>
      <c r="G858" s="1131">
        <v>0</v>
      </c>
      <c r="H858" s="1131" t="s">
        <v>437</v>
      </c>
      <c r="I858" s="1131" t="s">
        <v>7707</v>
      </c>
      <c r="J858" s="1131" t="s">
        <v>7708</v>
      </c>
      <c r="K858" s="1131" t="s">
        <v>7683</v>
      </c>
      <c r="L858" s="1131" t="s">
        <v>7709</v>
      </c>
      <c r="R858" s="1131">
        <v>8</v>
      </c>
      <c r="S858" s="1131" t="s">
        <v>7697</v>
      </c>
      <c r="T858" s="1131">
        <v>8</v>
      </c>
    </row>
    <row r="859" spans="1:20">
      <c r="A859" s="1131" t="s">
        <v>2726</v>
      </c>
      <c r="B859" s="1132" t="s">
        <v>2727</v>
      </c>
      <c r="C859" s="1131" t="s">
        <v>2057</v>
      </c>
      <c r="D859" s="1134" t="s">
        <v>1041</v>
      </c>
      <c r="E859" s="1134" t="s">
        <v>702</v>
      </c>
      <c r="G859" s="1131">
        <v>0</v>
      </c>
      <c r="H859" s="1131" t="s">
        <v>437</v>
      </c>
      <c r="I859" s="1131" t="s">
        <v>7710</v>
      </c>
      <c r="J859" s="1131" t="s">
        <v>7711</v>
      </c>
      <c r="K859" s="1131" t="s">
        <v>7683</v>
      </c>
      <c r="L859" s="1131" t="s">
        <v>7712</v>
      </c>
      <c r="R859" s="1131">
        <v>8</v>
      </c>
      <c r="S859" s="1131" t="s">
        <v>7193</v>
      </c>
      <c r="T859" s="1131">
        <v>8</v>
      </c>
    </row>
    <row r="860" spans="1:20">
      <c r="A860" s="1131" t="s">
        <v>2728</v>
      </c>
      <c r="B860" s="1132" t="s">
        <v>2729</v>
      </c>
      <c r="C860" s="1131" t="s">
        <v>2057</v>
      </c>
      <c r="D860" s="1134" t="s">
        <v>1041</v>
      </c>
      <c r="E860" s="1134" t="s">
        <v>702</v>
      </c>
      <c r="G860" s="1131">
        <v>0</v>
      </c>
      <c r="H860" s="1131" t="s">
        <v>437</v>
      </c>
      <c r="I860" s="1131" t="s">
        <v>7713</v>
      </c>
      <c r="J860" s="1131" t="s">
        <v>7714</v>
      </c>
      <c r="K860" s="1131" t="s">
        <v>7683</v>
      </c>
      <c r="L860" s="1131" t="s">
        <v>7715</v>
      </c>
      <c r="R860" s="1131">
        <v>34</v>
      </c>
      <c r="S860" s="1131" t="s">
        <v>7193</v>
      </c>
      <c r="T860" s="1131">
        <v>34</v>
      </c>
    </row>
    <row r="861" spans="1:20">
      <c r="A861" s="1131" t="s">
        <v>2730</v>
      </c>
      <c r="B861" s="1132" t="s">
        <v>2731</v>
      </c>
      <c r="C861" s="1131" t="s">
        <v>2057</v>
      </c>
      <c r="D861" s="1134" t="s">
        <v>1041</v>
      </c>
      <c r="E861" s="1134" t="s">
        <v>702</v>
      </c>
      <c r="G861" s="1131">
        <v>0</v>
      </c>
      <c r="H861" s="1131" t="s">
        <v>437</v>
      </c>
      <c r="I861" s="1131" t="s">
        <v>7716</v>
      </c>
      <c r="J861" s="1131" t="s">
        <v>7717</v>
      </c>
      <c r="K861" s="1131" t="s">
        <v>7683</v>
      </c>
      <c r="L861" s="1131" t="s">
        <v>7718</v>
      </c>
      <c r="R861" s="1131">
        <v>7</v>
      </c>
      <c r="S861" s="1131" t="s">
        <v>7697</v>
      </c>
      <c r="T861" s="1131">
        <v>7</v>
      </c>
    </row>
    <row r="862" spans="1:20">
      <c r="A862" s="1131" t="s">
        <v>2732</v>
      </c>
      <c r="B862" s="1132" t="s">
        <v>2733</v>
      </c>
      <c r="C862" s="1131" t="s">
        <v>2057</v>
      </c>
      <c r="D862" s="1134" t="s">
        <v>1041</v>
      </c>
      <c r="E862" s="1134" t="s">
        <v>702</v>
      </c>
      <c r="G862" s="1131">
        <v>0</v>
      </c>
      <c r="H862" s="1131" t="s">
        <v>437</v>
      </c>
      <c r="I862" s="1131" t="s">
        <v>7719</v>
      </c>
      <c r="J862" s="1131" t="s">
        <v>7720</v>
      </c>
      <c r="K862" s="1131" t="s">
        <v>7683</v>
      </c>
      <c r="L862" s="1131" t="s">
        <v>7721</v>
      </c>
      <c r="R862" s="1131">
        <v>7</v>
      </c>
      <c r="S862" s="1131" t="s">
        <v>7697</v>
      </c>
      <c r="T862" s="1131">
        <v>7</v>
      </c>
    </row>
    <row r="863" spans="1:20">
      <c r="A863" s="1131" t="s">
        <v>2734</v>
      </c>
      <c r="B863" s="1132" t="s">
        <v>2735</v>
      </c>
      <c r="C863" s="1131" t="s">
        <v>2057</v>
      </c>
      <c r="D863" s="1134" t="s">
        <v>1041</v>
      </c>
      <c r="E863" s="1134" t="s">
        <v>702</v>
      </c>
      <c r="G863" s="1131">
        <v>0</v>
      </c>
      <c r="H863" s="1131" t="s">
        <v>437</v>
      </c>
      <c r="I863" s="1131" t="s">
        <v>7722</v>
      </c>
      <c r="J863" s="1131" t="s">
        <v>7723</v>
      </c>
      <c r="K863" s="1131" t="s">
        <v>7683</v>
      </c>
      <c r="L863" s="1131" t="s">
        <v>7724</v>
      </c>
      <c r="R863" s="1131">
        <v>8</v>
      </c>
      <c r="S863" s="1131" t="s">
        <v>7697</v>
      </c>
      <c r="T863" s="1131">
        <v>8</v>
      </c>
    </row>
    <row r="864" spans="1:20">
      <c r="A864" s="1131" t="s">
        <v>2736</v>
      </c>
      <c r="B864" s="1132" t="s">
        <v>2737</v>
      </c>
      <c r="C864" s="1131" t="s">
        <v>2057</v>
      </c>
      <c r="D864" s="1134" t="s">
        <v>1041</v>
      </c>
      <c r="E864" s="1134" t="s">
        <v>702</v>
      </c>
      <c r="G864" s="1131">
        <v>0</v>
      </c>
      <c r="H864" s="1131" t="s">
        <v>437</v>
      </c>
      <c r="I864" s="1131" t="s">
        <v>7725</v>
      </c>
      <c r="J864" s="1131" t="s">
        <v>7726</v>
      </c>
      <c r="K864" s="1131" t="s">
        <v>7683</v>
      </c>
      <c r="L864" s="1131" t="s">
        <v>7727</v>
      </c>
      <c r="R864" s="1131">
        <v>8</v>
      </c>
      <c r="S864" s="1131" t="s">
        <v>7697</v>
      </c>
      <c r="T864" s="1131">
        <v>8</v>
      </c>
    </row>
    <row r="865" spans="1:20">
      <c r="A865" s="1131" t="s">
        <v>2738</v>
      </c>
      <c r="B865" s="1132" t="s">
        <v>2739</v>
      </c>
      <c r="C865" s="1131" t="s">
        <v>2057</v>
      </c>
      <c r="D865" s="1134" t="s">
        <v>1041</v>
      </c>
      <c r="E865" s="1134" t="s">
        <v>702</v>
      </c>
      <c r="G865" s="1131">
        <v>0</v>
      </c>
      <c r="H865" s="1131" t="s">
        <v>437</v>
      </c>
      <c r="I865" s="1131" t="s">
        <v>7728</v>
      </c>
      <c r="J865" s="1131" t="s">
        <v>7729</v>
      </c>
      <c r="K865" s="1131" t="s">
        <v>7683</v>
      </c>
      <c r="L865" s="1131" t="s">
        <v>7730</v>
      </c>
      <c r="R865" s="1131">
        <v>8</v>
      </c>
      <c r="S865" s="1131" t="s">
        <v>7697</v>
      </c>
      <c r="T865" s="1131">
        <v>8</v>
      </c>
    </row>
    <row r="866" spans="1:20">
      <c r="A866" s="1131" t="s">
        <v>2740</v>
      </c>
      <c r="B866" s="1132" t="s">
        <v>2741</v>
      </c>
      <c r="C866" s="1131" t="s">
        <v>2057</v>
      </c>
      <c r="D866" s="1134" t="s">
        <v>1041</v>
      </c>
      <c r="E866" s="1134" t="s">
        <v>702</v>
      </c>
      <c r="G866" s="1131">
        <v>0</v>
      </c>
      <c r="H866" s="1131" t="s">
        <v>437</v>
      </c>
      <c r="I866" s="1131" t="s">
        <v>7731</v>
      </c>
      <c r="J866" s="1131" t="s">
        <v>7732</v>
      </c>
      <c r="K866" s="1131" t="s">
        <v>7683</v>
      </c>
      <c r="L866" s="1131" t="s">
        <v>7733</v>
      </c>
      <c r="R866" s="1131">
        <v>8</v>
      </c>
      <c r="S866" s="1131" t="s">
        <v>7697</v>
      </c>
      <c r="T866" s="1131">
        <v>8</v>
      </c>
    </row>
    <row r="867" spans="1:20">
      <c r="A867" s="1131" t="s">
        <v>2742</v>
      </c>
      <c r="B867" s="1132" t="s">
        <v>2743</v>
      </c>
      <c r="C867" s="1131" t="s">
        <v>2057</v>
      </c>
      <c r="D867" s="1134" t="s">
        <v>1041</v>
      </c>
      <c r="E867" s="1134" t="s">
        <v>702</v>
      </c>
      <c r="G867" s="1131">
        <v>0</v>
      </c>
      <c r="H867" s="1131" t="s">
        <v>437</v>
      </c>
      <c r="I867" s="1131" t="s">
        <v>7734</v>
      </c>
      <c r="J867" s="1131" t="s">
        <v>7735</v>
      </c>
      <c r="K867" s="1131" t="s">
        <v>7683</v>
      </c>
      <c r="L867" s="1131" t="s">
        <v>7736</v>
      </c>
      <c r="R867" s="1131">
        <v>8</v>
      </c>
      <c r="S867" s="1131" t="s">
        <v>7697</v>
      </c>
      <c r="T867" s="1131">
        <v>8</v>
      </c>
    </row>
    <row r="868" spans="1:20">
      <c r="A868" s="1131" t="s">
        <v>2744</v>
      </c>
      <c r="B868" s="1132" t="s">
        <v>2745</v>
      </c>
      <c r="C868" s="1131" t="s">
        <v>2057</v>
      </c>
      <c r="D868" s="1134" t="s">
        <v>1041</v>
      </c>
      <c r="E868" s="1134" t="s">
        <v>702</v>
      </c>
      <c r="G868" s="1131">
        <v>0</v>
      </c>
      <c r="H868" s="1131" t="s">
        <v>437</v>
      </c>
      <c r="I868" s="1131" t="s">
        <v>7737</v>
      </c>
      <c r="J868" s="1131" t="s">
        <v>7738</v>
      </c>
      <c r="K868" s="1131">
        <v>1</v>
      </c>
      <c r="L868" s="1131">
        <v>628800</v>
      </c>
      <c r="R868" s="1131">
        <v>67</v>
      </c>
      <c r="S868" s="1131" t="s">
        <v>7193</v>
      </c>
      <c r="T868" s="1131">
        <v>67</v>
      </c>
    </row>
    <row r="869" spans="1:20">
      <c r="A869" s="1131" t="s">
        <v>2746</v>
      </c>
      <c r="B869" s="1132" t="s">
        <v>2747</v>
      </c>
      <c r="C869" s="1131" t="s">
        <v>2057</v>
      </c>
      <c r="D869" s="1134" t="s">
        <v>1041</v>
      </c>
      <c r="E869" s="1134" t="s">
        <v>702</v>
      </c>
      <c r="G869" s="1131">
        <v>0</v>
      </c>
      <c r="H869" s="1131" t="s">
        <v>437</v>
      </c>
      <c r="I869" s="1131" t="s">
        <v>7739</v>
      </c>
      <c r="J869" s="1131" t="s">
        <v>7740</v>
      </c>
      <c r="K869" s="1131" t="s">
        <v>7683</v>
      </c>
      <c r="L869" s="1131" t="s">
        <v>7741</v>
      </c>
      <c r="R869" s="1131">
        <v>7</v>
      </c>
      <c r="S869" s="1131" t="s">
        <v>7697</v>
      </c>
      <c r="T869" s="1131">
        <v>7</v>
      </c>
    </row>
    <row r="870" spans="1:20">
      <c r="A870" s="1131" t="s">
        <v>2748</v>
      </c>
      <c r="B870" s="1132" t="s">
        <v>2749</v>
      </c>
      <c r="C870" s="1131" t="s">
        <v>2057</v>
      </c>
      <c r="D870" s="1134" t="s">
        <v>1041</v>
      </c>
      <c r="E870" s="1134" t="s">
        <v>702</v>
      </c>
      <c r="G870" s="1131">
        <v>0</v>
      </c>
      <c r="H870" s="1131" t="s">
        <v>437</v>
      </c>
      <c r="I870" s="1131" t="s">
        <v>7742</v>
      </c>
      <c r="J870" s="1131" t="s">
        <v>7743</v>
      </c>
      <c r="K870" s="1131" t="s">
        <v>7683</v>
      </c>
      <c r="L870" s="1131" t="s">
        <v>7744</v>
      </c>
      <c r="R870" s="1131">
        <v>7</v>
      </c>
      <c r="S870" s="1131" t="s">
        <v>7697</v>
      </c>
      <c r="T870" s="1131">
        <v>7</v>
      </c>
    </row>
    <row r="871" spans="1:20">
      <c r="A871" s="1131" t="s">
        <v>2750</v>
      </c>
      <c r="B871" s="1132" t="s">
        <v>2751</v>
      </c>
      <c r="C871" s="1131" t="s">
        <v>2057</v>
      </c>
      <c r="D871" s="1134" t="s">
        <v>1041</v>
      </c>
      <c r="E871" s="1134" t="s">
        <v>702</v>
      </c>
      <c r="G871" s="1131">
        <v>0</v>
      </c>
      <c r="H871" s="1131" t="s">
        <v>437</v>
      </c>
      <c r="I871" s="1131" t="s">
        <v>7745</v>
      </c>
      <c r="J871" s="1131" t="s">
        <v>7746</v>
      </c>
      <c r="K871" s="1131" t="s">
        <v>7683</v>
      </c>
      <c r="L871" s="1131" t="s">
        <v>7747</v>
      </c>
      <c r="R871" s="1131">
        <v>7</v>
      </c>
      <c r="S871" s="1131" t="s">
        <v>7697</v>
      </c>
      <c r="T871" s="1131">
        <v>7</v>
      </c>
    </row>
    <row r="872" spans="1:20">
      <c r="A872" s="1131" t="s">
        <v>2752</v>
      </c>
      <c r="B872" s="1132" t="s">
        <v>2753</v>
      </c>
      <c r="C872" s="1131" t="s">
        <v>2057</v>
      </c>
      <c r="D872" s="1134" t="s">
        <v>1041</v>
      </c>
      <c r="E872" s="1134" t="s">
        <v>702</v>
      </c>
      <c r="G872" s="1131">
        <v>0</v>
      </c>
      <c r="H872" s="1131" t="s">
        <v>437</v>
      </c>
      <c r="I872" s="1131" t="s">
        <v>7748</v>
      </c>
      <c r="J872" s="1131" t="s">
        <v>7749</v>
      </c>
      <c r="K872" s="1131" t="s">
        <v>7683</v>
      </c>
      <c r="L872" s="1131" t="s">
        <v>7750</v>
      </c>
      <c r="R872" s="1131">
        <v>7</v>
      </c>
      <c r="S872" s="1131" t="s">
        <v>7697</v>
      </c>
      <c r="T872" s="1131">
        <v>7</v>
      </c>
    </row>
    <row r="873" spans="1:20">
      <c r="A873" s="1131" t="s">
        <v>2754</v>
      </c>
      <c r="B873" s="1132" t="s">
        <v>2755</v>
      </c>
      <c r="C873" s="1131" t="s">
        <v>2057</v>
      </c>
      <c r="D873" s="1134" t="s">
        <v>1041</v>
      </c>
      <c r="E873" s="1134" t="s">
        <v>702</v>
      </c>
      <c r="G873" s="1131">
        <v>0</v>
      </c>
      <c r="H873" s="1131" t="s">
        <v>437</v>
      </c>
      <c r="I873" s="1131" t="s">
        <v>7751</v>
      </c>
      <c r="J873" s="1131" t="s">
        <v>7752</v>
      </c>
      <c r="K873" s="1131" t="s">
        <v>7683</v>
      </c>
      <c r="L873" s="1131" t="s">
        <v>7753</v>
      </c>
      <c r="R873" s="1131">
        <v>17</v>
      </c>
      <c r="S873" s="1131" t="s">
        <v>7697</v>
      </c>
      <c r="T873" s="1131">
        <v>17</v>
      </c>
    </row>
    <row r="874" spans="1:20">
      <c r="A874" s="1131" t="s">
        <v>2756</v>
      </c>
      <c r="B874" s="1132" t="s">
        <v>2757</v>
      </c>
      <c r="C874" s="1131" t="s">
        <v>2057</v>
      </c>
      <c r="D874" s="1134" t="s">
        <v>1041</v>
      </c>
      <c r="E874" s="1134" t="s">
        <v>702</v>
      </c>
      <c r="G874" s="1131">
        <v>0</v>
      </c>
      <c r="H874" s="1131" t="s">
        <v>437</v>
      </c>
      <c r="I874" s="1131" t="s">
        <v>7754</v>
      </c>
      <c r="J874" s="1131" t="s">
        <v>7755</v>
      </c>
      <c r="K874" s="1131" t="s">
        <v>7683</v>
      </c>
      <c r="L874" s="1131" t="s">
        <v>7756</v>
      </c>
      <c r="R874" s="1131">
        <v>17</v>
      </c>
      <c r="S874" s="1131" t="s">
        <v>7697</v>
      </c>
      <c r="T874" s="1131">
        <v>17</v>
      </c>
    </row>
    <row r="875" spans="1:20">
      <c r="A875" s="1131" t="s">
        <v>2758</v>
      </c>
      <c r="B875" s="1132" t="s">
        <v>2759</v>
      </c>
      <c r="C875" s="1131" t="s">
        <v>2057</v>
      </c>
      <c r="D875" s="1134" t="s">
        <v>1041</v>
      </c>
      <c r="E875" s="1134" t="s">
        <v>702</v>
      </c>
      <c r="G875" s="1131">
        <v>0</v>
      </c>
      <c r="H875" s="1131" t="s">
        <v>437</v>
      </c>
      <c r="I875" s="1131" t="s">
        <v>7757</v>
      </c>
      <c r="J875" s="1131" t="s">
        <v>7758</v>
      </c>
      <c r="K875" s="1131" t="s">
        <v>7683</v>
      </c>
      <c r="L875" s="1131" t="s">
        <v>7759</v>
      </c>
      <c r="R875" s="1131">
        <v>17</v>
      </c>
      <c r="S875" s="1131" t="s">
        <v>7697</v>
      </c>
      <c r="T875" s="1131">
        <v>17</v>
      </c>
    </row>
    <row r="876" spans="1:20">
      <c r="A876" s="1131" t="s">
        <v>2760</v>
      </c>
      <c r="B876" s="1132" t="s">
        <v>2761</v>
      </c>
      <c r="C876" s="1131" t="s">
        <v>2057</v>
      </c>
      <c r="D876" s="1134" t="s">
        <v>1041</v>
      </c>
      <c r="E876" s="1134" t="s">
        <v>702</v>
      </c>
      <c r="G876" s="1131">
        <v>0</v>
      </c>
      <c r="H876" s="1131" t="s">
        <v>437</v>
      </c>
      <c r="I876" s="1131" t="s">
        <v>7760</v>
      </c>
      <c r="J876" s="1131" t="s">
        <v>7761</v>
      </c>
      <c r="K876" s="1131" t="s">
        <v>7683</v>
      </c>
      <c r="L876" s="1131" t="s">
        <v>7762</v>
      </c>
      <c r="R876" s="1131">
        <v>17</v>
      </c>
      <c r="S876" s="1131" t="s">
        <v>7697</v>
      </c>
      <c r="T876" s="1131">
        <v>17</v>
      </c>
    </row>
    <row r="877" spans="1:20">
      <c r="A877" s="1131" t="s">
        <v>2762</v>
      </c>
      <c r="B877" s="1132" t="s">
        <v>2763</v>
      </c>
      <c r="C877" s="1131" t="s">
        <v>2057</v>
      </c>
      <c r="D877" s="1134" t="s">
        <v>1041</v>
      </c>
      <c r="E877" s="1134" t="s">
        <v>702</v>
      </c>
      <c r="G877" s="1131">
        <v>0</v>
      </c>
      <c r="H877" s="1131" t="s">
        <v>437</v>
      </c>
      <c r="I877" s="1131" t="s">
        <v>7763</v>
      </c>
      <c r="J877" s="1131" t="s">
        <v>7764</v>
      </c>
      <c r="K877" s="1131" t="s">
        <v>7683</v>
      </c>
      <c r="L877" s="1131" t="s">
        <v>7765</v>
      </c>
      <c r="R877" s="1131">
        <v>17</v>
      </c>
      <c r="S877" s="1131" t="s">
        <v>7697</v>
      </c>
      <c r="T877" s="1131">
        <v>17</v>
      </c>
    </row>
    <row r="878" spans="1:20">
      <c r="A878" s="1131" t="s">
        <v>2764</v>
      </c>
      <c r="B878" s="1132" t="s">
        <v>2765</v>
      </c>
      <c r="C878" s="1131" t="s">
        <v>2057</v>
      </c>
      <c r="D878" s="1134" t="s">
        <v>1041</v>
      </c>
      <c r="E878" s="1134" t="s">
        <v>702</v>
      </c>
      <c r="G878" s="1131">
        <v>0</v>
      </c>
      <c r="H878" s="1131" t="s">
        <v>437</v>
      </c>
      <c r="I878" s="1131" t="s">
        <v>7766</v>
      </c>
      <c r="J878" s="1131" t="s">
        <v>7767</v>
      </c>
      <c r="K878" s="1131" t="s">
        <v>7683</v>
      </c>
      <c r="L878" s="1131" t="s">
        <v>7768</v>
      </c>
      <c r="R878" s="1131">
        <v>17</v>
      </c>
      <c r="S878" s="1131" t="s">
        <v>7697</v>
      </c>
      <c r="T878" s="1131">
        <v>17</v>
      </c>
    </row>
    <row r="879" spans="1:20">
      <c r="A879" s="1131" t="s">
        <v>2766</v>
      </c>
      <c r="B879" s="1132" t="s">
        <v>2767</v>
      </c>
      <c r="C879" s="1131" t="s">
        <v>2057</v>
      </c>
      <c r="D879" s="1134" t="s">
        <v>1041</v>
      </c>
      <c r="E879" s="1134" t="s">
        <v>702</v>
      </c>
      <c r="G879" s="1131">
        <v>0</v>
      </c>
      <c r="H879" s="1131" t="s">
        <v>437</v>
      </c>
      <c r="I879" s="1131" t="s">
        <v>7769</v>
      </c>
      <c r="J879" s="1131" t="s">
        <v>7770</v>
      </c>
      <c r="K879" s="1131" t="s">
        <v>7683</v>
      </c>
      <c r="L879" s="1131" t="s">
        <v>7771</v>
      </c>
      <c r="R879" s="1131">
        <v>32</v>
      </c>
      <c r="S879" s="1131" t="s">
        <v>7697</v>
      </c>
      <c r="T879" s="1131">
        <v>32</v>
      </c>
    </row>
    <row r="880" spans="1:20">
      <c r="A880" s="1131" t="s">
        <v>2768</v>
      </c>
      <c r="B880" s="1132" t="s">
        <v>2769</v>
      </c>
      <c r="C880" s="1131" t="s">
        <v>2057</v>
      </c>
      <c r="D880" s="1134" t="s">
        <v>1041</v>
      </c>
      <c r="E880" s="1134" t="s">
        <v>702</v>
      </c>
      <c r="G880" s="1131">
        <v>0</v>
      </c>
      <c r="H880" s="1131" t="s">
        <v>437</v>
      </c>
      <c r="I880" s="1131" t="s">
        <v>7772</v>
      </c>
      <c r="J880" s="1131" t="s">
        <v>7773</v>
      </c>
      <c r="K880" s="1131" t="s">
        <v>7683</v>
      </c>
      <c r="L880" s="1131" t="s">
        <v>7774</v>
      </c>
      <c r="R880" s="1131">
        <v>7</v>
      </c>
      <c r="S880" s="1131" t="s">
        <v>7697</v>
      </c>
      <c r="T880" s="1131">
        <v>7</v>
      </c>
    </row>
    <row r="881" spans="1:20">
      <c r="A881" s="1131" t="s">
        <v>2770</v>
      </c>
      <c r="B881" s="1132" t="s">
        <v>2771</v>
      </c>
      <c r="C881" s="1131" t="s">
        <v>2057</v>
      </c>
      <c r="D881" s="1134" t="s">
        <v>1041</v>
      </c>
      <c r="E881" s="1134" t="s">
        <v>702</v>
      </c>
      <c r="G881" s="1131">
        <v>0</v>
      </c>
      <c r="H881" s="1131" t="s">
        <v>437</v>
      </c>
      <c r="I881" s="1131" t="s">
        <v>7775</v>
      </c>
      <c r="J881" s="1131" t="s">
        <v>7776</v>
      </c>
      <c r="K881" s="1131">
        <v>1</v>
      </c>
      <c r="L881" s="1131">
        <v>613200</v>
      </c>
      <c r="R881" s="1131">
        <v>16</v>
      </c>
      <c r="S881" s="1131" t="s">
        <v>7193</v>
      </c>
      <c r="T881" s="1131">
        <v>16</v>
      </c>
    </row>
    <row r="882" spans="1:20">
      <c r="A882" s="1131" t="s">
        <v>2772</v>
      </c>
      <c r="B882" s="1132" t="s">
        <v>2773</v>
      </c>
      <c r="C882" s="1131" t="s">
        <v>2057</v>
      </c>
      <c r="D882" s="1134" t="s">
        <v>1041</v>
      </c>
      <c r="E882" s="1134" t="s">
        <v>702</v>
      </c>
      <c r="G882" s="1131">
        <v>0</v>
      </c>
      <c r="H882" s="1131" t="s">
        <v>437</v>
      </c>
      <c r="I882" s="1131" t="s">
        <v>7777</v>
      </c>
      <c r="J882" s="1131" t="s">
        <v>7778</v>
      </c>
      <c r="K882" s="1131">
        <v>1</v>
      </c>
      <c r="L882" s="1131">
        <v>613500</v>
      </c>
      <c r="R882" s="1131">
        <v>8</v>
      </c>
      <c r="S882" s="1131" t="s">
        <v>7193</v>
      </c>
      <c r="T882" s="1131">
        <v>8</v>
      </c>
    </row>
    <row r="883" spans="1:20">
      <c r="A883" s="1131" t="s">
        <v>2774</v>
      </c>
      <c r="B883" s="1132" t="s">
        <v>2775</v>
      </c>
      <c r="C883" s="1131" t="s">
        <v>2057</v>
      </c>
      <c r="D883" s="1134" t="s">
        <v>1041</v>
      </c>
      <c r="E883" s="1134" t="s">
        <v>702</v>
      </c>
      <c r="G883" s="1131">
        <v>0</v>
      </c>
      <c r="H883" s="1131" t="s">
        <v>437</v>
      </c>
      <c r="I883" s="1131" t="s">
        <v>7779</v>
      </c>
      <c r="J883" s="1131" t="s">
        <v>7780</v>
      </c>
      <c r="K883" s="1131" t="s">
        <v>7683</v>
      </c>
      <c r="L883" s="1131" t="s">
        <v>7781</v>
      </c>
      <c r="R883" s="1131">
        <v>7</v>
      </c>
      <c r="S883" s="1131" t="s">
        <v>7697</v>
      </c>
      <c r="T883" s="1131">
        <v>7</v>
      </c>
    </row>
    <row r="884" spans="1:20">
      <c r="A884" s="1131" t="s">
        <v>2776</v>
      </c>
      <c r="B884" s="1132" t="s">
        <v>2777</v>
      </c>
      <c r="C884" s="1131" t="s">
        <v>2057</v>
      </c>
      <c r="D884" s="1134" t="s">
        <v>1041</v>
      </c>
      <c r="E884" s="1134" t="s">
        <v>702</v>
      </c>
      <c r="G884" s="1131">
        <v>0</v>
      </c>
      <c r="H884" s="1131" t="s">
        <v>437</v>
      </c>
      <c r="I884" s="1131" t="s">
        <v>7782</v>
      </c>
      <c r="J884" s="1131" t="s">
        <v>7783</v>
      </c>
      <c r="K884" s="1131">
        <v>1</v>
      </c>
      <c r="L884" s="1131">
        <v>615200</v>
      </c>
      <c r="R884" s="1131">
        <v>25</v>
      </c>
      <c r="S884" s="1131" t="s">
        <v>7193</v>
      </c>
      <c r="T884" s="1131">
        <v>25</v>
      </c>
    </row>
    <row r="885" spans="1:20">
      <c r="A885" s="1131" t="s">
        <v>2778</v>
      </c>
      <c r="B885" s="1132" t="s">
        <v>2779</v>
      </c>
      <c r="C885" s="1131" t="s">
        <v>2057</v>
      </c>
      <c r="D885" s="1134" t="s">
        <v>1041</v>
      </c>
      <c r="E885" s="1134" t="s">
        <v>702</v>
      </c>
      <c r="G885" s="1131">
        <v>0</v>
      </c>
      <c r="H885" s="1131" t="s">
        <v>437</v>
      </c>
      <c r="I885" s="1131" t="s">
        <v>7784</v>
      </c>
      <c r="J885" s="1131" t="s">
        <v>7785</v>
      </c>
      <c r="K885" s="1131">
        <v>1</v>
      </c>
      <c r="L885" s="1131">
        <v>615500</v>
      </c>
      <c r="R885" s="1131">
        <v>8</v>
      </c>
      <c r="S885" s="1131" t="s">
        <v>7193</v>
      </c>
      <c r="T885" s="1131">
        <v>8</v>
      </c>
    </row>
    <row r="886" spans="1:20">
      <c r="A886" s="1131" t="s">
        <v>2780</v>
      </c>
      <c r="B886" s="1132" t="s">
        <v>2781</v>
      </c>
      <c r="C886" s="1131" t="s">
        <v>2057</v>
      </c>
      <c r="D886" s="1134" t="s">
        <v>1041</v>
      </c>
      <c r="E886" s="1134" t="s">
        <v>702</v>
      </c>
      <c r="G886" s="1131">
        <v>0</v>
      </c>
      <c r="H886" s="1131" t="s">
        <v>437</v>
      </c>
      <c r="I886" s="1131" t="s">
        <v>7786</v>
      </c>
      <c r="J886" s="1131" t="s">
        <v>7787</v>
      </c>
      <c r="K886" s="1131">
        <v>1</v>
      </c>
      <c r="L886" s="1131">
        <v>615600</v>
      </c>
      <c r="R886" s="1131">
        <v>8</v>
      </c>
      <c r="S886" s="1131" t="s">
        <v>7193</v>
      </c>
      <c r="T886" s="1131">
        <v>8</v>
      </c>
    </row>
    <row r="887" spans="1:20">
      <c r="A887" s="1131" t="s">
        <v>2782</v>
      </c>
      <c r="B887" s="1132" t="s">
        <v>2783</v>
      </c>
      <c r="C887" s="1131" t="s">
        <v>2057</v>
      </c>
      <c r="D887" s="1134" t="s">
        <v>1041</v>
      </c>
      <c r="E887" s="1134" t="s">
        <v>702</v>
      </c>
      <c r="G887" s="1131">
        <v>0</v>
      </c>
      <c r="H887" s="1131" t="s">
        <v>437</v>
      </c>
      <c r="I887" s="1131" t="s">
        <v>7788</v>
      </c>
      <c r="J887" s="1131" t="s">
        <v>7789</v>
      </c>
      <c r="K887" s="1131" t="s">
        <v>7683</v>
      </c>
      <c r="L887" s="1131" t="s">
        <v>7790</v>
      </c>
      <c r="R887" s="1131">
        <v>7</v>
      </c>
      <c r="S887" s="1131" t="s">
        <v>7697</v>
      </c>
      <c r="T887" s="1131">
        <v>7</v>
      </c>
    </row>
    <row r="888" spans="1:20">
      <c r="A888" s="1131" t="s">
        <v>2784</v>
      </c>
      <c r="B888" s="1132" t="s">
        <v>2785</v>
      </c>
      <c r="C888" s="1131" t="s">
        <v>2057</v>
      </c>
      <c r="D888" s="1134" t="s">
        <v>1041</v>
      </c>
      <c r="E888" s="1134" t="s">
        <v>702</v>
      </c>
      <c r="G888" s="1131">
        <v>0</v>
      </c>
      <c r="H888" s="1131" t="s">
        <v>437</v>
      </c>
      <c r="I888" s="1131" t="s">
        <v>7791</v>
      </c>
      <c r="J888" s="1131" t="s">
        <v>7792</v>
      </c>
      <c r="K888" s="1131" t="s">
        <v>7683</v>
      </c>
      <c r="L888" s="1131" t="s">
        <v>7793</v>
      </c>
      <c r="R888" s="1131">
        <v>7</v>
      </c>
      <c r="S888" s="1131" t="s">
        <v>7697</v>
      </c>
      <c r="T888" s="1131">
        <v>7</v>
      </c>
    </row>
    <row r="889" spans="1:20">
      <c r="A889" s="1131" t="s">
        <v>2786</v>
      </c>
      <c r="B889" s="1132" t="s">
        <v>2787</v>
      </c>
      <c r="C889" s="1131" t="s">
        <v>2057</v>
      </c>
      <c r="D889" s="1134" t="s">
        <v>1041</v>
      </c>
      <c r="E889" s="1134" t="s">
        <v>702</v>
      </c>
      <c r="G889" s="1131">
        <v>0</v>
      </c>
      <c r="H889" s="1131" t="s">
        <v>437</v>
      </c>
      <c r="I889" s="1131" t="s">
        <v>7794</v>
      </c>
      <c r="J889" s="1131" t="s">
        <v>7795</v>
      </c>
      <c r="K889" s="1131" t="s">
        <v>7683</v>
      </c>
      <c r="L889" s="1131" t="s">
        <v>7796</v>
      </c>
      <c r="R889" s="1131">
        <v>14</v>
      </c>
      <c r="S889" s="1131" t="s">
        <v>7697</v>
      </c>
      <c r="T889" s="1131">
        <v>14</v>
      </c>
    </row>
    <row r="890" spans="1:20">
      <c r="A890" s="1131" t="s">
        <v>2788</v>
      </c>
      <c r="B890" s="1132" t="s">
        <v>2789</v>
      </c>
      <c r="C890" s="1131" t="s">
        <v>2057</v>
      </c>
      <c r="D890" s="1134" t="s">
        <v>1041</v>
      </c>
      <c r="E890" s="1134" t="s">
        <v>702</v>
      </c>
      <c r="G890" s="1131">
        <v>0</v>
      </c>
      <c r="H890" s="1131" t="s">
        <v>437</v>
      </c>
      <c r="I890" s="1131" t="s">
        <v>7797</v>
      </c>
      <c r="J890" s="1131" t="s">
        <v>7798</v>
      </c>
      <c r="K890" s="1131" t="s">
        <v>7683</v>
      </c>
      <c r="L890" s="1131" t="s">
        <v>7799</v>
      </c>
      <c r="R890" s="1131">
        <v>7</v>
      </c>
      <c r="S890" s="1131" t="s">
        <v>7697</v>
      </c>
      <c r="T890" s="1131">
        <v>7</v>
      </c>
    </row>
    <row r="891" spans="1:20">
      <c r="A891" s="1131" t="s">
        <v>2790</v>
      </c>
      <c r="B891" s="1132" t="s">
        <v>2791</v>
      </c>
      <c r="C891" s="1131" t="s">
        <v>2057</v>
      </c>
      <c r="D891" s="1134" t="s">
        <v>1041</v>
      </c>
      <c r="E891" s="1134" t="s">
        <v>702</v>
      </c>
      <c r="G891" s="1131">
        <v>0</v>
      </c>
      <c r="H891" s="1131" t="s">
        <v>437</v>
      </c>
      <c r="I891" s="1131" t="s">
        <v>7800</v>
      </c>
      <c r="J891" s="1131" t="s">
        <v>7801</v>
      </c>
      <c r="K891" s="1131" t="s">
        <v>7683</v>
      </c>
      <c r="L891" s="1131" t="s">
        <v>7802</v>
      </c>
      <c r="R891" s="1131">
        <v>7</v>
      </c>
      <c r="S891" s="1131" t="s">
        <v>7697</v>
      </c>
      <c r="T891" s="1131">
        <v>7</v>
      </c>
    </row>
    <row r="892" spans="1:20">
      <c r="A892" s="1131" t="s">
        <v>2792</v>
      </c>
      <c r="B892" s="1132" t="s">
        <v>2793</v>
      </c>
      <c r="C892" s="1131" t="s">
        <v>2057</v>
      </c>
      <c r="D892" s="1134" t="s">
        <v>1041</v>
      </c>
      <c r="E892" s="1134" t="s">
        <v>702</v>
      </c>
      <c r="G892" s="1131">
        <v>0</v>
      </c>
      <c r="H892" s="1131" t="s">
        <v>437</v>
      </c>
      <c r="I892" s="1131" t="s">
        <v>7803</v>
      </c>
      <c r="J892" s="1131" t="s">
        <v>7804</v>
      </c>
      <c r="K892" s="1131" t="s">
        <v>7683</v>
      </c>
      <c r="L892" s="1131" t="s">
        <v>7805</v>
      </c>
      <c r="R892" s="1131">
        <v>14</v>
      </c>
      <c r="S892" s="1131" t="s">
        <v>7697</v>
      </c>
      <c r="T892" s="1131">
        <v>14</v>
      </c>
    </row>
    <row r="893" spans="1:20">
      <c r="A893" s="1131" t="s">
        <v>2794</v>
      </c>
      <c r="B893" s="1132" t="s">
        <v>2795</v>
      </c>
      <c r="C893" s="1131" t="s">
        <v>2057</v>
      </c>
      <c r="D893" s="1134" t="s">
        <v>1041</v>
      </c>
      <c r="E893" s="1134" t="s">
        <v>702</v>
      </c>
      <c r="G893" s="1131">
        <v>0</v>
      </c>
      <c r="H893" s="1131" t="s">
        <v>437</v>
      </c>
      <c r="I893" s="1131" t="s">
        <v>7806</v>
      </c>
      <c r="J893" s="1131" t="s">
        <v>7807</v>
      </c>
      <c r="K893" s="1131" t="s">
        <v>7683</v>
      </c>
      <c r="L893" s="1131" t="s">
        <v>7808</v>
      </c>
      <c r="R893" s="1131">
        <v>7</v>
      </c>
      <c r="S893" s="1131" t="s">
        <v>7697</v>
      </c>
      <c r="T893" s="1131">
        <v>7</v>
      </c>
    </row>
    <row r="894" spans="1:20">
      <c r="A894" s="1131" t="s">
        <v>2796</v>
      </c>
      <c r="B894" s="1132" t="s">
        <v>2797</v>
      </c>
      <c r="C894" s="1131" t="s">
        <v>2057</v>
      </c>
      <c r="D894" s="1134" t="s">
        <v>1041</v>
      </c>
      <c r="E894" s="1134" t="s">
        <v>702</v>
      </c>
      <c r="G894" s="1131">
        <v>0</v>
      </c>
      <c r="H894" s="1131" t="s">
        <v>437</v>
      </c>
      <c r="I894" s="1131" t="s">
        <v>7809</v>
      </c>
      <c r="J894" s="1131" t="s">
        <v>7810</v>
      </c>
      <c r="K894" s="1131" t="s">
        <v>7683</v>
      </c>
      <c r="L894" s="1131" t="s">
        <v>7811</v>
      </c>
      <c r="R894" s="1131">
        <v>14</v>
      </c>
      <c r="S894" s="1131" t="s">
        <v>7697</v>
      </c>
      <c r="T894" s="1131">
        <v>14</v>
      </c>
    </row>
    <row r="895" spans="1:20">
      <c r="A895" s="1131" t="s">
        <v>2798</v>
      </c>
      <c r="B895" s="1132" t="s">
        <v>2799</v>
      </c>
      <c r="C895" s="1131" t="s">
        <v>2057</v>
      </c>
      <c r="D895" s="1134" t="s">
        <v>1041</v>
      </c>
      <c r="E895" s="1134" t="s">
        <v>702</v>
      </c>
      <c r="G895" s="1131">
        <v>0</v>
      </c>
      <c r="H895" s="1131" t="s">
        <v>437</v>
      </c>
      <c r="I895" s="1131" t="s">
        <v>7812</v>
      </c>
      <c r="J895" s="1131" t="s">
        <v>7813</v>
      </c>
      <c r="K895" s="1131" t="s">
        <v>7683</v>
      </c>
      <c r="L895" s="1131" t="s">
        <v>7814</v>
      </c>
      <c r="R895" s="1131">
        <v>7</v>
      </c>
      <c r="S895" s="1131" t="s">
        <v>7697</v>
      </c>
      <c r="T895" s="1131">
        <v>7</v>
      </c>
    </row>
    <row r="896" spans="1:20">
      <c r="A896" s="1131" t="s">
        <v>2800</v>
      </c>
      <c r="B896" s="1132" t="s">
        <v>2801</v>
      </c>
      <c r="C896" s="1131" t="s">
        <v>2057</v>
      </c>
      <c r="D896" s="1134" t="s">
        <v>1041</v>
      </c>
      <c r="E896" s="1134" t="s">
        <v>702</v>
      </c>
      <c r="G896" s="1131">
        <v>0</v>
      </c>
      <c r="H896" s="1131" t="s">
        <v>437</v>
      </c>
      <c r="I896" s="1131" t="s">
        <v>7815</v>
      </c>
      <c r="J896" s="1131" t="s">
        <v>7816</v>
      </c>
      <c r="K896" s="1131" t="s">
        <v>7683</v>
      </c>
      <c r="L896" s="1131" t="s">
        <v>7817</v>
      </c>
      <c r="R896" s="1131">
        <v>7</v>
      </c>
      <c r="S896" s="1131" t="s">
        <v>7697</v>
      </c>
      <c r="T896" s="1131">
        <v>7</v>
      </c>
    </row>
    <row r="897" spans="1:20">
      <c r="A897" s="1131" t="s">
        <v>2802</v>
      </c>
      <c r="B897" s="1132" t="s">
        <v>2803</v>
      </c>
      <c r="C897" s="1131" t="s">
        <v>2057</v>
      </c>
      <c r="D897" s="1134" t="s">
        <v>1041</v>
      </c>
      <c r="E897" s="1134" t="s">
        <v>702</v>
      </c>
      <c r="G897" s="1131">
        <v>0</v>
      </c>
      <c r="H897" s="1131" t="s">
        <v>437</v>
      </c>
      <c r="I897" s="1131" t="s">
        <v>7818</v>
      </c>
      <c r="J897" s="1131" t="s">
        <v>7819</v>
      </c>
      <c r="K897" s="1131" t="s">
        <v>7683</v>
      </c>
      <c r="L897" s="1131" t="s">
        <v>7820</v>
      </c>
      <c r="R897" s="1131">
        <v>7</v>
      </c>
      <c r="S897" s="1131" t="s">
        <v>7697</v>
      </c>
      <c r="T897" s="1131">
        <v>7</v>
      </c>
    </row>
    <row r="898" spans="1:20">
      <c r="A898" s="1131" t="s">
        <v>2804</v>
      </c>
      <c r="B898" s="1132" t="s">
        <v>2805</v>
      </c>
      <c r="C898" s="1131" t="s">
        <v>2057</v>
      </c>
      <c r="D898" s="1134" t="s">
        <v>1041</v>
      </c>
      <c r="E898" s="1134" t="s">
        <v>702</v>
      </c>
      <c r="G898" s="1131">
        <v>0</v>
      </c>
      <c r="H898" s="1131" t="s">
        <v>437</v>
      </c>
      <c r="I898" s="1131" t="s">
        <v>7821</v>
      </c>
      <c r="J898" s="1131" t="s">
        <v>7822</v>
      </c>
      <c r="K898" s="1131" t="s">
        <v>7683</v>
      </c>
      <c r="L898" s="1131" t="s">
        <v>7823</v>
      </c>
      <c r="R898" s="1131">
        <v>7</v>
      </c>
      <c r="S898" s="1131" t="s">
        <v>7697</v>
      </c>
      <c r="T898" s="1131">
        <v>7</v>
      </c>
    </row>
    <row r="899" spans="1:20">
      <c r="A899" s="1131" t="s">
        <v>2806</v>
      </c>
      <c r="B899" s="1132" t="s">
        <v>2807</v>
      </c>
      <c r="C899" s="1131" t="s">
        <v>2057</v>
      </c>
      <c r="D899" s="1134" t="s">
        <v>1041</v>
      </c>
      <c r="E899" s="1134" t="s">
        <v>702</v>
      </c>
      <c r="G899" s="1131">
        <v>0</v>
      </c>
      <c r="H899" s="1131" t="s">
        <v>437</v>
      </c>
      <c r="I899" s="1131" t="s">
        <v>7824</v>
      </c>
      <c r="J899" s="1131" t="s">
        <v>7825</v>
      </c>
      <c r="K899" s="1131" t="s">
        <v>7683</v>
      </c>
      <c r="L899" s="1131" t="s">
        <v>7826</v>
      </c>
      <c r="R899" s="1131">
        <v>7</v>
      </c>
      <c r="S899" s="1131" t="s">
        <v>7697</v>
      </c>
      <c r="T899" s="1131">
        <v>7</v>
      </c>
    </row>
    <row r="900" spans="1:20">
      <c r="A900" s="1131" t="s">
        <v>2808</v>
      </c>
      <c r="B900" s="1132" t="s">
        <v>2809</v>
      </c>
      <c r="C900" s="1131" t="s">
        <v>2057</v>
      </c>
      <c r="D900" s="1134" t="s">
        <v>1041</v>
      </c>
      <c r="E900" s="1134" t="s">
        <v>702</v>
      </c>
      <c r="G900" s="1131">
        <v>0</v>
      </c>
      <c r="H900" s="1131" t="s">
        <v>437</v>
      </c>
      <c r="I900" s="1131" t="s">
        <v>7827</v>
      </c>
      <c r="J900" s="1131" t="s">
        <v>7828</v>
      </c>
      <c r="K900" s="1131" t="s">
        <v>7683</v>
      </c>
      <c r="L900" s="1131" t="s">
        <v>7829</v>
      </c>
      <c r="R900" s="1131">
        <v>16</v>
      </c>
      <c r="S900" s="1131" t="s">
        <v>7697</v>
      </c>
      <c r="T900" s="1131">
        <v>16</v>
      </c>
    </row>
    <row r="901" spans="1:20">
      <c r="A901" s="1131" t="s">
        <v>2810</v>
      </c>
      <c r="B901" s="1132" t="s">
        <v>2811</v>
      </c>
      <c r="C901" s="1131" t="s">
        <v>2057</v>
      </c>
      <c r="D901" s="1134" t="s">
        <v>1041</v>
      </c>
      <c r="E901" s="1134" t="s">
        <v>702</v>
      </c>
      <c r="G901" s="1131">
        <v>0</v>
      </c>
      <c r="H901" s="1131" t="s">
        <v>437</v>
      </c>
      <c r="I901" s="1131" t="s">
        <v>7830</v>
      </c>
      <c r="J901" s="1131" t="s">
        <v>7831</v>
      </c>
      <c r="K901" s="1131" t="s">
        <v>7683</v>
      </c>
      <c r="L901" s="1131" t="s">
        <v>7832</v>
      </c>
      <c r="R901" s="1131">
        <v>7</v>
      </c>
      <c r="S901" s="1131" t="s">
        <v>7697</v>
      </c>
      <c r="T901" s="1131">
        <v>7</v>
      </c>
    </row>
    <row r="902" spans="1:20">
      <c r="A902" s="1131" t="s">
        <v>2812</v>
      </c>
      <c r="B902" s="1132" t="s">
        <v>2813</v>
      </c>
      <c r="C902" s="1131" t="s">
        <v>2057</v>
      </c>
      <c r="D902" s="1134" t="s">
        <v>1041</v>
      </c>
      <c r="E902" s="1134" t="s">
        <v>702</v>
      </c>
      <c r="G902" s="1131">
        <v>0</v>
      </c>
      <c r="H902" s="1131" t="s">
        <v>437</v>
      </c>
      <c r="I902" s="1131" t="s">
        <v>7833</v>
      </c>
      <c r="J902" s="1131" t="s">
        <v>7834</v>
      </c>
      <c r="K902" s="1131" t="s">
        <v>7683</v>
      </c>
      <c r="L902" s="1131" t="s">
        <v>7835</v>
      </c>
      <c r="R902" s="1131">
        <v>7</v>
      </c>
      <c r="S902" s="1131" t="s">
        <v>7697</v>
      </c>
      <c r="T902" s="1131">
        <v>7</v>
      </c>
    </row>
    <row r="903" spans="1:20">
      <c r="A903" s="1131" t="s">
        <v>2814</v>
      </c>
      <c r="B903" s="1132" t="s">
        <v>2815</v>
      </c>
      <c r="C903" s="1131" t="s">
        <v>2057</v>
      </c>
      <c r="D903" s="1134" t="s">
        <v>1041</v>
      </c>
      <c r="E903" s="1134" t="s">
        <v>702</v>
      </c>
      <c r="G903" s="1131">
        <v>0</v>
      </c>
      <c r="H903" s="1131" t="s">
        <v>437</v>
      </c>
      <c r="I903" s="1131" t="s">
        <v>7836</v>
      </c>
      <c r="J903" s="1131" t="s">
        <v>7837</v>
      </c>
      <c r="K903" s="1131" t="s">
        <v>7683</v>
      </c>
      <c r="L903" s="1131" t="s">
        <v>7838</v>
      </c>
      <c r="R903" s="1131">
        <v>7</v>
      </c>
      <c r="S903" s="1131" t="s">
        <v>7697</v>
      </c>
      <c r="T903" s="1131">
        <v>7</v>
      </c>
    </row>
    <row r="904" spans="1:20">
      <c r="A904" s="1131" t="s">
        <v>2816</v>
      </c>
      <c r="B904" s="1132" t="s">
        <v>2817</v>
      </c>
      <c r="C904" s="1131" t="s">
        <v>2057</v>
      </c>
      <c r="D904" s="1134" t="s">
        <v>1041</v>
      </c>
      <c r="E904" s="1134" t="s">
        <v>702</v>
      </c>
      <c r="G904" s="1131">
        <v>0</v>
      </c>
      <c r="H904" s="1131" t="s">
        <v>437</v>
      </c>
      <c r="I904" s="1131" t="s">
        <v>7839</v>
      </c>
      <c r="J904" s="1131" t="s">
        <v>7840</v>
      </c>
      <c r="K904" s="1131" t="s">
        <v>7683</v>
      </c>
      <c r="L904" s="1131" t="s">
        <v>7841</v>
      </c>
      <c r="R904" s="1131">
        <v>14</v>
      </c>
      <c r="S904" s="1131" t="s">
        <v>7697</v>
      </c>
      <c r="T904" s="1131">
        <v>14</v>
      </c>
    </row>
    <row r="905" spans="1:20">
      <c r="A905" s="1131" t="s">
        <v>2818</v>
      </c>
      <c r="B905" s="1132" t="s">
        <v>2819</v>
      </c>
      <c r="C905" s="1131" t="s">
        <v>2057</v>
      </c>
      <c r="D905" s="1134" t="s">
        <v>1041</v>
      </c>
      <c r="E905" s="1134" t="s">
        <v>702</v>
      </c>
      <c r="G905" s="1131">
        <v>0</v>
      </c>
      <c r="H905" s="1131" t="s">
        <v>437</v>
      </c>
      <c r="I905" s="1131" t="s">
        <v>7842</v>
      </c>
      <c r="J905" s="1131" t="s">
        <v>7843</v>
      </c>
      <c r="K905" s="1131" t="s">
        <v>7683</v>
      </c>
      <c r="L905" s="1131" t="s">
        <v>7844</v>
      </c>
      <c r="R905" s="1131">
        <v>23</v>
      </c>
      <c r="S905" s="1131" t="s">
        <v>7697</v>
      </c>
      <c r="T905" s="1131">
        <v>23</v>
      </c>
    </row>
    <row r="906" spans="1:20">
      <c r="A906" s="1131" t="s">
        <v>2820</v>
      </c>
      <c r="B906" s="1132" t="s">
        <v>2821</v>
      </c>
      <c r="C906" s="1131" t="s">
        <v>2057</v>
      </c>
      <c r="D906" s="1134" t="s">
        <v>1041</v>
      </c>
      <c r="E906" s="1134" t="s">
        <v>702</v>
      </c>
      <c r="G906" s="1131">
        <v>0</v>
      </c>
      <c r="H906" s="1131" t="s">
        <v>437</v>
      </c>
      <c r="I906" s="1131" t="s">
        <v>7845</v>
      </c>
      <c r="J906" s="1131" t="s">
        <v>7846</v>
      </c>
      <c r="K906" s="1131" t="s">
        <v>7683</v>
      </c>
      <c r="L906" s="1131" t="s">
        <v>7847</v>
      </c>
      <c r="R906" s="1131">
        <v>8</v>
      </c>
      <c r="S906" s="1131" t="s">
        <v>7697</v>
      </c>
      <c r="T906" s="1131">
        <v>8</v>
      </c>
    </row>
    <row r="907" spans="1:20">
      <c r="A907" s="1131" t="s">
        <v>2822</v>
      </c>
      <c r="B907" s="1132" t="s">
        <v>2823</v>
      </c>
      <c r="C907" s="1131" t="s">
        <v>2057</v>
      </c>
      <c r="D907" s="1134" t="s">
        <v>1041</v>
      </c>
      <c r="E907" s="1134" t="s">
        <v>702</v>
      </c>
      <c r="G907" s="1131">
        <v>0</v>
      </c>
      <c r="H907" s="1131" t="s">
        <v>437</v>
      </c>
      <c r="I907" s="1131" t="s">
        <v>7848</v>
      </c>
      <c r="J907" s="1131" t="s">
        <v>7849</v>
      </c>
      <c r="K907" s="1131" t="s">
        <v>7683</v>
      </c>
      <c r="L907" s="1131" t="s">
        <v>7850</v>
      </c>
      <c r="R907" s="1131">
        <v>8</v>
      </c>
      <c r="S907" s="1131" t="s">
        <v>7697</v>
      </c>
      <c r="T907" s="1131">
        <v>8</v>
      </c>
    </row>
    <row r="908" spans="1:20">
      <c r="A908" s="1131" t="s">
        <v>2824</v>
      </c>
      <c r="B908" s="1132" t="s">
        <v>2825</v>
      </c>
      <c r="C908" s="1131" t="s">
        <v>2057</v>
      </c>
      <c r="D908" s="1134" t="s">
        <v>1041</v>
      </c>
      <c r="E908" s="1134" t="s">
        <v>702</v>
      </c>
      <c r="G908" s="1131">
        <v>0</v>
      </c>
      <c r="H908" s="1131" t="s">
        <v>437</v>
      </c>
      <c r="I908" s="1131" t="s">
        <v>7851</v>
      </c>
      <c r="J908" s="1131" t="s">
        <v>7852</v>
      </c>
      <c r="K908" s="1131" t="s">
        <v>7683</v>
      </c>
      <c r="L908" s="1131" t="s">
        <v>7853</v>
      </c>
      <c r="R908" s="1131">
        <v>8</v>
      </c>
      <c r="S908" s="1131" t="s">
        <v>7697</v>
      </c>
      <c r="T908" s="1131">
        <v>8</v>
      </c>
    </row>
    <row r="909" spans="1:20">
      <c r="A909" s="1131" t="s">
        <v>2826</v>
      </c>
      <c r="B909" s="1132" t="s">
        <v>2827</v>
      </c>
      <c r="C909" s="1131" t="s">
        <v>2057</v>
      </c>
      <c r="D909" s="1134" t="s">
        <v>1041</v>
      </c>
      <c r="E909" s="1134" t="s">
        <v>702</v>
      </c>
      <c r="G909" s="1131">
        <v>0</v>
      </c>
      <c r="H909" s="1131" t="s">
        <v>437</v>
      </c>
      <c r="I909" s="1131" t="s">
        <v>7854</v>
      </c>
      <c r="J909" s="1131" t="s">
        <v>7855</v>
      </c>
      <c r="K909" s="1131" t="s">
        <v>7683</v>
      </c>
      <c r="L909" s="1131" t="s">
        <v>7856</v>
      </c>
      <c r="R909" s="1131">
        <v>8</v>
      </c>
      <c r="S909" s="1131" t="s">
        <v>7697</v>
      </c>
      <c r="T909" s="1131">
        <v>8</v>
      </c>
    </row>
    <row r="910" spans="1:20">
      <c r="A910" s="1131" t="s">
        <v>2828</v>
      </c>
      <c r="B910" s="1132" t="s">
        <v>2829</v>
      </c>
      <c r="C910" s="1131" t="s">
        <v>2057</v>
      </c>
      <c r="D910" s="1134" t="s">
        <v>1041</v>
      </c>
      <c r="E910" s="1134" t="s">
        <v>702</v>
      </c>
      <c r="G910" s="1131">
        <v>0</v>
      </c>
      <c r="H910" s="1131" t="s">
        <v>437</v>
      </c>
      <c r="I910" s="1131" t="s">
        <v>7857</v>
      </c>
      <c r="J910" s="1131" t="s">
        <v>7858</v>
      </c>
      <c r="K910" s="1131" t="s">
        <v>7683</v>
      </c>
      <c r="L910" s="1131" t="s">
        <v>7859</v>
      </c>
      <c r="R910" s="1131">
        <v>7</v>
      </c>
      <c r="S910" s="1131" t="s">
        <v>7697</v>
      </c>
      <c r="T910" s="1131">
        <v>7</v>
      </c>
    </row>
    <row r="911" spans="1:20">
      <c r="A911" s="1131" t="s">
        <v>2830</v>
      </c>
      <c r="B911" s="1132" t="s">
        <v>2831</v>
      </c>
      <c r="C911" s="1131" t="s">
        <v>2057</v>
      </c>
      <c r="D911" s="1134" t="s">
        <v>1041</v>
      </c>
      <c r="E911" s="1134" t="s">
        <v>702</v>
      </c>
      <c r="G911" s="1131">
        <v>0</v>
      </c>
      <c r="H911" s="1131" t="s">
        <v>437</v>
      </c>
      <c r="I911" s="1131" t="s">
        <v>7860</v>
      </c>
      <c r="J911" s="1131" t="s">
        <v>7861</v>
      </c>
      <c r="K911" s="1131" t="s">
        <v>7683</v>
      </c>
      <c r="L911" s="1131" t="s">
        <v>7862</v>
      </c>
      <c r="R911" s="1131">
        <v>16</v>
      </c>
      <c r="S911" s="1131" t="s">
        <v>7193</v>
      </c>
      <c r="T911" s="1131">
        <v>16</v>
      </c>
    </row>
    <row r="912" spans="1:20">
      <c r="A912" s="1131" t="s">
        <v>2832</v>
      </c>
      <c r="B912" s="1132" t="s">
        <v>2833</v>
      </c>
      <c r="C912" s="1131" t="s">
        <v>2057</v>
      </c>
      <c r="D912" s="1134" t="s">
        <v>1041</v>
      </c>
      <c r="E912" s="1134" t="s">
        <v>702</v>
      </c>
      <c r="G912" s="1131">
        <v>0</v>
      </c>
      <c r="H912" s="1131" t="s">
        <v>437</v>
      </c>
      <c r="I912" s="1131" t="s">
        <v>7863</v>
      </c>
      <c r="J912" s="1131" t="s">
        <v>7864</v>
      </c>
      <c r="K912" s="1131" t="s">
        <v>7683</v>
      </c>
      <c r="L912" s="1131" t="s">
        <v>7865</v>
      </c>
      <c r="R912" s="1131">
        <v>8</v>
      </c>
      <c r="S912" s="1131" t="s">
        <v>7697</v>
      </c>
      <c r="T912" s="1131">
        <v>8</v>
      </c>
    </row>
    <row r="913" spans="1:20">
      <c r="A913" s="1131" t="s">
        <v>2834</v>
      </c>
      <c r="B913" s="1132" t="s">
        <v>2835</v>
      </c>
      <c r="C913" s="1131" t="s">
        <v>2057</v>
      </c>
      <c r="D913" s="1134" t="s">
        <v>1041</v>
      </c>
      <c r="E913" s="1134" t="s">
        <v>702</v>
      </c>
      <c r="G913" s="1131">
        <v>0</v>
      </c>
      <c r="H913" s="1131" t="s">
        <v>437</v>
      </c>
      <c r="I913" s="1131" t="s">
        <v>7866</v>
      </c>
      <c r="J913" s="1131" t="s">
        <v>7867</v>
      </c>
      <c r="K913" s="1131" t="s">
        <v>7683</v>
      </c>
      <c r="L913" s="1131" t="s">
        <v>7868</v>
      </c>
      <c r="R913" s="1131">
        <v>9</v>
      </c>
      <c r="S913" s="1131" t="s">
        <v>7697</v>
      </c>
      <c r="T913" s="1131">
        <v>9</v>
      </c>
    </row>
    <row r="914" spans="1:20">
      <c r="A914" s="1131" t="s">
        <v>2836</v>
      </c>
      <c r="B914" s="1132" t="s">
        <v>2837</v>
      </c>
      <c r="C914" s="1131" t="s">
        <v>2057</v>
      </c>
      <c r="D914" s="1134" t="s">
        <v>1041</v>
      </c>
      <c r="E914" s="1134" t="s">
        <v>702</v>
      </c>
      <c r="G914" s="1131">
        <v>0</v>
      </c>
      <c r="H914" s="1131" t="s">
        <v>437</v>
      </c>
      <c r="I914" s="1131" t="s">
        <v>7869</v>
      </c>
      <c r="J914" s="1131" t="s">
        <v>7870</v>
      </c>
      <c r="K914" s="1131" t="s">
        <v>7683</v>
      </c>
      <c r="L914" s="1131" t="s">
        <v>7871</v>
      </c>
      <c r="R914" s="1131">
        <v>38</v>
      </c>
      <c r="S914" s="1131" t="s">
        <v>7697</v>
      </c>
      <c r="T914" s="1131">
        <v>38</v>
      </c>
    </row>
    <row r="915" spans="1:20">
      <c r="A915" s="1131" t="s">
        <v>2838</v>
      </c>
      <c r="B915" s="1132" t="s">
        <v>2839</v>
      </c>
      <c r="C915" s="1131" t="s">
        <v>2057</v>
      </c>
      <c r="D915" s="1134" t="s">
        <v>1041</v>
      </c>
      <c r="E915" s="1134" t="s">
        <v>702</v>
      </c>
      <c r="G915" s="1131">
        <v>0</v>
      </c>
      <c r="H915" s="1131" t="s">
        <v>437</v>
      </c>
      <c r="I915" s="1131" t="s">
        <v>7872</v>
      </c>
      <c r="J915" s="1131" t="s">
        <v>7873</v>
      </c>
      <c r="K915" s="1131">
        <v>1</v>
      </c>
      <c r="L915" s="1131">
        <v>687461</v>
      </c>
      <c r="R915" s="1131">
        <v>20</v>
      </c>
      <c r="S915" s="1131" t="s">
        <v>7193</v>
      </c>
      <c r="T915" s="1131">
        <v>20</v>
      </c>
    </row>
    <row r="916" spans="1:20">
      <c r="A916" s="1131" t="s">
        <v>2840</v>
      </c>
      <c r="B916" s="1132" t="s">
        <v>2841</v>
      </c>
      <c r="C916" s="1131" t="s">
        <v>2057</v>
      </c>
      <c r="D916" s="1134" t="s">
        <v>1041</v>
      </c>
      <c r="E916" s="1134" t="s">
        <v>702</v>
      </c>
      <c r="G916" s="1131">
        <v>0</v>
      </c>
      <c r="H916" s="1131" t="s">
        <v>437</v>
      </c>
      <c r="I916" s="1131" t="s">
        <v>7874</v>
      </c>
      <c r="J916" s="1131" t="s">
        <v>7875</v>
      </c>
      <c r="K916" s="1131">
        <v>1</v>
      </c>
      <c r="L916" s="1131">
        <v>687462</v>
      </c>
      <c r="R916" s="1131">
        <v>10</v>
      </c>
      <c r="S916" s="1131" t="s">
        <v>7193</v>
      </c>
      <c r="T916" s="1131">
        <v>10</v>
      </c>
    </row>
    <row r="917" spans="1:20">
      <c r="A917" s="1131" t="s">
        <v>2842</v>
      </c>
      <c r="B917" s="1132" t="s">
        <v>2843</v>
      </c>
      <c r="C917" s="1131" t="s">
        <v>2057</v>
      </c>
      <c r="D917" s="1134" t="s">
        <v>1041</v>
      </c>
      <c r="E917" s="1134" t="s">
        <v>702</v>
      </c>
      <c r="G917" s="1131">
        <v>0</v>
      </c>
      <c r="H917" s="1131" t="s">
        <v>437</v>
      </c>
      <c r="I917" s="1131" t="s">
        <v>7876</v>
      </c>
      <c r="J917" s="1131" t="s">
        <v>7877</v>
      </c>
      <c r="K917" s="1131">
        <v>1</v>
      </c>
      <c r="L917" s="1131">
        <v>687480</v>
      </c>
      <c r="R917" s="1131">
        <v>9</v>
      </c>
      <c r="S917" s="1131" t="s">
        <v>7193</v>
      </c>
      <c r="T917" s="1131">
        <v>9</v>
      </c>
    </row>
    <row r="918" spans="1:20">
      <c r="A918" s="1131" t="s">
        <v>2844</v>
      </c>
      <c r="B918" s="1132" t="s">
        <v>2845</v>
      </c>
      <c r="C918" s="1131" t="s">
        <v>2057</v>
      </c>
      <c r="D918" s="1134" t="s">
        <v>1041</v>
      </c>
      <c r="E918" s="1134" t="s">
        <v>702</v>
      </c>
      <c r="G918" s="1131">
        <v>0</v>
      </c>
      <c r="H918" s="1131" t="s">
        <v>437</v>
      </c>
      <c r="I918" s="1131" t="s">
        <v>7878</v>
      </c>
      <c r="J918" s="1131" t="s">
        <v>7879</v>
      </c>
      <c r="K918" s="1131">
        <v>1</v>
      </c>
      <c r="L918" s="1131">
        <v>687600</v>
      </c>
      <c r="R918" s="1131">
        <v>15</v>
      </c>
      <c r="S918" s="1131" t="s">
        <v>7193</v>
      </c>
      <c r="T918" s="1131">
        <v>15</v>
      </c>
    </row>
    <row r="919" spans="1:20">
      <c r="A919" s="1131" t="s">
        <v>2846</v>
      </c>
      <c r="B919" s="1132" t="s">
        <v>2847</v>
      </c>
      <c r="C919" s="1131" t="s">
        <v>2057</v>
      </c>
      <c r="D919" s="1134" t="s">
        <v>1041</v>
      </c>
      <c r="E919" s="1134" t="s">
        <v>702</v>
      </c>
      <c r="G919" s="1131">
        <v>0</v>
      </c>
      <c r="H919" s="1131" t="s">
        <v>437</v>
      </c>
      <c r="I919" s="1131" t="s">
        <v>7880</v>
      </c>
      <c r="J919" s="1131" t="s">
        <v>7881</v>
      </c>
      <c r="K919" s="1131">
        <v>1</v>
      </c>
      <c r="L919" s="1131">
        <v>689100</v>
      </c>
      <c r="R919" s="1131">
        <v>40</v>
      </c>
      <c r="S919" s="1131" t="s">
        <v>7193</v>
      </c>
      <c r="T919" s="1131">
        <v>40</v>
      </c>
    </row>
    <row r="920" spans="1:20">
      <c r="A920" s="1131" t="s">
        <v>2848</v>
      </c>
      <c r="B920" s="1132" t="s">
        <v>2849</v>
      </c>
      <c r="C920" s="1131" t="s">
        <v>2057</v>
      </c>
      <c r="D920" s="1134" t="s">
        <v>1041</v>
      </c>
      <c r="E920" s="1134" t="s">
        <v>702</v>
      </c>
      <c r="G920" s="1131">
        <v>0</v>
      </c>
      <c r="H920" s="1131" t="s">
        <v>437</v>
      </c>
      <c r="I920" s="1131" t="s">
        <v>7882</v>
      </c>
      <c r="J920" s="1131" t="s">
        <v>7883</v>
      </c>
      <c r="K920" s="1131">
        <v>1</v>
      </c>
      <c r="L920" s="1131">
        <v>689210</v>
      </c>
      <c r="R920" s="1131">
        <v>9</v>
      </c>
      <c r="S920" s="1131" t="s">
        <v>7884</v>
      </c>
      <c r="T920" s="1131">
        <v>9</v>
      </c>
    </row>
    <row r="921" spans="1:20">
      <c r="A921" s="1131" t="s">
        <v>2850</v>
      </c>
      <c r="B921" s="1132" t="s">
        <v>2851</v>
      </c>
      <c r="C921" s="1131" t="s">
        <v>2057</v>
      </c>
      <c r="D921" s="1134" t="s">
        <v>1041</v>
      </c>
      <c r="E921" s="1134" t="s">
        <v>702</v>
      </c>
      <c r="G921" s="1131">
        <v>0</v>
      </c>
      <c r="H921" s="1131" t="s">
        <v>437</v>
      </c>
      <c r="I921" s="1131" t="s">
        <v>7885</v>
      </c>
      <c r="J921" s="1131" t="s">
        <v>7886</v>
      </c>
      <c r="K921" s="1131">
        <v>1</v>
      </c>
      <c r="L921" s="1131">
        <v>689220</v>
      </c>
      <c r="R921" s="1131">
        <v>18</v>
      </c>
      <c r="S921" s="1131" t="s">
        <v>7884</v>
      </c>
      <c r="T921" s="1131">
        <v>18</v>
      </c>
    </row>
    <row r="922" spans="1:20">
      <c r="A922" s="1131" t="s">
        <v>2852</v>
      </c>
      <c r="B922" s="1132" t="s">
        <v>2853</v>
      </c>
      <c r="C922" s="1131" t="s">
        <v>2057</v>
      </c>
      <c r="D922" s="1134" t="s">
        <v>1041</v>
      </c>
      <c r="E922" s="1134" t="s">
        <v>702</v>
      </c>
      <c r="G922" s="1131">
        <v>0</v>
      </c>
      <c r="H922" s="1131" t="s">
        <v>437</v>
      </c>
      <c r="I922" s="1131" t="s">
        <v>7887</v>
      </c>
      <c r="J922" s="1131" t="s">
        <v>7888</v>
      </c>
      <c r="K922" s="1131">
        <v>1</v>
      </c>
      <c r="L922" s="1131">
        <v>689400</v>
      </c>
      <c r="R922" s="1131">
        <v>8</v>
      </c>
      <c r="S922" s="1131" t="s">
        <v>7193</v>
      </c>
      <c r="T922" s="1131">
        <v>8</v>
      </c>
    </row>
    <row r="923" spans="1:20">
      <c r="A923" s="1131" t="s">
        <v>2854</v>
      </c>
      <c r="B923" s="1132" t="s">
        <v>2855</v>
      </c>
      <c r="C923" s="1131" t="s">
        <v>2057</v>
      </c>
      <c r="D923" s="1134" t="s">
        <v>1041</v>
      </c>
      <c r="E923" s="1134" t="s">
        <v>702</v>
      </c>
      <c r="G923" s="1131">
        <v>0</v>
      </c>
      <c r="H923" s="1131" t="s">
        <v>437</v>
      </c>
      <c r="I923" s="1131" t="s">
        <v>7889</v>
      </c>
      <c r="J923" s="1131" t="s">
        <v>7890</v>
      </c>
      <c r="K923" s="1131">
        <v>1</v>
      </c>
      <c r="L923" s="1131">
        <v>689500</v>
      </c>
      <c r="R923" s="1131">
        <v>8</v>
      </c>
      <c r="S923" s="1131" t="s">
        <v>7884</v>
      </c>
      <c r="T923" s="1131">
        <v>8</v>
      </c>
    </row>
    <row r="924" spans="1:20">
      <c r="A924" s="1131" t="s">
        <v>2856</v>
      </c>
      <c r="B924" s="1132" t="s">
        <v>2857</v>
      </c>
      <c r="C924" s="1131" t="s">
        <v>2057</v>
      </c>
      <c r="D924" s="1134" t="s">
        <v>1041</v>
      </c>
      <c r="E924" s="1134" t="s">
        <v>702</v>
      </c>
      <c r="G924" s="1131">
        <v>0</v>
      </c>
      <c r="H924" s="1131" t="s">
        <v>437</v>
      </c>
      <c r="I924" s="1131" t="s">
        <v>7891</v>
      </c>
      <c r="J924" s="1131" t="s">
        <v>7892</v>
      </c>
      <c r="K924" s="1131">
        <v>1</v>
      </c>
      <c r="L924" s="1131">
        <v>689600</v>
      </c>
      <c r="R924" s="1131">
        <v>8</v>
      </c>
      <c r="S924" s="1131" t="s">
        <v>7193</v>
      </c>
      <c r="T924" s="1131">
        <v>8</v>
      </c>
    </row>
    <row r="925" spans="1:20">
      <c r="A925" s="1131" t="s">
        <v>2858</v>
      </c>
      <c r="B925" s="1132" t="s">
        <v>2859</v>
      </c>
      <c r="C925" s="1131" t="s">
        <v>2057</v>
      </c>
      <c r="D925" s="1134" t="s">
        <v>1041</v>
      </c>
      <c r="E925" s="1134" t="s">
        <v>702</v>
      </c>
      <c r="G925" s="1131">
        <v>0</v>
      </c>
      <c r="H925" s="1131" t="s">
        <v>437</v>
      </c>
      <c r="I925" s="1131" t="s">
        <v>7893</v>
      </c>
      <c r="J925" s="1131" t="s">
        <v>7894</v>
      </c>
      <c r="K925" s="1131">
        <v>2</v>
      </c>
      <c r="L925" s="1131" t="s">
        <v>7895</v>
      </c>
      <c r="R925" s="1131">
        <v>32</v>
      </c>
      <c r="S925" s="1131" t="s">
        <v>7193</v>
      </c>
      <c r="T925" s="1131">
        <v>32</v>
      </c>
    </row>
    <row r="926" spans="1:20">
      <c r="A926" s="1131" t="s">
        <v>2860</v>
      </c>
      <c r="B926" s="1132" t="s">
        <v>2861</v>
      </c>
      <c r="C926" s="1131" t="s">
        <v>2057</v>
      </c>
      <c r="D926" s="1134" t="s">
        <v>1041</v>
      </c>
      <c r="E926" s="1134" t="s">
        <v>702</v>
      </c>
      <c r="G926" s="1131">
        <v>0</v>
      </c>
      <c r="H926" s="1131" t="s">
        <v>437</v>
      </c>
      <c r="I926" s="1131" t="s">
        <v>7896</v>
      </c>
      <c r="J926" s="1131" t="s">
        <v>7897</v>
      </c>
      <c r="K926" s="1131">
        <v>2</v>
      </c>
      <c r="L926" s="1131" t="s">
        <v>7898</v>
      </c>
      <c r="R926" s="1131">
        <v>14</v>
      </c>
      <c r="S926" s="1131" t="s">
        <v>7193</v>
      </c>
      <c r="T926" s="1131">
        <v>14</v>
      </c>
    </row>
    <row r="927" spans="1:20">
      <c r="A927" s="1131" t="s">
        <v>2862</v>
      </c>
      <c r="B927" s="1132" t="s">
        <v>2863</v>
      </c>
      <c r="C927" s="1131" t="s">
        <v>2864</v>
      </c>
      <c r="D927" s="1134" t="s">
        <v>1041</v>
      </c>
      <c r="E927" s="1134" t="s">
        <v>702</v>
      </c>
      <c r="G927" s="1131">
        <v>-2</v>
      </c>
      <c r="H927" s="1131" t="s">
        <v>7212</v>
      </c>
      <c r="I927" s="1131" t="s">
        <v>7906</v>
      </c>
      <c r="J927" s="1131" t="s">
        <v>7907</v>
      </c>
      <c r="K927" s="1131" t="s">
        <v>7908</v>
      </c>
      <c r="L927" s="1131" t="s">
        <v>7909</v>
      </c>
      <c r="R927" s="1131">
        <v>38</v>
      </c>
      <c r="S927" s="1131" t="s">
        <v>7697</v>
      </c>
      <c r="T927" s="1131">
        <v>38</v>
      </c>
    </row>
    <row r="928" spans="1:20">
      <c r="A928" s="1131" t="s">
        <v>2865</v>
      </c>
      <c r="B928" s="1132" t="s">
        <v>2866</v>
      </c>
      <c r="C928" s="1131" t="s">
        <v>2864</v>
      </c>
      <c r="D928" s="1134" t="s">
        <v>1041</v>
      </c>
      <c r="E928" s="1134" t="s">
        <v>702</v>
      </c>
      <c r="G928" s="1131">
        <v>-2</v>
      </c>
      <c r="H928" s="1131" t="s">
        <v>7212</v>
      </c>
      <c r="I928" s="1131" t="s">
        <v>7910</v>
      </c>
      <c r="J928" s="1131" t="s">
        <v>7911</v>
      </c>
      <c r="K928" s="1131" t="s">
        <v>7683</v>
      </c>
      <c r="L928" s="1131" t="s">
        <v>7912</v>
      </c>
      <c r="R928" s="1131">
        <v>21</v>
      </c>
      <c r="S928" s="1131" t="s">
        <v>7193</v>
      </c>
      <c r="T928" s="1131">
        <v>21</v>
      </c>
    </row>
    <row r="929" spans="1:20">
      <c r="A929" s="1131" t="s">
        <v>2867</v>
      </c>
      <c r="B929" s="1132" t="s">
        <v>2868</v>
      </c>
      <c r="C929" s="1131" t="s">
        <v>2864</v>
      </c>
      <c r="D929" s="1134" t="s">
        <v>1041</v>
      </c>
      <c r="E929" s="1134" t="s">
        <v>702</v>
      </c>
      <c r="G929" s="1131">
        <v>-2</v>
      </c>
      <c r="H929" s="1131" t="s">
        <v>7212</v>
      </c>
      <c r="I929" s="1131" t="s">
        <v>7913</v>
      </c>
      <c r="J929" s="1131" t="s">
        <v>7914</v>
      </c>
      <c r="K929" s="1131" t="s">
        <v>7683</v>
      </c>
      <c r="L929" s="1131" t="s">
        <v>7915</v>
      </c>
      <c r="R929" s="1131">
        <v>7</v>
      </c>
      <c r="S929" s="1131" t="s">
        <v>7697</v>
      </c>
      <c r="T929" s="1131">
        <v>7</v>
      </c>
    </row>
    <row r="930" spans="1:20">
      <c r="A930" s="1131" t="s">
        <v>2869</v>
      </c>
      <c r="B930" s="1132" t="s">
        <v>2870</v>
      </c>
      <c r="C930" s="1131" t="s">
        <v>2864</v>
      </c>
      <c r="D930" s="1134" t="s">
        <v>1041</v>
      </c>
      <c r="E930" s="1134" t="s">
        <v>702</v>
      </c>
      <c r="G930" s="1131">
        <v>-2</v>
      </c>
      <c r="H930" s="1131" t="s">
        <v>7212</v>
      </c>
      <c r="I930" s="1131" t="s">
        <v>7916</v>
      </c>
      <c r="J930" s="1131" t="s">
        <v>7917</v>
      </c>
      <c r="K930" s="1131" t="s">
        <v>7683</v>
      </c>
      <c r="L930" s="1131" t="s">
        <v>7918</v>
      </c>
      <c r="R930" s="1131">
        <v>26</v>
      </c>
      <c r="S930" s="1131" t="s">
        <v>7697</v>
      </c>
      <c r="T930" s="1131">
        <v>26</v>
      </c>
    </row>
    <row r="931" spans="1:20">
      <c r="A931" s="1131" t="s">
        <v>2871</v>
      </c>
      <c r="B931" s="1132" t="s">
        <v>2872</v>
      </c>
      <c r="C931" s="1131" t="s">
        <v>2864</v>
      </c>
      <c r="D931" s="1134" t="s">
        <v>1041</v>
      </c>
      <c r="E931" s="1134" t="s">
        <v>702</v>
      </c>
      <c r="G931" s="1131">
        <v>-2</v>
      </c>
      <c r="H931" s="1131" t="s">
        <v>7212</v>
      </c>
      <c r="I931" s="1131" t="s">
        <v>7919</v>
      </c>
      <c r="J931" s="1131" t="s">
        <v>7920</v>
      </c>
      <c r="K931" s="1131">
        <v>1</v>
      </c>
      <c r="L931" s="1131">
        <v>733222</v>
      </c>
      <c r="R931" s="1131">
        <v>10</v>
      </c>
      <c r="S931" s="1131" t="s">
        <v>7193</v>
      </c>
      <c r="T931" s="1131">
        <v>10</v>
      </c>
    </row>
    <row r="932" spans="1:20">
      <c r="A932" s="1131" t="s">
        <v>2873</v>
      </c>
      <c r="B932" s="1132" t="s">
        <v>2874</v>
      </c>
      <c r="C932" s="1131" t="s">
        <v>2864</v>
      </c>
      <c r="D932" s="1134" t="s">
        <v>1041</v>
      </c>
      <c r="E932" s="1134" t="s">
        <v>702</v>
      </c>
      <c r="G932" s="1131">
        <v>-2</v>
      </c>
      <c r="H932" s="1131" t="s">
        <v>7212</v>
      </c>
      <c r="I932" s="1131" t="s">
        <v>7921</v>
      </c>
      <c r="J932" s="1131" t="s">
        <v>7922</v>
      </c>
      <c r="K932" s="1131" t="s">
        <v>7683</v>
      </c>
      <c r="L932" s="1131" t="s">
        <v>7923</v>
      </c>
      <c r="R932" s="1131">
        <v>15</v>
      </c>
      <c r="S932" s="1131" t="s">
        <v>7697</v>
      </c>
      <c r="T932" s="1131">
        <v>15</v>
      </c>
    </row>
    <row r="933" spans="1:20">
      <c r="A933" s="1131" t="s">
        <v>2875</v>
      </c>
      <c r="B933" s="1132" t="s">
        <v>2876</v>
      </c>
      <c r="C933" s="1131" t="s">
        <v>2864</v>
      </c>
      <c r="D933" s="1134" t="s">
        <v>1041</v>
      </c>
      <c r="E933" s="1134" t="s">
        <v>702</v>
      </c>
      <c r="G933" s="1131">
        <v>-2</v>
      </c>
      <c r="H933" s="1131" t="s">
        <v>7212</v>
      </c>
      <c r="I933" s="1131" t="s">
        <v>7924</v>
      </c>
      <c r="J933" s="1131" t="s">
        <v>7925</v>
      </c>
      <c r="K933" s="1131" t="s">
        <v>7683</v>
      </c>
      <c r="L933" s="1131" t="s">
        <v>7926</v>
      </c>
      <c r="R933" s="1131">
        <v>121</v>
      </c>
      <c r="S933" s="1131" t="s">
        <v>7697</v>
      </c>
      <c r="T933" s="1131">
        <v>121</v>
      </c>
    </row>
    <row r="934" spans="1:20">
      <c r="A934" s="1131" t="s">
        <v>2877</v>
      </c>
      <c r="B934" s="1132" t="s">
        <v>2878</v>
      </c>
      <c r="C934" s="1131" t="s">
        <v>2864</v>
      </c>
      <c r="D934" s="1134" t="s">
        <v>1041</v>
      </c>
      <c r="E934" s="1134" t="s">
        <v>702</v>
      </c>
      <c r="G934" s="1131">
        <v>-2</v>
      </c>
      <c r="H934" s="1131" t="s">
        <v>7212</v>
      </c>
      <c r="I934" s="1131" t="s">
        <v>7927</v>
      </c>
      <c r="J934" s="1131" t="s">
        <v>7928</v>
      </c>
      <c r="K934" s="1131" t="s">
        <v>7683</v>
      </c>
      <c r="L934" s="1131" t="s">
        <v>7929</v>
      </c>
      <c r="R934" s="1131">
        <v>24</v>
      </c>
      <c r="S934" s="1131" t="s">
        <v>7697</v>
      </c>
      <c r="T934" s="1131">
        <v>24</v>
      </c>
    </row>
    <row r="935" spans="1:20">
      <c r="A935" s="1131" t="s">
        <v>2879</v>
      </c>
      <c r="B935" s="1132" t="s">
        <v>2880</v>
      </c>
      <c r="C935" s="1131" t="s">
        <v>2864</v>
      </c>
      <c r="D935" s="1134" t="s">
        <v>1041</v>
      </c>
      <c r="E935" s="1134" t="s">
        <v>702</v>
      </c>
      <c r="G935" s="1131">
        <v>-2</v>
      </c>
      <c r="H935" s="1131" t="s">
        <v>7212</v>
      </c>
      <c r="I935" s="1131" t="s">
        <v>7930</v>
      </c>
      <c r="J935" s="1131" t="s">
        <v>7931</v>
      </c>
      <c r="K935" s="1131">
        <v>1</v>
      </c>
      <c r="L935" s="1131">
        <v>708210</v>
      </c>
      <c r="R935" s="1131">
        <v>9</v>
      </c>
      <c r="S935" s="1131" t="s">
        <v>7193</v>
      </c>
      <c r="T935" s="1131">
        <v>9</v>
      </c>
    </row>
    <row r="936" spans="1:20">
      <c r="A936" s="1131" t="s">
        <v>2881</v>
      </c>
      <c r="B936" s="1132" t="s">
        <v>2882</v>
      </c>
      <c r="C936" s="1131" t="s">
        <v>2864</v>
      </c>
      <c r="D936" s="1134" t="s">
        <v>1041</v>
      </c>
      <c r="E936" s="1134" t="s">
        <v>702</v>
      </c>
      <c r="G936" s="1131">
        <v>-2</v>
      </c>
      <c r="H936" s="1131" t="s">
        <v>7212</v>
      </c>
      <c r="I936" s="1131" t="s">
        <v>7932</v>
      </c>
      <c r="J936" s="1131" t="s">
        <v>7933</v>
      </c>
      <c r="K936" s="1131">
        <v>1</v>
      </c>
      <c r="L936" s="1131">
        <v>708220</v>
      </c>
      <c r="R936" s="1131">
        <v>9</v>
      </c>
      <c r="S936" s="1131" t="s">
        <v>7193</v>
      </c>
      <c r="T936" s="1131">
        <v>9</v>
      </c>
    </row>
    <row r="937" spans="1:20">
      <c r="A937" s="1131" t="s">
        <v>2883</v>
      </c>
      <c r="B937" s="1132" t="s">
        <v>2884</v>
      </c>
      <c r="C937" s="1131" t="s">
        <v>2864</v>
      </c>
      <c r="D937" s="1134" t="s">
        <v>1041</v>
      </c>
      <c r="E937" s="1134" t="s">
        <v>702</v>
      </c>
      <c r="G937" s="1131">
        <v>-2</v>
      </c>
      <c r="H937" s="1131" t="s">
        <v>7212</v>
      </c>
      <c r="I937" s="1131" t="s">
        <v>7934</v>
      </c>
      <c r="J937" s="1131" t="s">
        <v>7935</v>
      </c>
      <c r="K937" s="1131">
        <v>1</v>
      </c>
      <c r="L937" s="1131">
        <v>708230</v>
      </c>
      <c r="R937" s="1131">
        <v>9</v>
      </c>
      <c r="S937" s="1131" t="s">
        <v>7193</v>
      </c>
      <c r="T937" s="1131">
        <v>9</v>
      </c>
    </row>
    <row r="938" spans="1:20">
      <c r="A938" s="1131" t="s">
        <v>2885</v>
      </c>
      <c r="B938" s="1132" t="s">
        <v>2886</v>
      </c>
      <c r="C938" s="1131" t="s">
        <v>2864</v>
      </c>
      <c r="D938" s="1134" t="s">
        <v>1041</v>
      </c>
      <c r="E938" s="1134" t="s">
        <v>702</v>
      </c>
      <c r="G938" s="1131">
        <v>-2</v>
      </c>
      <c r="H938" s="1131" t="s">
        <v>7212</v>
      </c>
      <c r="I938" s="1131" t="s">
        <v>7936</v>
      </c>
      <c r="J938" s="1131" t="s">
        <v>7937</v>
      </c>
      <c r="K938" s="1131">
        <v>1</v>
      </c>
      <c r="L938" s="1131">
        <v>708280</v>
      </c>
      <c r="R938" s="1131">
        <v>38</v>
      </c>
      <c r="S938" s="1131" t="s">
        <v>7193</v>
      </c>
      <c r="T938" s="1131">
        <v>38</v>
      </c>
    </row>
    <row r="939" spans="1:20">
      <c r="A939" s="1131" t="s">
        <v>2887</v>
      </c>
      <c r="B939" s="1132" t="s">
        <v>2888</v>
      </c>
      <c r="C939" s="1131" t="s">
        <v>2864</v>
      </c>
      <c r="D939" s="1134" t="s">
        <v>1041</v>
      </c>
      <c r="E939" s="1134" t="s">
        <v>702</v>
      </c>
      <c r="G939" s="1131">
        <v>-2</v>
      </c>
      <c r="H939" s="1131" t="s">
        <v>7212</v>
      </c>
      <c r="I939" s="1131" t="s">
        <v>7938</v>
      </c>
      <c r="J939" s="1131" t="s">
        <v>7939</v>
      </c>
      <c r="K939" s="1131" t="s">
        <v>7683</v>
      </c>
      <c r="L939" s="1131" t="s">
        <v>7940</v>
      </c>
      <c r="R939" s="1131">
        <v>15</v>
      </c>
      <c r="S939" s="1131" t="s">
        <v>7697</v>
      </c>
      <c r="T939" s="1131">
        <v>15</v>
      </c>
    </row>
    <row r="940" spans="1:20">
      <c r="A940" s="1131" t="s">
        <v>2889</v>
      </c>
      <c r="B940" s="1132" t="s">
        <v>2890</v>
      </c>
      <c r="C940" s="1131" t="s">
        <v>2864</v>
      </c>
      <c r="D940" s="1134" t="s">
        <v>1041</v>
      </c>
      <c r="E940" s="1134" t="s">
        <v>702</v>
      </c>
      <c r="G940" s="1131">
        <v>-2</v>
      </c>
      <c r="H940" s="1131" t="s">
        <v>7212</v>
      </c>
      <c r="I940" s="1131" t="s">
        <v>7941</v>
      </c>
      <c r="J940" s="1131" t="s">
        <v>7942</v>
      </c>
      <c r="K940" s="1131" t="s">
        <v>7683</v>
      </c>
      <c r="L940" s="1131" t="s">
        <v>7943</v>
      </c>
      <c r="R940" s="1131">
        <v>6</v>
      </c>
      <c r="S940" s="1131" t="s">
        <v>7697</v>
      </c>
      <c r="T940" s="1131">
        <v>6</v>
      </c>
    </row>
    <row r="941" spans="1:20">
      <c r="A941" s="1131" t="s">
        <v>2891</v>
      </c>
      <c r="B941" s="1132" t="s">
        <v>2892</v>
      </c>
      <c r="C941" s="1131" t="s">
        <v>2864</v>
      </c>
      <c r="D941" s="1134" t="s">
        <v>1041</v>
      </c>
      <c r="E941" s="1134" t="s">
        <v>702</v>
      </c>
      <c r="G941" s="1131">
        <v>-2</v>
      </c>
      <c r="H941" s="1131" t="s">
        <v>7212</v>
      </c>
      <c r="I941" s="1131" t="s">
        <v>7944</v>
      </c>
      <c r="J941" s="1131" t="s">
        <v>7945</v>
      </c>
      <c r="K941" s="1131" t="s">
        <v>7683</v>
      </c>
      <c r="L941" s="1131" t="s">
        <v>7946</v>
      </c>
      <c r="R941" s="1131">
        <v>6</v>
      </c>
      <c r="S941" s="1131" t="s">
        <v>7697</v>
      </c>
      <c r="T941" s="1131">
        <v>6</v>
      </c>
    </row>
    <row r="942" spans="1:20">
      <c r="A942" s="1131" t="s">
        <v>2893</v>
      </c>
      <c r="B942" s="1132" t="s">
        <v>2894</v>
      </c>
      <c r="C942" s="1131" t="s">
        <v>2864</v>
      </c>
      <c r="D942" s="1134" t="s">
        <v>1041</v>
      </c>
      <c r="E942" s="1134" t="s">
        <v>702</v>
      </c>
      <c r="G942" s="1131">
        <v>-2</v>
      </c>
      <c r="H942" s="1131" t="s">
        <v>7212</v>
      </c>
      <c r="I942" s="1131" t="s">
        <v>7947</v>
      </c>
      <c r="J942" s="1131" t="s">
        <v>7948</v>
      </c>
      <c r="K942" s="1131" t="s">
        <v>7683</v>
      </c>
      <c r="L942" s="1131" t="s">
        <v>7949</v>
      </c>
      <c r="R942" s="1131">
        <v>6</v>
      </c>
      <c r="S942" s="1131" t="s">
        <v>7697</v>
      </c>
      <c r="T942" s="1131">
        <v>6</v>
      </c>
    </row>
    <row r="943" spans="1:20">
      <c r="A943" s="1131" t="s">
        <v>2895</v>
      </c>
      <c r="B943" s="1132" t="s">
        <v>2896</v>
      </c>
      <c r="C943" s="1131" t="s">
        <v>2864</v>
      </c>
      <c r="D943" s="1134" t="s">
        <v>1041</v>
      </c>
      <c r="E943" s="1134" t="s">
        <v>702</v>
      </c>
      <c r="G943" s="1131">
        <v>-2</v>
      </c>
      <c r="H943" s="1131" t="s">
        <v>7212</v>
      </c>
      <c r="I943" s="1131" t="s">
        <v>7950</v>
      </c>
      <c r="J943" s="1131" t="s">
        <v>7951</v>
      </c>
      <c r="K943" s="1131">
        <v>1</v>
      </c>
      <c r="L943" s="1131" t="s">
        <v>7952</v>
      </c>
      <c r="R943" s="1131">
        <v>9</v>
      </c>
      <c r="S943" s="1131" t="s">
        <v>7193</v>
      </c>
      <c r="T943" s="1131">
        <v>9</v>
      </c>
    </row>
    <row r="944" spans="1:20">
      <c r="A944" s="1131" t="s">
        <v>2897</v>
      </c>
      <c r="B944" s="1132" t="s">
        <v>2898</v>
      </c>
      <c r="C944" s="1131" t="s">
        <v>2864</v>
      </c>
      <c r="D944" s="1134" t="s">
        <v>1041</v>
      </c>
      <c r="E944" s="1134" t="s">
        <v>702</v>
      </c>
      <c r="G944" s="1131">
        <v>-2</v>
      </c>
      <c r="H944" s="1131" t="s">
        <v>7212</v>
      </c>
      <c r="I944" s="1131" t="s">
        <v>7953</v>
      </c>
      <c r="J944" s="1131" t="s">
        <v>7954</v>
      </c>
      <c r="K944" s="1131">
        <v>1</v>
      </c>
      <c r="L944" s="1131" t="s">
        <v>7955</v>
      </c>
      <c r="R944" s="1131">
        <v>9</v>
      </c>
      <c r="S944" s="1131" t="s">
        <v>7193</v>
      </c>
      <c r="T944" s="1131">
        <v>9</v>
      </c>
    </row>
    <row r="945" spans="1:20">
      <c r="A945" s="1131" t="s">
        <v>2899</v>
      </c>
      <c r="B945" s="1132" t="s">
        <v>2900</v>
      </c>
      <c r="C945" s="1131" t="s">
        <v>2864</v>
      </c>
      <c r="D945" s="1134" t="s">
        <v>1041</v>
      </c>
      <c r="E945" s="1134" t="s">
        <v>702</v>
      </c>
      <c r="G945" s="1131">
        <v>-2</v>
      </c>
      <c r="H945" s="1131" t="s">
        <v>7212</v>
      </c>
      <c r="I945" s="1131" t="s">
        <v>7956</v>
      </c>
      <c r="J945" s="1131" t="s">
        <v>7957</v>
      </c>
      <c r="K945" s="1131">
        <v>1</v>
      </c>
      <c r="L945" s="1131" t="s">
        <v>7958</v>
      </c>
      <c r="R945" s="1131">
        <v>9</v>
      </c>
      <c r="S945" s="1131" t="s">
        <v>7193</v>
      </c>
      <c r="T945" s="1131">
        <v>9</v>
      </c>
    </row>
    <row r="946" spans="1:20">
      <c r="A946" s="1131" t="s">
        <v>2901</v>
      </c>
      <c r="B946" s="1132" t="s">
        <v>2902</v>
      </c>
      <c r="C946" s="1131" t="s">
        <v>2864</v>
      </c>
      <c r="D946" s="1134" t="s">
        <v>1041</v>
      </c>
      <c r="E946" s="1134" t="s">
        <v>702</v>
      </c>
      <c r="G946" s="1131">
        <v>-2</v>
      </c>
      <c r="H946" s="1131" t="s">
        <v>7212</v>
      </c>
      <c r="I946" s="1131" t="s">
        <v>7959</v>
      </c>
      <c r="J946" s="1131" t="s">
        <v>7960</v>
      </c>
      <c r="K946" s="1131">
        <v>1</v>
      </c>
      <c r="L946" s="1131" t="s">
        <v>7961</v>
      </c>
      <c r="R946" s="1131">
        <v>9</v>
      </c>
      <c r="S946" s="1131" t="s">
        <v>7193</v>
      </c>
      <c r="T946" s="1131">
        <v>9</v>
      </c>
    </row>
    <row r="947" spans="1:20">
      <c r="A947" s="1131" t="s">
        <v>2903</v>
      </c>
      <c r="B947" s="1132" t="s">
        <v>2904</v>
      </c>
      <c r="C947" s="1131" t="s">
        <v>2864</v>
      </c>
      <c r="D947" s="1134" t="s">
        <v>1041</v>
      </c>
      <c r="E947" s="1134" t="s">
        <v>702</v>
      </c>
      <c r="G947" s="1131">
        <v>-2</v>
      </c>
      <c r="H947" s="1131" t="s">
        <v>7212</v>
      </c>
      <c r="I947" s="1131" t="s">
        <v>7962</v>
      </c>
      <c r="J947" s="1131" t="s">
        <v>7963</v>
      </c>
      <c r="K947" s="1131">
        <v>1</v>
      </c>
      <c r="L947" s="1131" t="s">
        <v>7964</v>
      </c>
      <c r="R947" s="1131">
        <v>10</v>
      </c>
      <c r="S947" s="1131" t="s">
        <v>7193</v>
      </c>
      <c r="T947" s="1131">
        <v>10</v>
      </c>
    </row>
    <row r="948" spans="1:20">
      <c r="A948" s="1131" t="s">
        <v>2905</v>
      </c>
      <c r="B948" s="1132" t="s">
        <v>2906</v>
      </c>
      <c r="C948" s="1131" t="s">
        <v>2864</v>
      </c>
      <c r="D948" s="1134" t="s">
        <v>1041</v>
      </c>
      <c r="E948" s="1134" t="s">
        <v>702</v>
      </c>
      <c r="G948" s="1131">
        <v>-2</v>
      </c>
      <c r="H948" s="1131" t="s">
        <v>7212</v>
      </c>
      <c r="I948" s="1131" t="s">
        <v>7965</v>
      </c>
      <c r="J948" s="1131" t="s">
        <v>7966</v>
      </c>
      <c r="K948" s="1131">
        <v>1</v>
      </c>
      <c r="L948" s="1131" t="s">
        <v>7967</v>
      </c>
      <c r="R948" s="1131">
        <v>10</v>
      </c>
      <c r="S948" s="1131" t="s">
        <v>7193</v>
      </c>
      <c r="T948" s="1131">
        <v>10</v>
      </c>
    </row>
    <row r="949" spans="1:20">
      <c r="A949" s="1131" t="s">
        <v>2907</v>
      </c>
      <c r="B949" s="1132" t="s">
        <v>2908</v>
      </c>
      <c r="C949" s="1131" t="s">
        <v>2864</v>
      </c>
      <c r="D949" s="1134" t="s">
        <v>1041</v>
      </c>
      <c r="E949" s="1134" t="s">
        <v>702</v>
      </c>
      <c r="G949" s="1131">
        <v>-2</v>
      </c>
      <c r="H949" s="1131" t="s">
        <v>7212</v>
      </c>
      <c r="I949" s="1131" t="s">
        <v>7968</v>
      </c>
      <c r="J949" s="1131" t="s">
        <v>7969</v>
      </c>
      <c r="K949" s="1131">
        <v>1</v>
      </c>
      <c r="L949" s="1131" t="s">
        <v>7970</v>
      </c>
      <c r="R949" s="1131">
        <v>10</v>
      </c>
      <c r="S949" s="1131" t="s">
        <v>7193</v>
      </c>
      <c r="T949" s="1131">
        <v>10</v>
      </c>
    </row>
    <row r="950" spans="1:20">
      <c r="A950" s="1131" t="s">
        <v>2909</v>
      </c>
      <c r="B950" s="1131" t="s">
        <v>2910</v>
      </c>
      <c r="C950" s="1131" t="s">
        <v>2864</v>
      </c>
      <c r="D950" s="1134" t="s">
        <v>1041</v>
      </c>
      <c r="E950" s="1134" t="s">
        <v>702</v>
      </c>
      <c r="G950" s="1131">
        <v>-2</v>
      </c>
      <c r="H950" s="1131" t="s">
        <v>7212</v>
      </c>
      <c r="I950" s="1131" t="s">
        <v>7971</v>
      </c>
      <c r="J950" s="1131" t="s">
        <v>7972</v>
      </c>
      <c r="K950" s="1131">
        <v>1</v>
      </c>
      <c r="L950" s="1131" t="s">
        <v>7973</v>
      </c>
      <c r="R950" s="1131">
        <v>30</v>
      </c>
      <c r="S950" s="1131" t="s">
        <v>7193</v>
      </c>
      <c r="T950" s="1131">
        <v>30</v>
      </c>
    </row>
    <row r="951" spans="1:20">
      <c r="A951" s="1131" t="s">
        <v>2911</v>
      </c>
      <c r="B951" s="1131" t="s">
        <v>2912</v>
      </c>
      <c r="C951" s="1131" t="s">
        <v>2864</v>
      </c>
      <c r="D951" s="1134" t="s">
        <v>1041</v>
      </c>
      <c r="E951" s="1134" t="s">
        <v>702</v>
      </c>
      <c r="G951" s="1131">
        <v>-2</v>
      </c>
      <c r="H951" s="1131" t="s">
        <v>7212</v>
      </c>
      <c r="I951" s="1131" t="s">
        <v>7974</v>
      </c>
      <c r="J951" s="1131" t="s">
        <v>7975</v>
      </c>
      <c r="K951" s="1131">
        <v>1</v>
      </c>
      <c r="L951" s="1131" t="s">
        <v>7976</v>
      </c>
      <c r="R951" s="1131">
        <v>10</v>
      </c>
      <c r="S951" s="1131" t="s">
        <v>7193</v>
      </c>
      <c r="T951" s="1131">
        <v>10</v>
      </c>
    </row>
    <row r="952" spans="1:20">
      <c r="A952" s="1131" t="s">
        <v>2913</v>
      </c>
      <c r="B952" s="1131" t="s">
        <v>2914</v>
      </c>
      <c r="C952" s="1131" t="s">
        <v>2864</v>
      </c>
      <c r="D952" s="1134" t="s">
        <v>1041</v>
      </c>
      <c r="E952" s="1134" t="s">
        <v>702</v>
      </c>
      <c r="G952" s="1131">
        <v>-2</v>
      </c>
      <c r="H952" s="1131" t="s">
        <v>7212</v>
      </c>
      <c r="I952" s="1131" t="s">
        <v>7977</v>
      </c>
      <c r="J952" s="1131" t="s">
        <v>7978</v>
      </c>
      <c r="K952" s="1131">
        <v>1</v>
      </c>
      <c r="L952" s="1131" t="s">
        <v>7979</v>
      </c>
      <c r="R952" s="1131">
        <v>10</v>
      </c>
      <c r="S952" s="1131" t="s">
        <v>7193</v>
      </c>
      <c r="T952" s="1131">
        <v>10</v>
      </c>
    </row>
    <row r="953" spans="1:20">
      <c r="A953" s="1131" t="s">
        <v>2915</v>
      </c>
      <c r="B953" s="1131" t="s">
        <v>2916</v>
      </c>
      <c r="C953" s="1131" t="s">
        <v>2864</v>
      </c>
      <c r="D953" s="1134" t="s">
        <v>1041</v>
      </c>
      <c r="E953" s="1134" t="s">
        <v>702</v>
      </c>
      <c r="G953" s="1131">
        <v>-2</v>
      </c>
      <c r="H953" s="1131" t="s">
        <v>7212</v>
      </c>
      <c r="I953" s="1131" t="s">
        <v>7980</v>
      </c>
      <c r="J953" s="1131" t="s">
        <v>7981</v>
      </c>
      <c r="K953" s="1131" t="s">
        <v>7683</v>
      </c>
      <c r="L953" s="1131" t="s">
        <v>7982</v>
      </c>
      <c r="R953" s="1131">
        <v>6</v>
      </c>
      <c r="S953" s="1131" t="s">
        <v>7697</v>
      </c>
      <c r="T953" s="1131">
        <v>6</v>
      </c>
    </row>
    <row r="954" spans="1:20">
      <c r="A954" s="1131" t="s">
        <v>2917</v>
      </c>
      <c r="B954" s="1131" t="s">
        <v>2918</v>
      </c>
      <c r="C954" s="1131" t="s">
        <v>2864</v>
      </c>
      <c r="D954" s="1134" t="s">
        <v>1041</v>
      </c>
      <c r="E954" s="1134" t="s">
        <v>702</v>
      </c>
      <c r="G954" s="1131">
        <v>-2</v>
      </c>
      <c r="H954" s="1131" t="s">
        <v>7212</v>
      </c>
      <c r="I954" s="1131" t="s">
        <v>7983</v>
      </c>
      <c r="J954" s="1131" t="s">
        <v>7984</v>
      </c>
      <c r="K954" s="1131" t="s">
        <v>7683</v>
      </c>
      <c r="L954" s="1131" t="s">
        <v>7985</v>
      </c>
      <c r="R954" s="1131">
        <v>7</v>
      </c>
      <c r="S954" s="1131" t="s">
        <v>7697</v>
      </c>
      <c r="T954" s="1131">
        <v>7</v>
      </c>
    </row>
    <row r="955" spans="1:20">
      <c r="A955" s="1131" t="s">
        <v>2919</v>
      </c>
      <c r="B955" s="1131" t="s">
        <v>2920</v>
      </c>
      <c r="C955" s="1131" t="s">
        <v>2864</v>
      </c>
      <c r="D955" s="1134" t="s">
        <v>1041</v>
      </c>
      <c r="E955" s="1134" t="s">
        <v>702</v>
      </c>
      <c r="G955" s="1131">
        <v>-2</v>
      </c>
      <c r="H955" s="1131" t="s">
        <v>7212</v>
      </c>
      <c r="I955" s="1131" t="s">
        <v>7986</v>
      </c>
      <c r="J955" s="1131" t="s">
        <v>7987</v>
      </c>
      <c r="K955" s="1131" t="s">
        <v>7683</v>
      </c>
      <c r="L955" s="1131" t="s">
        <v>7988</v>
      </c>
      <c r="R955" s="1131">
        <v>7</v>
      </c>
      <c r="S955" s="1131" t="s">
        <v>7697</v>
      </c>
      <c r="T955" s="1131">
        <v>7</v>
      </c>
    </row>
    <row r="956" spans="1:20">
      <c r="A956" s="1131" t="s">
        <v>2921</v>
      </c>
      <c r="B956" s="1131" t="s">
        <v>2922</v>
      </c>
      <c r="C956" s="1131" t="s">
        <v>2864</v>
      </c>
      <c r="D956" s="1134" t="s">
        <v>1041</v>
      </c>
      <c r="E956" s="1134" t="s">
        <v>702</v>
      </c>
      <c r="G956" s="1131">
        <v>-2</v>
      </c>
      <c r="H956" s="1131" t="s">
        <v>7212</v>
      </c>
      <c r="I956" s="1131" t="s">
        <v>7989</v>
      </c>
      <c r="J956" s="1131" t="s">
        <v>7990</v>
      </c>
      <c r="K956" s="1131" t="s">
        <v>7683</v>
      </c>
      <c r="L956" s="1131" t="s">
        <v>7991</v>
      </c>
      <c r="R956" s="1131">
        <v>7</v>
      </c>
      <c r="S956" s="1131" t="s">
        <v>7697</v>
      </c>
      <c r="T956" s="1131">
        <v>7</v>
      </c>
    </row>
    <row r="957" spans="1:20">
      <c r="A957" s="1131" t="s">
        <v>2923</v>
      </c>
      <c r="B957" s="1131" t="s">
        <v>2924</v>
      </c>
      <c r="C957" s="1131" t="s">
        <v>2864</v>
      </c>
      <c r="D957" s="1134" t="s">
        <v>1041</v>
      </c>
      <c r="E957" s="1134" t="s">
        <v>702</v>
      </c>
      <c r="G957" s="1131">
        <v>-2</v>
      </c>
      <c r="H957" s="1131" t="s">
        <v>7212</v>
      </c>
      <c r="I957" s="1131" t="s">
        <v>7992</v>
      </c>
      <c r="J957" s="1131" t="s">
        <v>7993</v>
      </c>
      <c r="K957" s="1131" t="s">
        <v>7683</v>
      </c>
      <c r="L957" s="1131" t="s">
        <v>7994</v>
      </c>
      <c r="R957" s="1131">
        <v>7</v>
      </c>
      <c r="S957" s="1131" t="s">
        <v>7697</v>
      </c>
      <c r="T957" s="1131">
        <v>7</v>
      </c>
    </row>
    <row r="958" spans="1:20">
      <c r="A958" s="1131" t="s">
        <v>2925</v>
      </c>
      <c r="B958" s="1131" t="s">
        <v>2926</v>
      </c>
      <c r="C958" s="1131" t="s">
        <v>2864</v>
      </c>
      <c r="D958" s="1134" t="s">
        <v>1041</v>
      </c>
      <c r="E958" s="1134" t="s">
        <v>702</v>
      </c>
      <c r="G958" s="1131">
        <v>-2</v>
      </c>
      <c r="H958" s="1131" t="s">
        <v>7212</v>
      </c>
      <c r="I958" s="1131" t="s">
        <v>7995</v>
      </c>
      <c r="J958" s="1131" t="s">
        <v>7996</v>
      </c>
      <c r="K958" s="1131" t="s">
        <v>7683</v>
      </c>
      <c r="L958" s="1131" t="s">
        <v>7997</v>
      </c>
      <c r="R958" s="1131">
        <v>23</v>
      </c>
      <c r="S958" s="1131" t="s">
        <v>7697</v>
      </c>
      <c r="T958" s="1131">
        <v>23</v>
      </c>
    </row>
    <row r="959" spans="1:20">
      <c r="A959" s="1131" t="s">
        <v>2927</v>
      </c>
      <c r="B959" s="1131" t="s">
        <v>2928</v>
      </c>
      <c r="C959" s="1131" t="s">
        <v>2864</v>
      </c>
      <c r="D959" s="1134" t="s">
        <v>1041</v>
      </c>
      <c r="E959" s="1134" t="s">
        <v>702</v>
      </c>
      <c r="G959" s="1131">
        <v>-2</v>
      </c>
      <c r="H959" s="1131" t="s">
        <v>7212</v>
      </c>
      <c r="I959" s="1131" t="s">
        <v>7998</v>
      </c>
      <c r="J959" s="1131" t="s">
        <v>7999</v>
      </c>
      <c r="K959" s="1131" t="s">
        <v>7683</v>
      </c>
      <c r="L959" s="1131" t="s">
        <v>8000</v>
      </c>
      <c r="R959" s="1131">
        <v>8</v>
      </c>
      <c r="S959" s="1131" t="s">
        <v>7697</v>
      </c>
      <c r="T959" s="1131">
        <v>8</v>
      </c>
    </row>
    <row r="960" spans="1:20">
      <c r="A960" s="1131" t="s">
        <v>2929</v>
      </c>
      <c r="B960" s="1131" t="s">
        <v>2930</v>
      </c>
      <c r="C960" s="1131" t="s">
        <v>2864</v>
      </c>
      <c r="D960" s="1134" t="s">
        <v>1041</v>
      </c>
      <c r="E960" s="1134" t="s">
        <v>702</v>
      </c>
      <c r="G960" s="1131">
        <v>-2</v>
      </c>
      <c r="H960" s="1131" t="s">
        <v>7212</v>
      </c>
      <c r="I960" s="1131" t="s">
        <v>8001</v>
      </c>
      <c r="J960" s="1131" t="s">
        <v>8002</v>
      </c>
      <c r="K960" s="1131" t="s">
        <v>7683</v>
      </c>
      <c r="L960" s="1131" t="s">
        <v>8003</v>
      </c>
      <c r="R960" s="1131">
        <v>31</v>
      </c>
      <c r="S960" s="1131" t="s">
        <v>7697</v>
      </c>
      <c r="T960" s="1131">
        <v>31</v>
      </c>
    </row>
    <row r="961" spans="1:20">
      <c r="A961" s="1131" t="s">
        <v>2931</v>
      </c>
      <c r="B961" s="1131" t="s">
        <v>2932</v>
      </c>
      <c r="C961" s="1131" t="s">
        <v>2864</v>
      </c>
      <c r="D961" s="1134" t="s">
        <v>1041</v>
      </c>
      <c r="E961" s="1134" t="s">
        <v>702</v>
      </c>
      <c r="G961" s="1131">
        <v>-2</v>
      </c>
      <c r="H961" s="1131" t="s">
        <v>7212</v>
      </c>
      <c r="I961" s="1131" t="s">
        <v>8004</v>
      </c>
      <c r="J961" s="1131" t="s">
        <v>8005</v>
      </c>
      <c r="K961" s="1131" t="s">
        <v>7683</v>
      </c>
      <c r="L961" s="1131" t="s">
        <v>8006</v>
      </c>
      <c r="R961" s="1131">
        <v>8</v>
      </c>
      <c r="S961" s="1131" t="s">
        <v>7697</v>
      </c>
      <c r="T961" s="1131">
        <v>8</v>
      </c>
    </row>
    <row r="962" spans="1:20">
      <c r="A962" s="1131" t="s">
        <v>2933</v>
      </c>
      <c r="B962" s="1131" t="s">
        <v>2934</v>
      </c>
      <c r="C962" s="1131" t="s">
        <v>2864</v>
      </c>
      <c r="D962" s="1134" t="s">
        <v>1041</v>
      </c>
      <c r="E962" s="1134" t="s">
        <v>702</v>
      </c>
      <c r="G962" s="1131">
        <v>-2</v>
      </c>
      <c r="H962" s="1131" t="s">
        <v>7212</v>
      </c>
      <c r="I962" s="1131" t="s">
        <v>8007</v>
      </c>
      <c r="J962" s="1131" t="s">
        <v>8008</v>
      </c>
      <c r="K962" s="1131" t="s">
        <v>7683</v>
      </c>
      <c r="L962" s="1131" t="s">
        <v>8009</v>
      </c>
      <c r="R962" s="1131">
        <v>8</v>
      </c>
      <c r="S962" s="1131" t="s">
        <v>7697</v>
      </c>
      <c r="T962" s="1131">
        <v>8</v>
      </c>
    </row>
    <row r="963" spans="1:20">
      <c r="A963" s="1131" t="s">
        <v>2935</v>
      </c>
      <c r="B963" s="1131" t="s">
        <v>2936</v>
      </c>
      <c r="C963" s="1131" t="s">
        <v>2864</v>
      </c>
      <c r="D963" s="1134" t="s">
        <v>1041</v>
      </c>
      <c r="E963" s="1134" t="s">
        <v>702</v>
      </c>
      <c r="G963" s="1131">
        <v>-2</v>
      </c>
      <c r="H963" s="1131" t="s">
        <v>7212</v>
      </c>
      <c r="I963" s="1131" t="s">
        <v>8010</v>
      </c>
      <c r="J963" s="1131" t="s">
        <v>8011</v>
      </c>
      <c r="K963" s="1131" t="s">
        <v>7683</v>
      </c>
      <c r="L963" s="1131" t="s">
        <v>8012</v>
      </c>
      <c r="R963" s="1131">
        <v>8</v>
      </c>
      <c r="S963" s="1131" t="s">
        <v>7697</v>
      </c>
      <c r="T963" s="1131">
        <v>8</v>
      </c>
    </row>
    <row r="964" spans="1:20">
      <c r="A964" s="1131" t="s">
        <v>2937</v>
      </c>
      <c r="B964" s="1131" t="s">
        <v>2938</v>
      </c>
      <c r="C964" s="1131" t="s">
        <v>2864</v>
      </c>
      <c r="D964" s="1134" t="s">
        <v>1041</v>
      </c>
      <c r="E964" s="1134" t="s">
        <v>702</v>
      </c>
      <c r="G964" s="1131">
        <v>-2</v>
      </c>
      <c r="H964" s="1131" t="s">
        <v>7212</v>
      </c>
      <c r="I964" s="1131" t="s">
        <v>8013</v>
      </c>
      <c r="J964" s="1131" t="s">
        <v>8014</v>
      </c>
      <c r="K964" s="1131" t="s">
        <v>7683</v>
      </c>
      <c r="L964" s="1131" t="s">
        <v>8015</v>
      </c>
      <c r="R964" s="1131">
        <v>7</v>
      </c>
      <c r="S964" s="1131" t="s">
        <v>7697</v>
      </c>
      <c r="T964" s="1131">
        <v>7</v>
      </c>
    </row>
    <row r="965" spans="1:20">
      <c r="A965" s="1131" t="s">
        <v>2939</v>
      </c>
      <c r="B965" s="1131" t="s">
        <v>2940</v>
      </c>
      <c r="C965" s="1131" t="s">
        <v>2864</v>
      </c>
      <c r="D965" s="1134" t="s">
        <v>1041</v>
      </c>
      <c r="E965" s="1134" t="s">
        <v>702</v>
      </c>
      <c r="G965" s="1131">
        <v>-2</v>
      </c>
      <c r="H965" s="1131" t="s">
        <v>7212</v>
      </c>
      <c r="I965" s="1131" t="s">
        <v>8016</v>
      </c>
      <c r="J965" s="1131" t="s">
        <v>8017</v>
      </c>
      <c r="K965" s="1131" t="s">
        <v>7683</v>
      </c>
      <c r="L965" s="1131" t="s">
        <v>8018</v>
      </c>
      <c r="R965" s="1131">
        <v>8</v>
      </c>
      <c r="S965" s="1131" t="s">
        <v>7697</v>
      </c>
      <c r="T965" s="1131">
        <v>8</v>
      </c>
    </row>
    <row r="966" spans="1:20">
      <c r="A966" s="1131" t="s">
        <v>2941</v>
      </c>
      <c r="B966" s="1131" t="s">
        <v>2942</v>
      </c>
      <c r="C966" s="1131" t="s">
        <v>2864</v>
      </c>
      <c r="D966" s="1134" t="s">
        <v>1041</v>
      </c>
      <c r="E966" s="1134" t="s">
        <v>702</v>
      </c>
      <c r="G966" s="1131">
        <v>-2</v>
      </c>
      <c r="H966" s="1131" t="s">
        <v>7212</v>
      </c>
      <c r="I966" s="1131" t="s">
        <v>8019</v>
      </c>
      <c r="J966" s="1131" t="s">
        <v>8020</v>
      </c>
      <c r="K966" s="1131" t="s">
        <v>7683</v>
      </c>
      <c r="L966" s="1131" t="s">
        <v>8021</v>
      </c>
      <c r="R966" s="1131">
        <v>9</v>
      </c>
      <c r="S966" s="1131" t="s">
        <v>7697</v>
      </c>
      <c r="T966" s="1131">
        <v>9</v>
      </c>
    </row>
    <row r="967" spans="1:20">
      <c r="A967" s="1131" t="s">
        <v>2943</v>
      </c>
      <c r="B967" s="1131" t="s">
        <v>2944</v>
      </c>
      <c r="C967" s="1131" t="s">
        <v>2864</v>
      </c>
      <c r="D967" s="1134" t="s">
        <v>1041</v>
      </c>
      <c r="E967" s="1134" t="s">
        <v>702</v>
      </c>
      <c r="G967" s="1131">
        <v>-2</v>
      </c>
      <c r="H967" s="1131" t="s">
        <v>7212</v>
      </c>
      <c r="I967" s="1131" t="s">
        <v>8022</v>
      </c>
      <c r="J967" s="1131" t="s">
        <v>8023</v>
      </c>
      <c r="K967" s="1131" t="s">
        <v>7683</v>
      </c>
      <c r="L967" s="1131" t="s">
        <v>8024</v>
      </c>
      <c r="R967" s="1131">
        <v>38</v>
      </c>
      <c r="S967" s="1131" t="s">
        <v>7697</v>
      </c>
      <c r="T967" s="1131">
        <v>38</v>
      </c>
    </row>
    <row r="968" spans="1:20">
      <c r="A968" s="1131" t="s">
        <v>2945</v>
      </c>
      <c r="B968" s="1131" t="s">
        <v>2946</v>
      </c>
      <c r="C968" s="1131" t="s">
        <v>2864</v>
      </c>
      <c r="D968" s="1134" t="s">
        <v>1041</v>
      </c>
      <c r="E968" s="1134" t="s">
        <v>702</v>
      </c>
      <c r="G968" s="1131">
        <v>-2</v>
      </c>
      <c r="H968" s="1131" t="s">
        <v>7212</v>
      </c>
      <c r="I968" s="1131" t="s">
        <v>8025</v>
      </c>
      <c r="J968" s="1131" t="s">
        <v>8026</v>
      </c>
      <c r="K968" s="1131">
        <v>1</v>
      </c>
      <c r="L968" s="1131">
        <v>787461</v>
      </c>
      <c r="R968" s="1131">
        <v>10</v>
      </c>
      <c r="S968" s="1131" t="s">
        <v>7193</v>
      </c>
      <c r="T968" s="1131">
        <v>10</v>
      </c>
    </row>
    <row r="969" spans="1:20">
      <c r="A969" s="1131" t="s">
        <v>2947</v>
      </c>
      <c r="B969" s="1131" t="s">
        <v>2948</v>
      </c>
      <c r="C969" s="1131" t="s">
        <v>2864</v>
      </c>
      <c r="D969" s="1134" t="s">
        <v>1041</v>
      </c>
      <c r="E969" s="1134" t="s">
        <v>702</v>
      </c>
      <c r="G969" s="1131">
        <v>-2</v>
      </c>
      <c r="H969" s="1131" t="s">
        <v>7212</v>
      </c>
      <c r="I969" s="1131" t="s">
        <v>8027</v>
      </c>
      <c r="J969" s="1131" t="s">
        <v>8028</v>
      </c>
      <c r="K969" s="1131">
        <v>1</v>
      </c>
      <c r="L969" s="1131">
        <v>787462</v>
      </c>
      <c r="R969" s="1131">
        <v>20</v>
      </c>
      <c r="S969" s="1131" t="s">
        <v>7193</v>
      </c>
      <c r="T969" s="1131">
        <v>20</v>
      </c>
    </row>
    <row r="970" spans="1:20">
      <c r="A970" s="1131" t="s">
        <v>2949</v>
      </c>
      <c r="B970" s="1131" t="s">
        <v>2950</v>
      </c>
      <c r="C970" s="1131" t="s">
        <v>2864</v>
      </c>
      <c r="D970" s="1134" t="s">
        <v>1041</v>
      </c>
      <c r="E970" s="1134" t="s">
        <v>702</v>
      </c>
      <c r="G970" s="1131">
        <v>-2</v>
      </c>
      <c r="H970" s="1131" t="s">
        <v>7212</v>
      </c>
      <c r="I970" s="1131" t="s">
        <v>8029</v>
      </c>
      <c r="J970" s="1131" t="s">
        <v>8030</v>
      </c>
      <c r="K970" s="1131">
        <v>1</v>
      </c>
      <c r="L970" s="1131">
        <v>787480</v>
      </c>
      <c r="R970" s="1131">
        <v>17</v>
      </c>
      <c r="S970" s="1131" t="s">
        <v>7193</v>
      </c>
      <c r="T970" s="1131">
        <v>17</v>
      </c>
    </row>
    <row r="971" spans="1:20">
      <c r="A971" s="1131" t="s">
        <v>2951</v>
      </c>
      <c r="B971" s="1131" t="s">
        <v>2952</v>
      </c>
      <c r="C971" s="1131" t="s">
        <v>2864</v>
      </c>
      <c r="D971" s="1134" t="s">
        <v>1041</v>
      </c>
      <c r="E971" s="1134" t="s">
        <v>702</v>
      </c>
      <c r="G971" s="1131">
        <v>-2</v>
      </c>
      <c r="H971" s="1131" t="s">
        <v>7212</v>
      </c>
      <c r="I971" s="1131" t="s">
        <v>8031</v>
      </c>
      <c r="J971" s="1131" t="s">
        <v>8032</v>
      </c>
      <c r="K971" s="1131">
        <v>1</v>
      </c>
      <c r="L971" s="1131">
        <v>787600</v>
      </c>
      <c r="R971" s="1131">
        <v>8</v>
      </c>
      <c r="S971" s="1131" t="s">
        <v>7193</v>
      </c>
      <c r="T971" s="1131">
        <v>8</v>
      </c>
    </row>
    <row r="972" spans="1:20">
      <c r="A972" s="1131" t="s">
        <v>2953</v>
      </c>
      <c r="B972" s="1131" t="s">
        <v>2954</v>
      </c>
      <c r="C972" s="1131" t="s">
        <v>2864</v>
      </c>
      <c r="D972" s="1134" t="s">
        <v>1041</v>
      </c>
      <c r="E972" s="1134" t="s">
        <v>702</v>
      </c>
      <c r="G972" s="1131">
        <v>-2</v>
      </c>
      <c r="H972" s="1131" t="s">
        <v>7212</v>
      </c>
      <c r="I972" s="1131" t="s">
        <v>8033</v>
      </c>
      <c r="J972" s="1131" t="s">
        <v>8034</v>
      </c>
      <c r="K972" s="1131">
        <v>1</v>
      </c>
      <c r="L972" s="1131">
        <v>789100</v>
      </c>
      <c r="R972" s="1131">
        <v>60</v>
      </c>
      <c r="S972" s="1131" t="s">
        <v>7193</v>
      </c>
      <c r="T972" s="1131">
        <v>60</v>
      </c>
    </row>
    <row r="973" spans="1:20">
      <c r="A973" s="1131" t="s">
        <v>2955</v>
      </c>
      <c r="B973" s="1131" t="s">
        <v>2956</v>
      </c>
      <c r="C973" s="1131" t="s">
        <v>2864</v>
      </c>
      <c r="D973" s="1134" t="s">
        <v>1041</v>
      </c>
      <c r="E973" s="1134" t="s">
        <v>702</v>
      </c>
      <c r="G973" s="1131">
        <v>-2</v>
      </c>
      <c r="H973" s="1131" t="s">
        <v>7212</v>
      </c>
      <c r="I973" s="1131" t="s">
        <v>8035</v>
      </c>
      <c r="J973" s="1131" t="s">
        <v>8036</v>
      </c>
      <c r="K973" s="1131">
        <v>1</v>
      </c>
      <c r="L973" s="1131">
        <v>789210</v>
      </c>
      <c r="R973" s="1131">
        <v>9</v>
      </c>
      <c r="S973" s="1131" t="s">
        <v>7884</v>
      </c>
      <c r="T973" s="1131">
        <v>9</v>
      </c>
    </row>
    <row r="974" spans="1:20">
      <c r="A974" s="1131" t="s">
        <v>2957</v>
      </c>
      <c r="B974" s="1131" t="s">
        <v>2958</v>
      </c>
      <c r="C974" s="1131" t="s">
        <v>2864</v>
      </c>
      <c r="D974" s="1134" t="s">
        <v>1041</v>
      </c>
      <c r="E974" s="1134" t="s">
        <v>702</v>
      </c>
      <c r="G974" s="1131">
        <v>-2</v>
      </c>
      <c r="H974" s="1131" t="s">
        <v>7212</v>
      </c>
      <c r="I974" s="1131" t="s">
        <v>8037</v>
      </c>
      <c r="J974" s="1131" t="s">
        <v>8038</v>
      </c>
      <c r="K974" s="1131">
        <v>1</v>
      </c>
      <c r="L974" s="1131">
        <v>789220</v>
      </c>
      <c r="R974" s="1131">
        <v>9</v>
      </c>
      <c r="S974" s="1131" t="s">
        <v>7884</v>
      </c>
      <c r="T974" s="1131">
        <v>9</v>
      </c>
    </row>
    <row r="975" spans="1:20">
      <c r="A975" s="1131" t="s">
        <v>2959</v>
      </c>
      <c r="B975" s="1131" t="s">
        <v>2960</v>
      </c>
      <c r="C975" s="1131" t="s">
        <v>2864</v>
      </c>
      <c r="D975" s="1134" t="s">
        <v>1041</v>
      </c>
      <c r="E975" s="1134" t="s">
        <v>702</v>
      </c>
      <c r="G975" s="1131">
        <v>-2</v>
      </c>
      <c r="H975" s="1131" t="s">
        <v>7212</v>
      </c>
      <c r="I975" s="1131" t="s">
        <v>8039</v>
      </c>
      <c r="J975" s="1131" t="s">
        <v>8040</v>
      </c>
      <c r="K975" s="1131">
        <v>1</v>
      </c>
      <c r="L975" s="1131">
        <v>789400</v>
      </c>
      <c r="R975" s="1131">
        <v>8</v>
      </c>
      <c r="S975" s="1131" t="s">
        <v>7193</v>
      </c>
      <c r="T975" s="1131">
        <v>8</v>
      </c>
    </row>
    <row r="976" spans="1:20">
      <c r="A976" s="1131" t="s">
        <v>2961</v>
      </c>
      <c r="B976" s="1131" t="s">
        <v>2962</v>
      </c>
      <c r="C976" s="1131" t="s">
        <v>2864</v>
      </c>
      <c r="D976" s="1134" t="s">
        <v>1041</v>
      </c>
      <c r="E976" s="1134" t="s">
        <v>702</v>
      </c>
      <c r="G976" s="1131">
        <v>-2</v>
      </c>
      <c r="H976" s="1131" t="s">
        <v>7212</v>
      </c>
      <c r="I976" s="1131" t="s">
        <v>8041</v>
      </c>
      <c r="J976" s="1131" t="s">
        <v>8042</v>
      </c>
      <c r="K976" s="1131">
        <v>1</v>
      </c>
      <c r="L976" s="1131">
        <v>789500</v>
      </c>
      <c r="R976" s="1131">
        <v>8</v>
      </c>
      <c r="S976" s="1131" t="s">
        <v>7884</v>
      </c>
      <c r="T976" s="1131">
        <v>8</v>
      </c>
    </row>
    <row r="977" spans="1:20">
      <c r="A977" s="1131" t="s">
        <v>2963</v>
      </c>
      <c r="B977" s="1131" t="s">
        <v>2964</v>
      </c>
      <c r="C977" s="1131" t="s">
        <v>2864</v>
      </c>
      <c r="D977" s="1134" t="s">
        <v>1041</v>
      </c>
      <c r="E977" s="1134" t="s">
        <v>702</v>
      </c>
      <c r="G977" s="1131">
        <v>-2</v>
      </c>
      <c r="H977" s="1131" t="s">
        <v>7212</v>
      </c>
      <c r="I977" s="1131" t="s">
        <v>8043</v>
      </c>
      <c r="J977" s="1131" t="s">
        <v>8044</v>
      </c>
      <c r="K977" s="1131">
        <v>1</v>
      </c>
      <c r="L977" s="1131">
        <v>789600</v>
      </c>
      <c r="R977" s="1131">
        <v>8</v>
      </c>
      <c r="S977" s="1131" t="s">
        <v>7193</v>
      </c>
      <c r="T977" s="1131">
        <v>8</v>
      </c>
    </row>
    <row r="978" spans="1:20">
      <c r="A978" s="1131" t="s">
        <v>2965</v>
      </c>
      <c r="B978" s="1131" t="s">
        <v>2966</v>
      </c>
      <c r="C978" s="1131" t="s">
        <v>2864</v>
      </c>
      <c r="D978" s="1134" t="s">
        <v>1041</v>
      </c>
      <c r="E978" s="1134" t="s">
        <v>702</v>
      </c>
      <c r="G978" s="1131">
        <v>-2</v>
      </c>
      <c r="H978" s="1131" t="s">
        <v>7212</v>
      </c>
      <c r="I978" s="1131" t="s">
        <v>8045</v>
      </c>
      <c r="J978" s="1131" t="s">
        <v>8046</v>
      </c>
      <c r="K978" s="1131" t="s">
        <v>7683</v>
      </c>
      <c r="L978" s="1131" t="s">
        <v>8047</v>
      </c>
      <c r="R978" s="1131">
        <v>6</v>
      </c>
      <c r="S978" s="1131" t="s">
        <v>7697</v>
      </c>
      <c r="T978" s="1131">
        <v>6</v>
      </c>
    </row>
    <row r="979" spans="1:20">
      <c r="A979" s="1131" t="s">
        <v>2967</v>
      </c>
      <c r="B979" s="1131" t="s">
        <v>2968</v>
      </c>
      <c r="C979" s="1131" t="s">
        <v>2864</v>
      </c>
      <c r="D979" s="1134" t="s">
        <v>1041</v>
      </c>
      <c r="E979" s="1134" t="s">
        <v>702</v>
      </c>
      <c r="G979" s="1131">
        <v>-2</v>
      </c>
      <c r="H979" s="1131" t="s">
        <v>7212</v>
      </c>
      <c r="I979" s="1131" t="s">
        <v>8048</v>
      </c>
      <c r="J979" s="1131" t="s">
        <v>10013</v>
      </c>
      <c r="K979" s="1131">
        <v>2</v>
      </c>
      <c r="L979" s="1131" t="s">
        <v>8049</v>
      </c>
      <c r="R979" s="1131">
        <v>29</v>
      </c>
      <c r="S979" s="1131" t="s">
        <v>7193</v>
      </c>
      <c r="T979" s="1131">
        <v>29</v>
      </c>
    </row>
    <row r="980" spans="1:20">
      <c r="A980" s="1131" t="s">
        <v>2969</v>
      </c>
      <c r="B980" s="1131" t="s">
        <v>2970</v>
      </c>
      <c r="C980" s="1131" t="s">
        <v>2864</v>
      </c>
      <c r="D980" s="1134" t="s">
        <v>1041</v>
      </c>
      <c r="E980" s="1134" t="s">
        <v>702</v>
      </c>
      <c r="G980" s="1131">
        <v>-2</v>
      </c>
      <c r="H980" s="1131" t="s">
        <v>7212</v>
      </c>
      <c r="I980" s="1131" t="s">
        <v>8050</v>
      </c>
      <c r="J980" s="1131" t="s">
        <v>8051</v>
      </c>
      <c r="K980" s="1131">
        <v>2</v>
      </c>
      <c r="L980" s="1131" t="s">
        <v>8052</v>
      </c>
      <c r="R980" s="1131">
        <v>13</v>
      </c>
      <c r="S980" s="1131" t="s">
        <v>7193</v>
      </c>
      <c r="T980" s="1131">
        <v>13</v>
      </c>
    </row>
    <row r="981" spans="1:20">
      <c r="A981" s="1131" t="s">
        <v>2971</v>
      </c>
      <c r="B981" s="1132" t="s">
        <v>2972</v>
      </c>
      <c r="C981" s="1131" t="s">
        <v>2864</v>
      </c>
      <c r="D981" s="1134" t="s">
        <v>1041</v>
      </c>
      <c r="E981" s="1134" t="s">
        <v>702</v>
      </c>
      <c r="G981" s="1131">
        <v>-1</v>
      </c>
      <c r="H981" s="1131" t="s">
        <v>437</v>
      </c>
      <c r="I981" s="1131" t="s">
        <v>7906</v>
      </c>
      <c r="J981" s="1131" t="s">
        <v>7907</v>
      </c>
      <c r="K981" s="1131" t="s">
        <v>7908</v>
      </c>
      <c r="L981" s="1131" t="s">
        <v>7909</v>
      </c>
      <c r="R981" s="1131">
        <v>38</v>
      </c>
      <c r="S981" s="1131" t="s">
        <v>7697</v>
      </c>
      <c r="T981" s="1131">
        <v>38</v>
      </c>
    </row>
    <row r="982" spans="1:20">
      <c r="A982" s="1131" t="s">
        <v>2973</v>
      </c>
      <c r="B982" s="1132" t="s">
        <v>2974</v>
      </c>
      <c r="C982" s="1131" t="s">
        <v>2864</v>
      </c>
      <c r="D982" s="1134" t="s">
        <v>1041</v>
      </c>
      <c r="E982" s="1134" t="s">
        <v>702</v>
      </c>
      <c r="G982" s="1131">
        <v>-1</v>
      </c>
      <c r="H982" s="1131" t="s">
        <v>437</v>
      </c>
      <c r="I982" s="1131" t="s">
        <v>7910</v>
      </c>
      <c r="J982" s="1131" t="s">
        <v>7911</v>
      </c>
      <c r="K982" s="1131" t="s">
        <v>7683</v>
      </c>
      <c r="L982" s="1131" t="s">
        <v>7912</v>
      </c>
      <c r="R982" s="1131">
        <v>21</v>
      </c>
      <c r="S982" s="1131" t="s">
        <v>7193</v>
      </c>
      <c r="T982" s="1131">
        <v>21</v>
      </c>
    </row>
    <row r="983" spans="1:20">
      <c r="A983" s="1131" t="s">
        <v>2975</v>
      </c>
      <c r="B983" s="1132" t="s">
        <v>2976</v>
      </c>
      <c r="C983" s="1131" t="s">
        <v>2864</v>
      </c>
      <c r="D983" s="1134" t="s">
        <v>1041</v>
      </c>
      <c r="E983" s="1134" t="s">
        <v>702</v>
      </c>
      <c r="G983" s="1131">
        <v>-1</v>
      </c>
      <c r="H983" s="1131" t="s">
        <v>437</v>
      </c>
      <c r="I983" s="1131" t="s">
        <v>7913</v>
      </c>
      <c r="J983" s="1131" t="s">
        <v>7914</v>
      </c>
      <c r="K983" s="1131" t="s">
        <v>7683</v>
      </c>
      <c r="L983" s="1131" t="s">
        <v>7915</v>
      </c>
      <c r="R983" s="1131">
        <v>7</v>
      </c>
      <c r="S983" s="1131" t="s">
        <v>7697</v>
      </c>
      <c r="T983" s="1131">
        <v>7</v>
      </c>
    </row>
    <row r="984" spans="1:20">
      <c r="A984" s="1131" t="s">
        <v>2977</v>
      </c>
      <c r="B984" s="1132" t="s">
        <v>2978</v>
      </c>
      <c r="C984" s="1131" t="s">
        <v>2864</v>
      </c>
      <c r="D984" s="1134" t="s">
        <v>1041</v>
      </c>
      <c r="E984" s="1134" t="s">
        <v>702</v>
      </c>
      <c r="G984" s="1131">
        <v>-1</v>
      </c>
      <c r="H984" s="1131" t="s">
        <v>437</v>
      </c>
      <c r="I984" s="1131" t="s">
        <v>7916</v>
      </c>
      <c r="J984" s="1131" t="s">
        <v>7917</v>
      </c>
      <c r="K984" s="1131" t="s">
        <v>7683</v>
      </c>
      <c r="L984" s="1131" t="s">
        <v>7918</v>
      </c>
      <c r="R984" s="1131">
        <v>26</v>
      </c>
      <c r="S984" s="1131" t="s">
        <v>7697</v>
      </c>
      <c r="T984" s="1131">
        <v>26</v>
      </c>
    </row>
    <row r="985" spans="1:20">
      <c r="A985" s="1131" t="s">
        <v>2979</v>
      </c>
      <c r="B985" s="1132" t="s">
        <v>2980</v>
      </c>
      <c r="C985" s="1131" t="s">
        <v>2864</v>
      </c>
      <c r="D985" s="1134" t="s">
        <v>1041</v>
      </c>
      <c r="E985" s="1134" t="s">
        <v>702</v>
      </c>
      <c r="G985" s="1131">
        <v>-1</v>
      </c>
      <c r="H985" s="1131" t="s">
        <v>437</v>
      </c>
      <c r="I985" s="1131" t="s">
        <v>7919</v>
      </c>
      <c r="J985" s="1131" t="s">
        <v>7920</v>
      </c>
      <c r="K985" s="1131">
        <v>1</v>
      </c>
      <c r="L985" s="1131">
        <v>733222</v>
      </c>
      <c r="R985" s="1131">
        <v>10</v>
      </c>
      <c r="S985" s="1131" t="s">
        <v>7193</v>
      </c>
      <c r="T985" s="1131">
        <v>10</v>
      </c>
    </row>
    <row r="986" spans="1:20">
      <c r="A986" s="1131" t="s">
        <v>2981</v>
      </c>
      <c r="B986" s="1132" t="s">
        <v>2982</v>
      </c>
      <c r="C986" s="1131" t="s">
        <v>2864</v>
      </c>
      <c r="D986" s="1134" t="s">
        <v>1041</v>
      </c>
      <c r="E986" s="1134" t="s">
        <v>702</v>
      </c>
      <c r="G986" s="1131">
        <v>-1</v>
      </c>
      <c r="H986" s="1131" t="s">
        <v>437</v>
      </c>
      <c r="I986" s="1131" t="s">
        <v>7921</v>
      </c>
      <c r="J986" s="1131" t="s">
        <v>7922</v>
      </c>
      <c r="K986" s="1131" t="s">
        <v>7683</v>
      </c>
      <c r="L986" s="1131" t="s">
        <v>7923</v>
      </c>
      <c r="R986" s="1131">
        <v>15</v>
      </c>
      <c r="S986" s="1131" t="s">
        <v>7697</v>
      </c>
      <c r="T986" s="1131">
        <v>15</v>
      </c>
    </row>
    <row r="987" spans="1:20">
      <c r="A987" s="1131" t="s">
        <v>2983</v>
      </c>
      <c r="B987" s="1132" t="s">
        <v>2984</v>
      </c>
      <c r="C987" s="1131" t="s">
        <v>2864</v>
      </c>
      <c r="D987" s="1134" t="s">
        <v>1041</v>
      </c>
      <c r="E987" s="1134" t="s">
        <v>702</v>
      </c>
      <c r="G987" s="1131">
        <v>-1</v>
      </c>
      <c r="H987" s="1131" t="s">
        <v>437</v>
      </c>
      <c r="I987" s="1131" t="s">
        <v>7924</v>
      </c>
      <c r="J987" s="1131" t="s">
        <v>7925</v>
      </c>
      <c r="K987" s="1131" t="s">
        <v>7683</v>
      </c>
      <c r="L987" s="1131" t="s">
        <v>7926</v>
      </c>
      <c r="R987" s="1131">
        <v>121</v>
      </c>
      <c r="S987" s="1131" t="s">
        <v>7697</v>
      </c>
      <c r="T987" s="1131">
        <v>121</v>
      </c>
    </row>
    <row r="988" spans="1:20">
      <c r="A988" s="1131" t="s">
        <v>2985</v>
      </c>
      <c r="B988" s="1132" t="s">
        <v>2986</v>
      </c>
      <c r="C988" s="1131" t="s">
        <v>2864</v>
      </c>
      <c r="D988" s="1134" t="s">
        <v>1041</v>
      </c>
      <c r="E988" s="1134" t="s">
        <v>702</v>
      </c>
      <c r="G988" s="1131">
        <v>-1</v>
      </c>
      <c r="H988" s="1131" t="s">
        <v>437</v>
      </c>
      <c r="I988" s="1131" t="s">
        <v>7927</v>
      </c>
      <c r="J988" s="1131" t="s">
        <v>7928</v>
      </c>
      <c r="K988" s="1131" t="s">
        <v>7683</v>
      </c>
      <c r="L988" s="1131" t="s">
        <v>7929</v>
      </c>
      <c r="R988" s="1131">
        <v>24</v>
      </c>
      <c r="S988" s="1131" t="s">
        <v>7697</v>
      </c>
      <c r="T988" s="1131">
        <v>24</v>
      </c>
    </row>
    <row r="989" spans="1:20">
      <c r="A989" s="1131" t="s">
        <v>2987</v>
      </c>
      <c r="B989" s="1132" t="s">
        <v>2988</v>
      </c>
      <c r="C989" s="1131" t="s">
        <v>2864</v>
      </c>
      <c r="D989" s="1134" t="s">
        <v>1041</v>
      </c>
      <c r="E989" s="1134" t="s">
        <v>702</v>
      </c>
      <c r="G989" s="1131">
        <v>-1</v>
      </c>
      <c r="H989" s="1131" t="s">
        <v>437</v>
      </c>
      <c r="I989" s="1131" t="s">
        <v>7930</v>
      </c>
      <c r="J989" s="1131" t="s">
        <v>7931</v>
      </c>
      <c r="K989" s="1131">
        <v>1</v>
      </c>
      <c r="L989" s="1131">
        <v>708210</v>
      </c>
      <c r="R989" s="1131">
        <v>9</v>
      </c>
      <c r="S989" s="1131" t="s">
        <v>7193</v>
      </c>
      <c r="T989" s="1131">
        <v>9</v>
      </c>
    </row>
    <row r="990" spans="1:20">
      <c r="A990" s="1131" t="s">
        <v>2989</v>
      </c>
      <c r="B990" s="1132" t="s">
        <v>2990</v>
      </c>
      <c r="C990" s="1131" t="s">
        <v>2864</v>
      </c>
      <c r="D990" s="1134" t="s">
        <v>1041</v>
      </c>
      <c r="E990" s="1134" t="s">
        <v>702</v>
      </c>
      <c r="G990" s="1131">
        <v>-1</v>
      </c>
      <c r="H990" s="1131" t="s">
        <v>437</v>
      </c>
      <c r="I990" s="1131" t="s">
        <v>7932</v>
      </c>
      <c r="J990" s="1131" t="s">
        <v>7933</v>
      </c>
      <c r="K990" s="1131">
        <v>1</v>
      </c>
      <c r="L990" s="1131">
        <v>708220</v>
      </c>
      <c r="R990" s="1131">
        <v>9</v>
      </c>
      <c r="S990" s="1131" t="s">
        <v>7193</v>
      </c>
      <c r="T990" s="1131">
        <v>9</v>
      </c>
    </row>
    <row r="991" spans="1:20">
      <c r="A991" s="1131" t="s">
        <v>2991</v>
      </c>
      <c r="B991" s="1132" t="s">
        <v>2992</v>
      </c>
      <c r="C991" s="1131" t="s">
        <v>2864</v>
      </c>
      <c r="D991" s="1134" t="s">
        <v>1041</v>
      </c>
      <c r="E991" s="1134" t="s">
        <v>702</v>
      </c>
      <c r="G991" s="1131">
        <v>-1</v>
      </c>
      <c r="H991" s="1131" t="s">
        <v>437</v>
      </c>
      <c r="I991" s="1131" t="s">
        <v>7934</v>
      </c>
      <c r="J991" s="1131" t="s">
        <v>7935</v>
      </c>
      <c r="K991" s="1131">
        <v>1</v>
      </c>
      <c r="L991" s="1131">
        <v>708230</v>
      </c>
      <c r="R991" s="1131">
        <v>9</v>
      </c>
      <c r="S991" s="1131" t="s">
        <v>7193</v>
      </c>
      <c r="T991" s="1131">
        <v>9</v>
      </c>
    </row>
    <row r="992" spans="1:20">
      <c r="A992" s="1131" t="s">
        <v>2993</v>
      </c>
      <c r="B992" s="1132" t="s">
        <v>2994</v>
      </c>
      <c r="C992" s="1131" t="s">
        <v>2864</v>
      </c>
      <c r="D992" s="1134" t="s">
        <v>1041</v>
      </c>
      <c r="E992" s="1134" t="s">
        <v>702</v>
      </c>
      <c r="G992" s="1131">
        <v>-1</v>
      </c>
      <c r="H992" s="1131" t="s">
        <v>437</v>
      </c>
      <c r="I992" s="1131" t="s">
        <v>7936</v>
      </c>
      <c r="J992" s="1131" t="s">
        <v>7937</v>
      </c>
      <c r="K992" s="1131">
        <v>1</v>
      </c>
      <c r="L992" s="1131">
        <v>708280</v>
      </c>
      <c r="R992" s="1131">
        <v>38</v>
      </c>
      <c r="S992" s="1131" t="s">
        <v>7193</v>
      </c>
      <c r="T992" s="1131">
        <v>38</v>
      </c>
    </row>
    <row r="993" spans="1:20">
      <c r="A993" s="1131" t="s">
        <v>2995</v>
      </c>
      <c r="B993" s="1132" t="s">
        <v>2996</v>
      </c>
      <c r="C993" s="1131" t="s">
        <v>2864</v>
      </c>
      <c r="D993" s="1134" t="s">
        <v>1041</v>
      </c>
      <c r="E993" s="1134" t="s">
        <v>702</v>
      </c>
      <c r="G993" s="1131">
        <v>-1</v>
      </c>
      <c r="H993" s="1131" t="s">
        <v>437</v>
      </c>
      <c r="I993" s="1131" t="s">
        <v>7938</v>
      </c>
      <c r="J993" s="1131" t="s">
        <v>7939</v>
      </c>
      <c r="K993" s="1131" t="s">
        <v>7683</v>
      </c>
      <c r="L993" s="1131" t="s">
        <v>7940</v>
      </c>
      <c r="R993" s="1131">
        <v>15</v>
      </c>
      <c r="S993" s="1131" t="s">
        <v>7697</v>
      </c>
      <c r="T993" s="1131">
        <v>15</v>
      </c>
    </row>
    <row r="994" spans="1:20">
      <c r="A994" s="1131" t="s">
        <v>2997</v>
      </c>
      <c r="B994" s="1132" t="s">
        <v>2998</v>
      </c>
      <c r="C994" s="1131" t="s">
        <v>2864</v>
      </c>
      <c r="D994" s="1134" t="s">
        <v>1041</v>
      </c>
      <c r="E994" s="1134" t="s">
        <v>702</v>
      </c>
      <c r="G994" s="1131">
        <v>-1</v>
      </c>
      <c r="H994" s="1131" t="s">
        <v>437</v>
      </c>
      <c r="I994" s="1131" t="s">
        <v>7941</v>
      </c>
      <c r="J994" s="1131" t="s">
        <v>7942</v>
      </c>
      <c r="K994" s="1131" t="s">
        <v>7683</v>
      </c>
      <c r="L994" s="1131" t="s">
        <v>7943</v>
      </c>
      <c r="R994" s="1131">
        <v>6</v>
      </c>
      <c r="S994" s="1131" t="s">
        <v>7697</v>
      </c>
      <c r="T994" s="1131">
        <v>6</v>
      </c>
    </row>
    <row r="995" spans="1:20">
      <c r="A995" s="1131" t="s">
        <v>2999</v>
      </c>
      <c r="B995" s="1132" t="s">
        <v>3000</v>
      </c>
      <c r="C995" s="1131" t="s">
        <v>2864</v>
      </c>
      <c r="D995" s="1134" t="s">
        <v>1041</v>
      </c>
      <c r="E995" s="1134" t="s">
        <v>702</v>
      </c>
      <c r="G995" s="1131">
        <v>-1</v>
      </c>
      <c r="H995" s="1131" t="s">
        <v>437</v>
      </c>
      <c r="I995" s="1131" t="s">
        <v>7944</v>
      </c>
      <c r="J995" s="1131" t="s">
        <v>7945</v>
      </c>
      <c r="K995" s="1131" t="s">
        <v>7683</v>
      </c>
      <c r="L995" s="1131" t="s">
        <v>7946</v>
      </c>
      <c r="R995" s="1131">
        <v>6</v>
      </c>
      <c r="S995" s="1131" t="s">
        <v>7697</v>
      </c>
      <c r="T995" s="1131">
        <v>6</v>
      </c>
    </row>
    <row r="996" spans="1:20">
      <c r="A996" s="1131" t="s">
        <v>3001</v>
      </c>
      <c r="B996" s="1132" t="s">
        <v>3002</v>
      </c>
      <c r="C996" s="1131" t="s">
        <v>2864</v>
      </c>
      <c r="D996" s="1134" t="s">
        <v>1041</v>
      </c>
      <c r="E996" s="1134" t="s">
        <v>702</v>
      </c>
      <c r="G996" s="1131">
        <v>-1</v>
      </c>
      <c r="H996" s="1131" t="s">
        <v>437</v>
      </c>
      <c r="I996" s="1131" t="s">
        <v>7947</v>
      </c>
      <c r="J996" s="1131" t="s">
        <v>7948</v>
      </c>
      <c r="K996" s="1131" t="s">
        <v>7683</v>
      </c>
      <c r="L996" s="1131" t="s">
        <v>7949</v>
      </c>
      <c r="R996" s="1131">
        <v>6</v>
      </c>
      <c r="S996" s="1131" t="s">
        <v>7697</v>
      </c>
      <c r="T996" s="1131">
        <v>6</v>
      </c>
    </row>
    <row r="997" spans="1:20">
      <c r="A997" s="1131" t="s">
        <v>3003</v>
      </c>
      <c r="B997" s="1132" t="s">
        <v>3004</v>
      </c>
      <c r="C997" s="1131" t="s">
        <v>2864</v>
      </c>
      <c r="D997" s="1134" t="s">
        <v>1041</v>
      </c>
      <c r="E997" s="1134" t="s">
        <v>702</v>
      </c>
      <c r="G997" s="1131">
        <v>-1</v>
      </c>
      <c r="H997" s="1131" t="s">
        <v>437</v>
      </c>
      <c r="I997" s="1131" t="s">
        <v>7950</v>
      </c>
      <c r="J997" s="1131" t="s">
        <v>7951</v>
      </c>
      <c r="K997" s="1131">
        <v>1</v>
      </c>
      <c r="L997" s="1131" t="s">
        <v>7952</v>
      </c>
      <c r="R997" s="1131">
        <v>9</v>
      </c>
      <c r="S997" s="1131" t="s">
        <v>7193</v>
      </c>
      <c r="T997" s="1131">
        <v>9</v>
      </c>
    </row>
    <row r="998" spans="1:20">
      <c r="A998" s="1131" t="s">
        <v>3005</v>
      </c>
      <c r="B998" s="1132" t="s">
        <v>3006</v>
      </c>
      <c r="C998" s="1131" t="s">
        <v>2864</v>
      </c>
      <c r="D998" s="1134" t="s">
        <v>1041</v>
      </c>
      <c r="E998" s="1134" t="s">
        <v>702</v>
      </c>
      <c r="G998" s="1131">
        <v>-1</v>
      </c>
      <c r="H998" s="1131" t="s">
        <v>437</v>
      </c>
      <c r="I998" s="1131" t="s">
        <v>7953</v>
      </c>
      <c r="J998" s="1131" t="s">
        <v>7954</v>
      </c>
      <c r="K998" s="1131">
        <v>1</v>
      </c>
      <c r="L998" s="1131" t="s">
        <v>7955</v>
      </c>
      <c r="R998" s="1131">
        <v>9</v>
      </c>
      <c r="S998" s="1131" t="s">
        <v>7193</v>
      </c>
      <c r="T998" s="1131">
        <v>9</v>
      </c>
    </row>
    <row r="999" spans="1:20">
      <c r="A999" s="1131" t="s">
        <v>3007</v>
      </c>
      <c r="B999" s="1132" t="s">
        <v>3008</v>
      </c>
      <c r="C999" s="1131" t="s">
        <v>2864</v>
      </c>
      <c r="D999" s="1134" t="s">
        <v>1041</v>
      </c>
      <c r="E999" s="1134" t="s">
        <v>702</v>
      </c>
      <c r="G999" s="1131">
        <v>-1</v>
      </c>
      <c r="H999" s="1131" t="s">
        <v>437</v>
      </c>
      <c r="I999" s="1131" t="s">
        <v>7956</v>
      </c>
      <c r="J999" s="1131" t="s">
        <v>7957</v>
      </c>
      <c r="K999" s="1131">
        <v>1</v>
      </c>
      <c r="L999" s="1131" t="s">
        <v>7958</v>
      </c>
      <c r="R999" s="1131">
        <v>9</v>
      </c>
      <c r="S999" s="1131" t="s">
        <v>7193</v>
      </c>
      <c r="T999" s="1131">
        <v>9</v>
      </c>
    </row>
    <row r="1000" spans="1:20">
      <c r="A1000" s="1131" t="s">
        <v>3009</v>
      </c>
      <c r="B1000" s="1132" t="s">
        <v>3010</v>
      </c>
      <c r="C1000" s="1131" t="s">
        <v>2864</v>
      </c>
      <c r="D1000" s="1134" t="s">
        <v>1041</v>
      </c>
      <c r="E1000" s="1134" t="s">
        <v>702</v>
      </c>
      <c r="G1000" s="1131">
        <v>-1</v>
      </c>
      <c r="H1000" s="1131" t="s">
        <v>437</v>
      </c>
      <c r="I1000" s="1131" t="s">
        <v>7959</v>
      </c>
      <c r="J1000" s="1131" t="s">
        <v>7960</v>
      </c>
      <c r="K1000" s="1131">
        <v>1</v>
      </c>
      <c r="L1000" s="1131" t="s">
        <v>7961</v>
      </c>
      <c r="R1000" s="1131">
        <v>9</v>
      </c>
      <c r="S1000" s="1131" t="s">
        <v>7193</v>
      </c>
      <c r="T1000" s="1131">
        <v>9</v>
      </c>
    </row>
    <row r="1001" spans="1:20">
      <c r="A1001" s="1131" t="s">
        <v>3011</v>
      </c>
      <c r="B1001" s="1132" t="s">
        <v>3012</v>
      </c>
      <c r="C1001" s="1131" t="s">
        <v>2864</v>
      </c>
      <c r="D1001" s="1134" t="s">
        <v>1041</v>
      </c>
      <c r="E1001" s="1134" t="s">
        <v>702</v>
      </c>
      <c r="G1001" s="1131">
        <v>-1</v>
      </c>
      <c r="H1001" s="1131" t="s">
        <v>437</v>
      </c>
      <c r="I1001" s="1131" t="s">
        <v>7962</v>
      </c>
      <c r="J1001" s="1131" t="s">
        <v>7963</v>
      </c>
      <c r="K1001" s="1131">
        <v>1</v>
      </c>
      <c r="L1001" s="1131" t="s">
        <v>7964</v>
      </c>
      <c r="R1001" s="1131">
        <v>10</v>
      </c>
      <c r="S1001" s="1131" t="s">
        <v>7193</v>
      </c>
      <c r="T1001" s="1131">
        <v>10</v>
      </c>
    </row>
    <row r="1002" spans="1:20">
      <c r="A1002" s="1131" t="s">
        <v>3013</v>
      </c>
      <c r="B1002" s="1132" t="s">
        <v>3014</v>
      </c>
      <c r="C1002" s="1131" t="s">
        <v>2864</v>
      </c>
      <c r="D1002" s="1134" t="s">
        <v>1041</v>
      </c>
      <c r="E1002" s="1134" t="s">
        <v>702</v>
      </c>
      <c r="G1002" s="1131">
        <v>-1</v>
      </c>
      <c r="H1002" s="1131" t="s">
        <v>437</v>
      </c>
      <c r="I1002" s="1131" t="s">
        <v>7965</v>
      </c>
      <c r="J1002" s="1131" t="s">
        <v>7966</v>
      </c>
      <c r="K1002" s="1131">
        <v>1</v>
      </c>
      <c r="L1002" s="1131" t="s">
        <v>7967</v>
      </c>
      <c r="R1002" s="1131">
        <v>10</v>
      </c>
      <c r="S1002" s="1131" t="s">
        <v>7193</v>
      </c>
      <c r="T1002" s="1131">
        <v>10</v>
      </c>
    </row>
    <row r="1003" spans="1:20">
      <c r="A1003" s="1131" t="s">
        <v>3015</v>
      </c>
      <c r="B1003" s="1132" t="s">
        <v>3016</v>
      </c>
      <c r="C1003" s="1131" t="s">
        <v>2864</v>
      </c>
      <c r="D1003" s="1134" t="s">
        <v>1041</v>
      </c>
      <c r="E1003" s="1134" t="s">
        <v>702</v>
      </c>
      <c r="G1003" s="1131">
        <v>-1</v>
      </c>
      <c r="H1003" s="1131" t="s">
        <v>437</v>
      </c>
      <c r="I1003" s="1131" t="s">
        <v>7968</v>
      </c>
      <c r="J1003" s="1131" t="s">
        <v>7969</v>
      </c>
      <c r="K1003" s="1131">
        <v>1</v>
      </c>
      <c r="L1003" s="1131" t="s">
        <v>7970</v>
      </c>
      <c r="R1003" s="1131">
        <v>10</v>
      </c>
      <c r="S1003" s="1131" t="s">
        <v>7193</v>
      </c>
      <c r="T1003" s="1131">
        <v>10</v>
      </c>
    </row>
    <row r="1004" spans="1:20">
      <c r="A1004" s="1131" t="s">
        <v>3017</v>
      </c>
      <c r="B1004" s="1132" t="s">
        <v>3018</v>
      </c>
      <c r="C1004" s="1131" t="s">
        <v>2864</v>
      </c>
      <c r="D1004" s="1134" t="s">
        <v>1041</v>
      </c>
      <c r="E1004" s="1134" t="s">
        <v>702</v>
      </c>
      <c r="G1004" s="1131">
        <v>-1</v>
      </c>
      <c r="H1004" s="1131" t="s">
        <v>437</v>
      </c>
      <c r="I1004" s="1131" t="s">
        <v>7971</v>
      </c>
      <c r="J1004" s="1131" t="s">
        <v>7972</v>
      </c>
      <c r="K1004" s="1131">
        <v>1</v>
      </c>
      <c r="L1004" s="1131" t="s">
        <v>7973</v>
      </c>
      <c r="R1004" s="1131">
        <v>30</v>
      </c>
      <c r="S1004" s="1131" t="s">
        <v>7193</v>
      </c>
      <c r="T1004" s="1131">
        <v>30</v>
      </c>
    </row>
    <row r="1005" spans="1:20">
      <c r="A1005" s="1131" t="s">
        <v>3019</v>
      </c>
      <c r="B1005" s="1132" t="s">
        <v>3020</v>
      </c>
      <c r="C1005" s="1131" t="s">
        <v>2864</v>
      </c>
      <c r="D1005" s="1134" t="s">
        <v>1041</v>
      </c>
      <c r="E1005" s="1134" t="s">
        <v>702</v>
      </c>
      <c r="G1005" s="1131">
        <v>-1</v>
      </c>
      <c r="H1005" s="1131" t="s">
        <v>437</v>
      </c>
      <c r="I1005" s="1131" t="s">
        <v>7974</v>
      </c>
      <c r="J1005" s="1131" t="s">
        <v>7975</v>
      </c>
      <c r="K1005" s="1131">
        <v>1</v>
      </c>
      <c r="L1005" s="1131" t="s">
        <v>7976</v>
      </c>
      <c r="R1005" s="1131">
        <v>10</v>
      </c>
      <c r="S1005" s="1131" t="s">
        <v>7193</v>
      </c>
      <c r="T1005" s="1131">
        <v>10</v>
      </c>
    </row>
    <row r="1006" spans="1:20">
      <c r="A1006" s="1131" t="s">
        <v>3021</v>
      </c>
      <c r="B1006" s="1132" t="s">
        <v>3022</v>
      </c>
      <c r="C1006" s="1131" t="s">
        <v>2864</v>
      </c>
      <c r="D1006" s="1134" t="s">
        <v>1041</v>
      </c>
      <c r="E1006" s="1134" t="s">
        <v>702</v>
      </c>
      <c r="G1006" s="1131">
        <v>-1</v>
      </c>
      <c r="H1006" s="1131" t="s">
        <v>437</v>
      </c>
      <c r="I1006" s="1131" t="s">
        <v>7977</v>
      </c>
      <c r="J1006" s="1131" t="s">
        <v>7978</v>
      </c>
      <c r="K1006" s="1131">
        <v>1</v>
      </c>
      <c r="L1006" s="1131" t="s">
        <v>7979</v>
      </c>
      <c r="R1006" s="1131">
        <v>10</v>
      </c>
      <c r="S1006" s="1131" t="s">
        <v>7193</v>
      </c>
      <c r="T1006" s="1131">
        <v>10</v>
      </c>
    </row>
    <row r="1007" spans="1:20">
      <c r="A1007" s="1131" t="s">
        <v>3023</v>
      </c>
      <c r="B1007" s="1132" t="s">
        <v>3024</v>
      </c>
      <c r="C1007" s="1131" t="s">
        <v>2864</v>
      </c>
      <c r="D1007" s="1134" t="s">
        <v>1041</v>
      </c>
      <c r="E1007" s="1134" t="s">
        <v>702</v>
      </c>
      <c r="G1007" s="1131">
        <v>-1</v>
      </c>
      <c r="H1007" s="1131" t="s">
        <v>437</v>
      </c>
      <c r="I1007" s="1131" t="s">
        <v>7980</v>
      </c>
      <c r="J1007" s="1131" t="s">
        <v>7981</v>
      </c>
      <c r="K1007" s="1131" t="s">
        <v>7683</v>
      </c>
      <c r="L1007" s="1131" t="s">
        <v>7982</v>
      </c>
      <c r="R1007" s="1131">
        <v>6</v>
      </c>
      <c r="S1007" s="1131" t="s">
        <v>7697</v>
      </c>
      <c r="T1007" s="1131">
        <v>6</v>
      </c>
    </row>
    <row r="1008" spans="1:20">
      <c r="A1008" s="1131" t="s">
        <v>3025</v>
      </c>
      <c r="B1008" s="1132" t="s">
        <v>3026</v>
      </c>
      <c r="C1008" s="1131" t="s">
        <v>2864</v>
      </c>
      <c r="D1008" s="1134" t="s">
        <v>1041</v>
      </c>
      <c r="E1008" s="1134" t="s">
        <v>702</v>
      </c>
      <c r="G1008" s="1131">
        <v>-1</v>
      </c>
      <c r="H1008" s="1131" t="s">
        <v>437</v>
      </c>
      <c r="I1008" s="1131" t="s">
        <v>7983</v>
      </c>
      <c r="J1008" s="1131" t="s">
        <v>7984</v>
      </c>
      <c r="K1008" s="1131" t="s">
        <v>7683</v>
      </c>
      <c r="L1008" s="1131" t="s">
        <v>7985</v>
      </c>
      <c r="R1008" s="1131">
        <v>7</v>
      </c>
      <c r="S1008" s="1131" t="s">
        <v>7697</v>
      </c>
      <c r="T1008" s="1131">
        <v>7</v>
      </c>
    </row>
    <row r="1009" spans="1:20">
      <c r="A1009" s="1131" t="s">
        <v>3027</v>
      </c>
      <c r="B1009" s="1132" t="s">
        <v>3028</v>
      </c>
      <c r="C1009" s="1131" t="s">
        <v>2864</v>
      </c>
      <c r="D1009" s="1134" t="s">
        <v>1041</v>
      </c>
      <c r="E1009" s="1134" t="s">
        <v>702</v>
      </c>
      <c r="G1009" s="1131">
        <v>-1</v>
      </c>
      <c r="H1009" s="1131" t="s">
        <v>437</v>
      </c>
      <c r="I1009" s="1131" t="s">
        <v>7986</v>
      </c>
      <c r="J1009" s="1131" t="s">
        <v>7987</v>
      </c>
      <c r="K1009" s="1131" t="s">
        <v>7683</v>
      </c>
      <c r="L1009" s="1131" t="s">
        <v>7988</v>
      </c>
      <c r="R1009" s="1131">
        <v>7</v>
      </c>
      <c r="S1009" s="1131" t="s">
        <v>7697</v>
      </c>
      <c r="T1009" s="1131">
        <v>7</v>
      </c>
    </row>
    <row r="1010" spans="1:20">
      <c r="A1010" s="1131" t="s">
        <v>3029</v>
      </c>
      <c r="B1010" s="1132" t="s">
        <v>3030</v>
      </c>
      <c r="C1010" s="1131" t="s">
        <v>2864</v>
      </c>
      <c r="D1010" s="1134" t="s">
        <v>1041</v>
      </c>
      <c r="E1010" s="1134" t="s">
        <v>702</v>
      </c>
      <c r="G1010" s="1131">
        <v>-1</v>
      </c>
      <c r="H1010" s="1131" t="s">
        <v>437</v>
      </c>
      <c r="I1010" s="1131" t="s">
        <v>7989</v>
      </c>
      <c r="J1010" s="1131" t="s">
        <v>7990</v>
      </c>
      <c r="K1010" s="1131" t="s">
        <v>7683</v>
      </c>
      <c r="L1010" s="1131" t="s">
        <v>7991</v>
      </c>
      <c r="R1010" s="1131">
        <v>7</v>
      </c>
      <c r="S1010" s="1131" t="s">
        <v>7697</v>
      </c>
      <c r="T1010" s="1131">
        <v>7</v>
      </c>
    </row>
    <row r="1011" spans="1:20">
      <c r="A1011" s="1131" t="s">
        <v>3031</v>
      </c>
      <c r="B1011" s="1132" t="s">
        <v>3032</v>
      </c>
      <c r="C1011" s="1131" t="s">
        <v>2864</v>
      </c>
      <c r="D1011" s="1134" t="s">
        <v>1041</v>
      </c>
      <c r="E1011" s="1134" t="s">
        <v>702</v>
      </c>
      <c r="G1011" s="1131">
        <v>-1</v>
      </c>
      <c r="H1011" s="1131" t="s">
        <v>437</v>
      </c>
      <c r="I1011" s="1131" t="s">
        <v>7992</v>
      </c>
      <c r="J1011" s="1131" t="s">
        <v>7993</v>
      </c>
      <c r="K1011" s="1131" t="s">
        <v>7683</v>
      </c>
      <c r="L1011" s="1131" t="s">
        <v>7994</v>
      </c>
      <c r="R1011" s="1131">
        <v>7</v>
      </c>
      <c r="S1011" s="1131" t="s">
        <v>7697</v>
      </c>
      <c r="T1011" s="1131">
        <v>7</v>
      </c>
    </row>
    <row r="1012" spans="1:20">
      <c r="A1012" s="1131" t="s">
        <v>3033</v>
      </c>
      <c r="B1012" s="1132" t="s">
        <v>3034</v>
      </c>
      <c r="C1012" s="1131" t="s">
        <v>2864</v>
      </c>
      <c r="D1012" s="1134" t="s">
        <v>1041</v>
      </c>
      <c r="E1012" s="1134" t="s">
        <v>702</v>
      </c>
      <c r="G1012" s="1131">
        <v>-1</v>
      </c>
      <c r="H1012" s="1131" t="s">
        <v>437</v>
      </c>
      <c r="I1012" s="1131" t="s">
        <v>7995</v>
      </c>
      <c r="J1012" s="1131" t="s">
        <v>7996</v>
      </c>
      <c r="K1012" s="1131" t="s">
        <v>7683</v>
      </c>
      <c r="L1012" s="1131" t="s">
        <v>7997</v>
      </c>
      <c r="R1012" s="1131">
        <v>23</v>
      </c>
      <c r="S1012" s="1131" t="s">
        <v>7697</v>
      </c>
      <c r="T1012" s="1131">
        <v>23</v>
      </c>
    </row>
    <row r="1013" spans="1:20">
      <c r="A1013" s="1131" t="s">
        <v>3035</v>
      </c>
      <c r="B1013" s="1132" t="s">
        <v>3036</v>
      </c>
      <c r="C1013" s="1131" t="s">
        <v>2864</v>
      </c>
      <c r="D1013" s="1134" t="s">
        <v>1041</v>
      </c>
      <c r="E1013" s="1134" t="s">
        <v>702</v>
      </c>
      <c r="G1013" s="1131">
        <v>-1</v>
      </c>
      <c r="H1013" s="1131" t="s">
        <v>437</v>
      </c>
      <c r="I1013" s="1131" t="s">
        <v>7998</v>
      </c>
      <c r="J1013" s="1131" t="s">
        <v>7999</v>
      </c>
      <c r="K1013" s="1131" t="s">
        <v>7683</v>
      </c>
      <c r="L1013" s="1131" t="s">
        <v>8000</v>
      </c>
      <c r="R1013" s="1131">
        <v>8</v>
      </c>
      <c r="S1013" s="1131" t="s">
        <v>7697</v>
      </c>
      <c r="T1013" s="1131">
        <v>8</v>
      </c>
    </row>
    <row r="1014" spans="1:20">
      <c r="A1014" s="1131" t="s">
        <v>3037</v>
      </c>
      <c r="B1014" s="1132" t="s">
        <v>3038</v>
      </c>
      <c r="C1014" s="1131" t="s">
        <v>2864</v>
      </c>
      <c r="D1014" s="1134" t="s">
        <v>1041</v>
      </c>
      <c r="E1014" s="1134" t="s">
        <v>702</v>
      </c>
      <c r="G1014" s="1131">
        <v>-1</v>
      </c>
      <c r="H1014" s="1131" t="s">
        <v>437</v>
      </c>
      <c r="I1014" s="1131" t="s">
        <v>8001</v>
      </c>
      <c r="J1014" s="1131" t="s">
        <v>8002</v>
      </c>
      <c r="K1014" s="1131" t="s">
        <v>7683</v>
      </c>
      <c r="L1014" s="1131" t="s">
        <v>8003</v>
      </c>
      <c r="R1014" s="1131">
        <v>31</v>
      </c>
      <c r="S1014" s="1131" t="s">
        <v>7697</v>
      </c>
      <c r="T1014" s="1131">
        <v>31</v>
      </c>
    </row>
    <row r="1015" spans="1:20">
      <c r="A1015" s="1131" t="s">
        <v>3039</v>
      </c>
      <c r="B1015" s="1132" t="s">
        <v>3040</v>
      </c>
      <c r="C1015" s="1131" t="s">
        <v>2864</v>
      </c>
      <c r="D1015" s="1134" t="s">
        <v>1041</v>
      </c>
      <c r="E1015" s="1134" t="s">
        <v>702</v>
      </c>
      <c r="G1015" s="1131">
        <v>-1</v>
      </c>
      <c r="H1015" s="1131" t="s">
        <v>437</v>
      </c>
      <c r="I1015" s="1131" t="s">
        <v>8004</v>
      </c>
      <c r="J1015" s="1131" t="s">
        <v>8005</v>
      </c>
      <c r="K1015" s="1131" t="s">
        <v>7683</v>
      </c>
      <c r="L1015" s="1131" t="s">
        <v>8006</v>
      </c>
      <c r="R1015" s="1131">
        <v>8</v>
      </c>
      <c r="S1015" s="1131" t="s">
        <v>7697</v>
      </c>
      <c r="T1015" s="1131">
        <v>8</v>
      </c>
    </row>
    <row r="1016" spans="1:20">
      <c r="A1016" s="1131" t="s">
        <v>3041</v>
      </c>
      <c r="B1016" s="1132" t="s">
        <v>3042</v>
      </c>
      <c r="C1016" s="1131" t="s">
        <v>2864</v>
      </c>
      <c r="D1016" s="1134" t="s">
        <v>1041</v>
      </c>
      <c r="E1016" s="1134" t="s">
        <v>702</v>
      </c>
      <c r="G1016" s="1131">
        <v>-1</v>
      </c>
      <c r="H1016" s="1131" t="s">
        <v>437</v>
      </c>
      <c r="I1016" s="1131" t="s">
        <v>8007</v>
      </c>
      <c r="J1016" s="1131" t="s">
        <v>8008</v>
      </c>
      <c r="K1016" s="1131" t="s">
        <v>7683</v>
      </c>
      <c r="L1016" s="1131" t="s">
        <v>8009</v>
      </c>
      <c r="R1016" s="1131">
        <v>8</v>
      </c>
      <c r="S1016" s="1131" t="s">
        <v>7697</v>
      </c>
      <c r="T1016" s="1131">
        <v>8</v>
      </c>
    </row>
    <row r="1017" spans="1:20">
      <c r="A1017" s="1131" t="s">
        <v>3043</v>
      </c>
      <c r="B1017" s="1132" t="s">
        <v>3044</v>
      </c>
      <c r="C1017" s="1131" t="s">
        <v>2864</v>
      </c>
      <c r="D1017" s="1134" t="s">
        <v>1041</v>
      </c>
      <c r="E1017" s="1134" t="s">
        <v>702</v>
      </c>
      <c r="G1017" s="1131">
        <v>-1</v>
      </c>
      <c r="H1017" s="1131" t="s">
        <v>437</v>
      </c>
      <c r="I1017" s="1131" t="s">
        <v>8010</v>
      </c>
      <c r="J1017" s="1131" t="s">
        <v>8011</v>
      </c>
      <c r="K1017" s="1131" t="s">
        <v>7683</v>
      </c>
      <c r="L1017" s="1131" t="s">
        <v>8012</v>
      </c>
      <c r="R1017" s="1131">
        <v>8</v>
      </c>
      <c r="S1017" s="1131" t="s">
        <v>7697</v>
      </c>
      <c r="T1017" s="1131">
        <v>8</v>
      </c>
    </row>
    <row r="1018" spans="1:20">
      <c r="A1018" s="1131" t="s">
        <v>3045</v>
      </c>
      <c r="B1018" s="1132" t="s">
        <v>3046</v>
      </c>
      <c r="C1018" s="1131" t="s">
        <v>2864</v>
      </c>
      <c r="D1018" s="1134" t="s">
        <v>1041</v>
      </c>
      <c r="E1018" s="1134" t="s">
        <v>702</v>
      </c>
      <c r="G1018" s="1131">
        <v>-1</v>
      </c>
      <c r="H1018" s="1131" t="s">
        <v>437</v>
      </c>
      <c r="I1018" s="1131" t="s">
        <v>8013</v>
      </c>
      <c r="J1018" s="1131" t="s">
        <v>8014</v>
      </c>
      <c r="K1018" s="1131" t="s">
        <v>7683</v>
      </c>
      <c r="L1018" s="1131" t="s">
        <v>8015</v>
      </c>
      <c r="R1018" s="1131">
        <v>7</v>
      </c>
      <c r="S1018" s="1131" t="s">
        <v>7697</v>
      </c>
      <c r="T1018" s="1131">
        <v>7</v>
      </c>
    </row>
    <row r="1019" spans="1:20">
      <c r="A1019" s="1131" t="s">
        <v>3047</v>
      </c>
      <c r="B1019" s="1132" t="s">
        <v>3048</v>
      </c>
      <c r="C1019" s="1131" t="s">
        <v>2864</v>
      </c>
      <c r="D1019" s="1134" t="s">
        <v>1041</v>
      </c>
      <c r="E1019" s="1134" t="s">
        <v>702</v>
      </c>
      <c r="G1019" s="1131">
        <v>-1</v>
      </c>
      <c r="H1019" s="1131" t="s">
        <v>437</v>
      </c>
      <c r="I1019" s="1131" t="s">
        <v>8016</v>
      </c>
      <c r="J1019" s="1131" t="s">
        <v>8017</v>
      </c>
      <c r="K1019" s="1131" t="s">
        <v>7683</v>
      </c>
      <c r="L1019" s="1131" t="s">
        <v>8018</v>
      </c>
      <c r="R1019" s="1131">
        <v>8</v>
      </c>
      <c r="S1019" s="1131" t="s">
        <v>7697</v>
      </c>
      <c r="T1019" s="1131">
        <v>8</v>
      </c>
    </row>
    <row r="1020" spans="1:20">
      <c r="A1020" s="1131" t="s">
        <v>3049</v>
      </c>
      <c r="B1020" s="1132" t="s">
        <v>3050</v>
      </c>
      <c r="C1020" s="1131" t="s">
        <v>2864</v>
      </c>
      <c r="D1020" s="1134" t="s">
        <v>1041</v>
      </c>
      <c r="E1020" s="1134" t="s">
        <v>702</v>
      </c>
      <c r="G1020" s="1131">
        <v>-1</v>
      </c>
      <c r="H1020" s="1131" t="s">
        <v>437</v>
      </c>
      <c r="I1020" s="1131" t="s">
        <v>8019</v>
      </c>
      <c r="J1020" s="1131" t="s">
        <v>8020</v>
      </c>
      <c r="K1020" s="1131" t="s">
        <v>7683</v>
      </c>
      <c r="L1020" s="1131" t="s">
        <v>8021</v>
      </c>
      <c r="R1020" s="1131">
        <v>9</v>
      </c>
      <c r="S1020" s="1131" t="s">
        <v>7697</v>
      </c>
      <c r="T1020" s="1131">
        <v>9</v>
      </c>
    </row>
    <row r="1021" spans="1:20">
      <c r="A1021" s="1131" t="s">
        <v>3051</v>
      </c>
      <c r="B1021" s="1132" t="s">
        <v>3052</v>
      </c>
      <c r="C1021" s="1131" t="s">
        <v>2864</v>
      </c>
      <c r="D1021" s="1134" t="s">
        <v>1041</v>
      </c>
      <c r="E1021" s="1134" t="s">
        <v>702</v>
      </c>
      <c r="G1021" s="1131">
        <v>-1</v>
      </c>
      <c r="H1021" s="1131" t="s">
        <v>437</v>
      </c>
      <c r="I1021" s="1131" t="s">
        <v>8022</v>
      </c>
      <c r="J1021" s="1131" t="s">
        <v>8023</v>
      </c>
      <c r="K1021" s="1131" t="s">
        <v>7683</v>
      </c>
      <c r="L1021" s="1131" t="s">
        <v>8024</v>
      </c>
      <c r="R1021" s="1131">
        <v>38</v>
      </c>
      <c r="S1021" s="1131" t="s">
        <v>7697</v>
      </c>
      <c r="T1021" s="1131">
        <v>38</v>
      </c>
    </row>
    <row r="1022" spans="1:20">
      <c r="A1022" s="1131" t="s">
        <v>3053</v>
      </c>
      <c r="B1022" s="1132" t="s">
        <v>3054</v>
      </c>
      <c r="C1022" s="1131" t="s">
        <v>2864</v>
      </c>
      <c r="D1022" s="1134" t="s">
        <v>1041</v>
      </c>
      <c r="E1022" s="1134" t="s">
        <v>702</v>
      </c>
      <c r="G1022" s="1131">
        <v>-1</v>
      </c>
      <c r="H1022" s="1131" t="s">
        <v>437</v>
      </c>
      <c r="I1022" s="1131" t="s">
        <v>8025</v>
      </c>
      <c r="J1022" s="1131" t="s">
        <v>8026</v>
      </c>
      <c r="K1022" s="1131">
        <v>1</v>
      </c>
      <c r="L1022" s="1131">
        <v>787461</v>
      </c>
      <c r="R1022" s="1131">
        <v>10</v>
      </c>
      <c r="S1022" s="1131" t="s">
        <v>7193</v>
      </c>
      <c r="T1022" s="1131">
        <v>10</v>
      </c>
    </row>
    <row r="1023" spans="1:20">
      <c r="A1023" s="1131" t="s">
        <v>3055</v>
      </c>
      <c r="B1023" s="1132" t="s">
        <v>3056</v>
      </c>
      <c r="C1023" s="1131" t="s">
        <v>2864</v>
      </c>
      <c r="D1023" s="1134" t="s">
        <v>1041</v>
      </c>
      <c r="E1023" s="1134" t="s">
        <v>702</v>
      </c>
      <c r="G1023" s="1131">
        <v>-1</v>
      </c>
      <c r="H1023" s="1131" t="s">
        <v>437</v>
      </c>
      <c r="I1023" s="1131" t="s">
        <v>8027</v>
      </c>
      <c r="J1023" s="1131" t="s">
        <v>8028</v>
      </c>
      <c r="K1023" s="1131">
        <v>1</v>
      </c>
      <c r="L1023" s="1131">
        <v>787462</v>
      </c>
      <c r="R1023" s="1131">
        <v>20</v>
      </c>
      <c r="S1023" s="1131" t="s">
        <v>7193</v>
      </c>
      <c r="T1023" s="1131">
        <v>20</v>
      </c>
    </row>
    <row r="1024" spans="1:20">
      <c r="A1024" s="1131" t="s">
        <v>3057</v>
      </c>
      <c r="B1024" s="1132" t="s">
        <v>3058</v>
      </c>
      <c r="C1024" s="1131" t="s">
        <v>2864</v>
      </c>
      <c r="D1024" s="1134" t="s">
        <v>1041</v>
      </c>
      <c r="E1024" s="1134" t="s">
        <v>702</v>
      </c>
      <c r="G1024" s="1131">
        <v>-1</v>
      </c>
      <c r="H1024" s="1131" t="s">
        <v>437</v>
      </c>
      <c r="I1024" s="1131" t="s">
        <v>8029</v>
      </c>
      <c r="J1024" s="1131" t="s">
        <v>8030</v>
      </c>
      <c r="K1024" s="1131">
        <v>1</v>
      </c>
      <c r="L1024" s="1131">
        <v>787480</v>
      </c>
      <c r="R1024" s="1131">
        <v>17</v>
      </c>
      <c r="S1024" s="1131" t="s">
        <v>7193</v>
      </c>
      <c r="T1024" s="1131">
        <v>17</v>
      </c>
    </row>
    <row r="1025" spans="1:20">
      <c r="A1025" s="1131" t="s">
        <v>3059</v>
      </c>
      <c r="B1025" s="1132" t="s">
        <v>3060</v>
      </c>
      <c r="C1025" s="1131" t="s">
        <v>2864</v>
      </c>
      <c r="D1025" s="1134" t="s">
        <v>1041</v>
      </c>
      <c r="E1025" s="1134" t="s">
        <v>702</v>
      </c>
      <c r="G1025" s="1131">
        <v>-1</v>
      </c>
      <c r="H1025" s="1131" t="s">
        <v>437</v>
      </c>
      <c r="I1025" s="1131" t="s">
        <v>8031</v>
      </c>
      <c r="J1025" s="1131" t="s">
        <v>8032</v>
      </c>
      <c r="K1025" s="1131">
        <v>1</v>
      </c>
      <c r="L1025" s="1131">
        <v>787600</v>
      </c>
      <c r="R1025" s="1131">
        <v>8</v>
      </c>
      <c r="S1025" s="1131" t="s">
        <v>7193</v>
      </c>
      <c r="T1025" s="1131">
        <v>8</v>
      </c>
    </row>
    <row r="1026" spans="1:20">
      <c r="A1026" s="1131" t="s">
        <v>3061</v>
      </c>
      <c r="B1026" s="1132" t="s">
        <v>3062</v>
      </c>
      <c r="C1026" s="1131" t="s">
        <v>2864</v>
      </c>
      <c r="D1026" s="1134" t="s">
        <v>1041</v>
      </c>
      <c r="E1026" s="1134" t="s">
        <v>702</v>
      </c>
      <c r="G1026" s="1131">
        <v>-1</v>
      </c>
      <c r="H1026" s="1131" t="s">
        <v>437</v>
      </c>
      <c r="I1026" s="1131" t="s">
        <v>8033</v>
      </c>
      <c r="J1026" s="1131" t="s">
        <v>8034</v>
      </c>
      <c r="K1026" s="1131">
        <v>1</v>
      </c>
      <c r="L1026" s="1131">
        <v>789100</v>
      </c>
      <c r="R1026" s="1131">
        <v>60</v>
      </c>
      <c r="S1026" s="1131" t="s">
        <v>7193</v>
      </c>
      <c r="T1026" s="1131">
        <v>60</v>
      </c>
    </row>
    <row r="1027" spans="1:20">
      <c r="A1027" s="1131" t="s">
        <v>3063</v>
      </c>
      <c r="B1027" s="1132" t="s">
        <v>3064</v>
      </c>
      <c r="C1027" s="1131" t="s">
        <v>2864</v>
      </c>
      <c r="D1027" s="1134" t="s">
        <v>1041</v>
      </c>
      <c r="E1027" s="1134" t="s">
        <v>702</v>
      </c>
      <c r="G1027" s="1131">
        <v>-1</v>
      </c>
      <c r="H1027" s="1131" t="s">
        <v>437</v>
      </c>
      <c r="I1027" s="1131" t="s">
        <v>8035</v>
      </c>
      <c r="J1027" s="1131" t="s">
        <v>8036</v>
      </c>
      <c r="K1027" s="1131">
        <v>1</v>
      </c>
      <c r="L1027" s="1131">
        <v>789210</v>
      </c>
      <c r="R1027" s="1131">
        <v>9</v>
      </c>
      <c r="S1027" s="1131" t="s">
        <v>7884</v>
      </c>
      <c r="T1027" s="1131">
        <v>9</v>
      </c>
    </row>
    <row r="1028" spans="1:20">
      <c r="A1028" s="1131" t="s">
        <v>3065</v>
      </c>
      <c r="B1028" s="1132" t="s">
        <v>3066</v>
      </c>
      <c r="C1028" s="1131" t="s">
        <v>2864</v>
      </c>
      <c r="D1028" s="1134" t="s">
        <v>1041</v>
      </c>
      <c r="E1028" s="1134" t="s">
        <v>702</v>
      </c>
      <c r="G1028" s="1131">
        <v>-1</v>
      </c>
      <c r="H1028" s="1131" t="s">
        <v>437</v>
      </c>
      <c r="I1028" s="1131" t="s">
        <v>8037</v>
      </c>
      <c r="J1028" s="1131" t="s">
        <v>8038</v>
      </c>
      <c r="K1028" s="1131">
        <v>1</v>
      </c>
      <c r="L1028" s="1131">
        <v>789220</v>
      </c>
      <c r="R1028" s="1131">
        <v>9</v>
      </c>
      <c r="S1028" s="1131" t="s">
        <v>7884</v>
      </c>
      <c r="T1028" s="1131">
        <v>9</v>
      </c>
    </row>
    <row r="1029" spans="1:20">
      <c r="A1029" s="1131" t="s">
        <v>3067</v>
      </c>
      <c r="B1029" s="1132" t="s">
        <v>3068</v>
      </c>
      <c r="C1029" s="1131" t="s">
        <v>2864</v>
      </c>
      <c r="D1029" s="1134" t="s">
        <v>1041</v>
      </c>
      <c r="E1029" s="1134" t="s">
        <v>702</v>
      </c>
      <c r="G1029" s="1131">
        <v>-1</v>
      </c>
      <c r="H1029" s="1131" t="s">
        <v>437</v>
      </c>
      <c r="I1029" s="1131" t="s">
        <v>8039</v>
      </c>
      <c r="J1029" s="1131" t="s">
        <v>8040</v>
      </c>
      <c r="K1029" s="1131">
        <v>1</v>
      </c>
      <c r="L1029" s="1131">
        <v>789400</v>
      </c>
      <c r="R1029" s="1131">
        <v>8</v>
      </c>
      <c r="S1029" s="1131" t="s">
        <v>7193</v>
      </c>
      <c r="T1029" s="1131">
        <v>8</v>
      </c>
    </row>
    <row r="1030" spans="1:20">
      <c r="A1030" s="1131" t="s">
        <v>3069</v>
      </c>
      <c r="B1030" s="1132" t="s">
        <v>3070</v>
      </c>
      <c r="C1030" s="1131" t="s">
        <v>2864</v>
      </c>
      <c r="D1030" s="1134" t="s">
        <v>1041</v>
      </c>
      <c r="E1030" s="1134" t="s">
        <v>702</v>
      </c>
      <c r="G1030" s="1131">
        <v>-1</v>
      </c>
      <c r="H1030" s="1131" t="s">
        <v>437</v>
      </c>
      <c r="I1030" s="1131" t="s">
        <v>8041</v>
      </c>
      <c r="J1030" s="1131" t="s">
        <v>8042</v>
      </c>
      <c r="K1030" s="1131">
        <v>1</v>
      </c>
      <c r="L1030" s="1131">
        <v>789500</v>
      </c>
      <c r="R1030" s="1131">
        <v>8</v>
      </c>
      <c r="S1030" s="1131" t="s">
        <v>7884</v>
      </c>
      <c r="T1030" s="1131">
        <v>8</v>
      </c>
    </row>
    <row r="1031" spans="1:20">
      <c r="A1031" s="1131" t="s">
        <v>3071</v>
      </c>
      <c r="B1031" s="1132" t="s">
        <v>3072</v>
      </c>
      <c r="C1031" s="1131" t="s">
        <v>2864</v>
      </c>
      <c r="D1031" s="1134" t="s">
        <v>1041</v>
      </c>
      <c r="E1031" s="1134" t="s">
        <v>702</v>
      </c>
      <c r="G1031" s="1131">
        <v>-1</v>
      </c>
      <c r="H1031" s="1131" t="s">
        <v>437</v>
      </c>
      <c r="I1031" s="1131" t="s">
        <v>8043</v>
      </c>
      <c r="J1031" s="1131" t="s">
        <v>8044</v>
      </c>
      <c r="K1031" s="1131">
        <v>1</v>
      </c>
      <c r="L1031" s="1131">
        <v>789600</v>
      </c>
      <c r="R1031" s="1131">
        <v>8</v>
      </c>
      <c r="S1031" s="1131" t="s">
        <v>7193</v>
      </c>
      <c r="T1031" s="1131">
        <v>8</v>
      </c>
    </row>
    <row r="1032" spans="1:20">
      <c r="A1032" s="1131" t="s">
        <v>3073</v>
      </c>
      <c r="B1032" s="1132" t="s">
        <v>3074</v>
      </c>
      <c r="C1032" s="1131" t="s">
        <v>2864</v>
      </c>
      <c r="D1032" s="1134" t="s">
        <v>1041</v>
      </c>
      <c r="E1032" s="1134" t="s">
        <v>702</v>
      </c>
      <c r="G1032" s="1131">
        <v>-1</v>
      </c>
      <c r="H1032" s="1131" t="s">
        <v>437</v>
      </c>
      <c r="I1032" s="1131" t="s">
        <v>8045</v>
      </c>
      <c r="J1032" s="1131" t="s">
        <v>8046</v>
      </c>
      <c r="K1032" s="1131" t="s">
        <v>7683</v>
      </c>
      <c r="L1032" s="1131" t="s">
        <v>8047</v>
      </c>
      <c r="R1032" s="1131">
        <v>6</v>
      </c>
      <c r="S1032" s="1131" t="s">
        <v>7697</v>
      </c>
      <c r="T1032" s="1131">
        <v>6</v>
      </c>
    </row>
    <row r="1033" spans="1:20">
      <c r="A1033" s="1131" t="s">
        <v>3075</v>
      </c>
      <c r="B1033" s="1132" t="s">
        <v>3076</v>
      </c>
      <c r="C1033" s="1131" t="s">
        <v>2864</v>
      </c>
      <c r="D1033" s="1134" t="s">
        <v>1041</v>
      </c>
      <c r="E1033" s="1134" t="s">
        <v>702</v>
      </c>
      <c r="G1033" s="1131">
        <v>-1</v>
      </c>
      <c r="H1033" s="1131" t="s">
        <v>437</v>
      </c>
      <c r="I1033" s="1131" t="s">
        <v>8048</v>
      </c>
      <c r="J1033" s="1131" t="s">
        <v>10013</v>
      </c>
      <c r="K1033" s="1131">
        <v>2</v>
      </c>
      <c r="L1033" s="1131" t="s">
        <v>8049</v>
      </c>
      <c r="R1033" s="1131">
        <v>29</v>
      </c>
      <c r="S1033" s="1131" t="s">
        <v>7193</v>
      </c>
      <c r="T1033" s="1131">
        <v>29</v>
      </c>
    </row>
    <row r="1034" spans="1:20">
      <c r="A1034" s="1131" t="s">
        <v>3077</v>
      </c>
      <c r="B1034" s="1132" t="s">
        <v>3078</v>
      </c>
      <c r="C1034" s="1131" t="s">
        <v>2864</v>
      </c>
      <c r="D1034" s="1134" t="s">
        <v>1041</v>
      </c>
      <c r="E1034" s="1134" t="s">
        <v>702</v>
      </c>
      <c r="G1034" s="1131">
        <v>-1</v>
      </c>
      <c r="H1034" s="1131" t="s">
        <v>437</v>
      </c>
      <c r="I1034" s="1131" t="s">
        <v>8050</v>
      </c>
      <c r="J1034" s="1131" t="s">
        <v>8051</v>
      </c>
      <c r="K1034" s="1131">
        <v>2</v>
      </c>
      <c r="L1034" s="1131" t="s">
        <v>8052</v>
      </c>
      <c r="R1034" s="1131">
        <v>13</v>
      </c>
      <c r="S1034" s="1131" t="s">
        <v>7193</v>
      </c>
      <c r="T1034" s="1131">
        <v>13</v>
      </c>
    </row>
    <row r="1035" spans="1:20">
      <c r="A1035" s="1131" t="s">
        <v>3079</v>
      </c>
      <c r="B1035" s="1132" t="s">
        <v>3080</v>
      </c>
      <c r="C1035" s="1131" t="s">
        <v>2864</v>
      </c>
      <c r="D1035" s="1134" t="s">
        <v>1041</v>
      </c>
      <c r="E1035" s="1134" t="s">
        <v>702</v>
      </c>
      <c r="G1035" s="1131">
        <v>0</v>
      </c>
      <c r="H1035" s="1131" t="s">
        <v>7899</v>
      </c>
      <c r="I1035" s="1131" t="s">
        <v>7906</v>
      </c>
      <c r="J1035" s="1131" t="s">
        <v>7907</v>
      </c>
      <c r="K1035" s="1131" t="s">
        <v>7908</v>
      </c>
      <c r="L1035" s="1131" t="s">
        <v>7909</v>
      </c>
      <c r="R1035" s="1131">
        <v>38</v>
      </c>
      <c r="S1035" s="1131" t="s">
        <v>7697</v>
      </c>
      <c r="T1035" s="1131">
        <v>38</v>
      </c>
    </row>
    <row r="1036" spans="1:20">
      <c r="A1036" s="1131" t="s">
        <v>3081</v>
      </c>
      <c r="B1036" s="1132" t="s">
        <v>3082</v>
      </c>
      <c r="C1036" s="1131" t="s">
        <v>2864</v>
      </c>
      <c r="D1036" s="1134" t="s">
        <v>1041</v>
      </c>
      <c r="E1036" s="1134" t="s">
        <v>702</v>
      </c>
      <c r="G1036" s="1131">
        <v>0</v>
      </c>
      <c r="H1036" s="1131" t="s">
        <v>7899</v>
      </c>
      <c r="I1036" s="1131" t="s">
        <v>7910</v>
      </c>
      <c r="J1036" s="1131" t="s">
        <v>7911</v>
      </c>
      <c r="K1036" s="1131" t="s">
        <v>7683</v>
      </c>
      <c r="L1036" s="1131" t="s">
        <v>7912</v>
      </c>
      <c r="R1036" s="1131">
        <v>21</v>
      </c>
      <c r="S1036" s="1131" t="s">
        <v>7193</v>
      </c>
      <c r="T1036" s="1131">
        <v>21</v>
      </c>
    </row>
    <row r="1037" spans="1:20">
      <c r="A1037" s="1131" t="s">
        <v>3083</v>
      </c>
      <c r="B1037" s="1132" t="s">
        <v>3084</v>
      </c>
      <c r="C1037" s="1131" t="s">
        <v>2864</v>
      </c>
      <c r="D1037" s="1134" t="s">
        <v>1041</v>
      </c>
      <c r="E1037" s="1134" t="s">
        <v>702</v>
      </c>
      <c r="G1037" s="1131">
        <v>0</v>
      </c>
      <c r="H1037" s="1131" t="s">
        <v>7899</v>
      </c>
      <c r="I1037" s="1131" t="s">
        <v>7913</v>
      </c>
      <c r="J1037" s="1131" t="s">
        <v>7914</v>
      </c>
      <c r="K1037" s="1131" t="s">
        <v>7683</v>
      </c>
      <c r="L1037" s="1131" t="s">
        <v>7915</v>
      </c>
      <c r="R1037" s="1131">
        <v>7</v>
      </c>
      <c r="S1037" s="1131" t="s">
        <v>7697</v>
      </c>
      <c r="T1037" s="1131">
        <v>7</v>
      </c>
    </row>
    <row r="1038" spans="1:20">
      <c r="A1038" s="1131" t="s">
        <v>3085</v>
      </c>
      <c r="B1038" s="1132" t="s">
        <v>3086</v>
      </c>
      <c r="C1038" s="1131" t="s">
        <v>2864</v>
      </c>
      <c r="D1038" s="1134" t="s">
        <v>1041</v>
      </c>
      <c r="E1038" s="1134" t="s">
        <v>702</v>
      </c>
      <c r="G1038" s="1131">
        <v>0</v>
      </c>
      <c r="H1038" s="1131" t="s">
        <v>7899</v>
      </c>
      <c r="I1038" s="1131" t="s">
        <v>7916</v>
      </c>
      <c r="J1038" s="1131" t="s">
        <v>7917</v>
      </c>
      <c r="K1038" s="1131" t="s">
        <v>7683</v>
      </c>
      <c r="L1038" s="1131" t="s">
        <v>7918</v>
      </c>
      <c r="R1038" s="1131">
        <v>26</v>
      </c>
      <c r="S1038" s="1131" t="s">
        <v>7697</v>
      </c>
      <c r="T1038" s="1131">
        <v>26</v>
      </c>
    </row>
    <row r="1039" spans="1:20">
      <c r="A1039" s="1131" t="s">
        <v>3087</v>
      </c>
      <c r="B1039" s="1132" t="s">
        <v>3088</v>
      </c>
      <c r="C1039" s="1131" t="s">
        <v>2864</v>
      </c>
      <c r="D1039" s="1134" t="s">
        <v>1041</v>
      </c>
      <c r="E1039" s="1134" t="s">
        <v>702</v>
      </c>
      <c r="G1039" s="1131">
        <v>0</v>
      </c>
      <c r="H1039" s="1131" t="s">
        <v>7899</v>
      </c>
      <c r="I1039" s="1131" t="s">
        <v>7919</v>
      </c>
      <c r="J1039" s="1131" t="s">
        <v>7920</v>
      </c>
      <c r="K1039" s="1131">
        <v>1</v>
      </c>
      <c r="L1039" s="1131">
        <v>733222</v>
      </c>
      <c r="R1039" s="1131">
        <v>10</v>
      </c>
      <c r="S1039" s="1131" t="s">
        <v>7193</v>
      </c>
      <c r="T1039" s="1131">
        <v>10</v>
      </c>
    </row>
    <row r="1040" spans="1:20">
      <c r="A1040" s="1131" t="s">
        <v>3089</v>
      </c>
      <c r="B1040" s="1132" t="s">
        <v>3090</v>
      </c>
      <c r="C1040" s="1131" t="s">
        <v>2864</v>
      </c>
      <c r="D1040" s="1134" t="s">
        <v>1041</v>
      </c>
      <c r="E1040" s="1134" t="s">
        <v>702</v>
      </c>
      <c r="G1040" s="1131">
        <v>0</v>
      </c>
      <c r="H1040" s="1131" t="s">
        <v>7899</v>
      </c>
      <c r="I1040" s="1131" t="s">
        <v>7921</v>
      </c>
      <c r="J1040" s="1131" t="s">
        <v>7922</v>
      </c>
      <c r="K1040" s="1131" t="s">
        <v>7683</v>
      </c>
      <c r="L1040" s="1131" t="s">
        <v>7923</v>
      </c>
      <c r="R1040" s="1131">
        <v>15</v>
      </c>
      <c r="S1040" s="1131" t="s">
        <v>7697</v>
      </c>
      <c r="T1040" s="1131">
        <v>15</v>
      </c>
    </row>
    <row r="1041" spans="1:20">
      <c r="A1041" s="1131" t="s">
        <v>3091</v>
      </c>
      <c r="B1041" s="1132" t="s">
        <v>3092</v>
      </c>
      <c r="C1041" s="1131" t="s">
        <v>2864</v>
      </c>
      <c r="D1041" s="1134" t="s">
        <v>1041</v>
      </c>
      <c r="E1041" s="1134" t="s">
        <v>702</v>
      </c>
      <c r="G1041" s="1131">
        <v>0</v>
      </c>
      <c r="H1041" s="1131" t="s">
        <v>7899</v>
      </c>
      <c r="I1041" s="1131" t="s">
        <v>7924</v>
      </c>
      <c r="J1041" s="1131" t="s">
        <v>7925</v>
      </c>
      <c r="K1041" s="1131" t="s">
        <v>7683</v>
      </c>
      <c r="L1041" s="1131" t="s">
        <v>7926</v>
      </c>
      <c r="R1041" s="1131">
        <v>121</v>
      </c>
      <c r="S1041" s="1131" t="s">
        <v>7697</v>
      </c>
      <c r="T1041" s="1131">
        <v>121</v>
      </c>
    </row>
    <row r="1042" spans="1:20">
      <c r="A1042" s="1131" t="s">
        <v>3093</v>
      </c>
      <c r="B1042" s="1132" t="s">
        <v>3094</v>
      </c>
      <c r="C1042" s="1131" t="s">
        <v>2864</v>
      </c>
      <c r="D1042" s="1134" t="s">
        <v>1041</v>
      </c>
      <c r="E1042" s="1134" t="s">
        <v>702</v>
      </c>
      <c r="G1042" s="1131">
        <v>0</v>
      </c>
      <c r="H1042" s="1131" t="s">
        <v>7899</v>
      </c>
      <c r="I1042" s="1131" t="s">
        <v>7927</v>
      </c>
      <c r="J1042" s="1131" t="s">
        <v>7928</v>
      </c>
      <c r="K1042" s="1131" t="s">
        <v>7683</v>
      </c>
      <c r="L1042" s="1131" t="s">
        <v>7929</v>
      </c>
      <c r="R1042" s="1131">
        <v>24</v>
      </c>
      <c r="S1042" s="1131" t="s">
        <v>7697</v>
      </c>
      <c r="T1042" s="1131">
        <v>24</v>
      </c>
    </row>
    <row r="1043" spans="1:20">
      <c r="A1043" s="1131" t="s">
        <v>3095</v>
      </c>
      <c r="B1043" s="1132" t="s">
        <v>3096</v>
      </c>
      <c r="C1043" s="1131" t="s">
        <v>2864</v>
      </c>
      <c r="D1043" s="1134" t="s">
        <v>1041</v>
      </c>
      <c r="E1043" s="1134" t="s">
        <v>702</v>
      </c>
      <c r="G1043" s="1131">
        <v>0</v>
      </c>
      <c r="H1043" s="1131" t="s">
        <v>7899</v>
      </c>
      <c r="I1043" s="1131" t="s">
        <v>7930</v>
      </c>
      <c r="J1043" s="1131" t="s">
        <v>7931</v>
      </c>
      <c r="K1043" s="1131">
        <v>1</v>
      </c>
      <c r="L1043" s="1131">
        <v>708210</v>
      </c>
      <c r="R1043" s="1131">
        <v>9</v>
      </c>
      <c r="S1043" s="1131" t="s">
        <v>7193</v>
      </c>
      <c r="T1043" s="1131">
        <v>9</v>
      </c>
    </row>
    <row r="1044" spans="1:20">
      <c r="A1044" s="1131" t="s">
        <v>3097</v>
      </c>
      <c r="B1044" s="1132" t="s">
        <v>3098</v>
      </c>
      <c r="C1044" s="1131" t="s">
        <v>2864</v>
      </c>
      <c r="D1044" s="1134" t="s">
        <v>1041</v>
      </c>
      <c r="E1044" s="1134" t="s">
        <v>702</v>
      </c>
      <c r="G1044" s="1131">
        <v>0</v>
      </c>
      <c r="H1044" s="1131" t="s">
        <v>7899</v>
      </c>
      <c r="I1044" s="1131" t="s">
        <v>7932</v>
      </c>
      <c r="J1044" s="1131" t="s">
        <v>7933</v>
      </c>
      <c r="K1044" s="1131">
        <v>1</v>
      </c>
      <c r="L1044" s="1131">
        <v>708220</v>
      </c>
      <c r="R1044" s="1131">
        <v>9</v>
      </c>
      <c r="S1044" s="1131" t="s">
        <v>7193</v>
      </c>
      <c r="T1044" s="1131">
        <v>9</v>
      </c>
    </row>
    <row r="1045" spans="1:20">
      <c r="A1045" s="1131" t="s">
        <v>3099</v>
      </c>
      <c r="B1045" s="1132" t="s">
        <v>3100</v>
      </c>
      <c r="C1045" s="1131" t="s">
        <v>2864</v>
      </c>
      <c r="D1045" s="1134" t="s">
        <v>1041</v>
      </c>
      <c r="E1045" s="1134" t="s">
        <v>702</v>
      </c>
      <c r="G1045" s="1131">
        <v>0</v>
      </c>
      <c r="H1045" s="1131" t="s">
        <v>7899</v>
      </c>
      <c r="I1045" s="1131" t="s">
        <v>7934</v>
      </c>
      <c r="J1045" s="1131" t="s">
        <v>7935</v>
      </c>
      <c r="K1045" s="1131">
        <v>1</v>
      </c>
      <c r="L1045" s="1131">
        <v>708230</v>
      </c>
      <c r="R1045" s="1131">
        <v>9</v>
      </c>
      <c r="S1045" s="1131" t="s">
        <v>7193</v>
      </c>
      <c r="T1045" s="1131">
        <v>9</v>
      </c>
    </row>
    <row r="1046" spans="1:20">
      <c r="A1046" s="1131" t="s">
        <v>3101</v>
      </c>
      <c r="B1046" s="1132" t="s">
        <v>3102</v>
      </c>
      <c r="C1046" s="1131" t="s">
        <v>2864</v>
      </c>
      <c r="D1046" s="1134" t="s">
        <v>1041</v>
      </c>
      <c r="E1046" s="1134" t="s">
        <v>702</v>
      </c>
      <c r="G1046" s="1131">
        <v>0</v>
      </c>
      <c r="H1046" s="1131" t="s">
        <v>7899</v>
      </c>
      <c r="I1046" s="1131" t="s">
        <v>7936</v>
      </c>
      <c r="J1046" s="1131" t="s">
        <v>7937</v>
      </c>
      <c r="K1046" s="1131">
        <v>1</v>
      </c>
      <c r="L1046" s="1131">
        <v>708280</v>
      </c>
      <c r="R1046" s="1131">
        <v>38</v>
      </c>
      <c r="S1046" s="1131" t="s">
        <v>7193</v>
      </c>
      <c r="T1046" s="1131">
        <v>38</v>
      </c>
    </row>
    <row r="1047" spans="1:20">
      <c r="A1047" s="1131" t="s">
        <v>3103</v>
      </c>
      <c r="B1047" s="1132" t="s">
        <v>3104</v>
      </c>
      <c r="C1047" s="1131" t="s">
        <v>2864</v>
      </c>
      <c r="D1047" s="1134" t="s">
        <v>1041</v>
      </c>
      <c r="E1047" s="1134" t="s">
        <v>702</v>
      </c>
      <c r="G1047" s="1131">
        <v>0</v>
      </c>
      <c r="H1047" s="1131" t="s">
        <v>7899</v>
      </c>
      <c r="I1047" s="1131" t="s">
        <v>7938</v>
      </c>
      <c r="J1047" s="1131" t="s">
        <v>7939</v>
      </c>
      <c r="K1047" s="1131" t="s">
        <v>7683</v>
      </c>
      <c r="L1047" s="1131" t="s">
        <v>7940</v>
      </c>
      <c r="R1047" s="1131">
        <v>15</v>
      </c>
      <c r="S1047" s="1131" t="s">
        <v>7697</v>
      </c>
      <c r="T1047" s="1131">
        <v>15</v>
      </c>
    </row>
    <row r="1048" spans="1:20">
      <c r="A1048" s="1131" t="s">
        <v>3105</v>
      </c>
      <c r="B1048" s="1132" t="s">
        <v>3106</v>
      </c>
      <c r="C1048" s="1131" t="s">
        <v>2864</v>
      </c>
      <c r="D1048" s="1134" t="s">
        <v>1041</v>
      </c>
      <c r="E1048" s="1134" t="s">
        <v>702</v>
      </c>
      <c r="G1048" s="1131">
        <v>0</v>
      </c>
      <c r="H1048" s="1131" t="s">
        <v>7899</v>
      </c>
      <c r="I1048" s="1131" t="s">
        <v>7941</v>
      </c>
      <c r="J1048" s="1131" t="s">
        <v>7942</v>
      </c>
      <c r="K1048" s="1131" t="s">
        <v>7683</v>
      </c>
      <c r="L1048" s="1131" t="s">
        <v>7943</v>
      </c>
      <c r="R1048" s="1131">
        <v>6</v>
      </c>
      <c r="S1048" s="1131" t="s">
        <v>7697</v>
      </c>
      <c r="T1048" s="1131">
        <v>6</v>
      </c>
    </row>
    <row r="1049" spans="1:20">
      <c r="A1049" s="1131" t="s">
        <v>3107</v>
      </c>
      <c r="B1049" s="1132" t="s">
        <v>3108</v>
      </c>
      <c r="C1049" s="1131" t="s">
        <v>2864</v>
      </c>
      <c r="D1049" s="1134" t="s">
        <v>1041</v>
      </c>
      <c r="E1049" s="1134" t="s">
        <v>702</v>
      </c>
      <c r="G1049" s="1131">
        <v>0</v>
      </c>
      <c r="H1049" s="1131" t="s">
        <v>7899</v>
      </c>
      <c r="I1049" s="1131" t="s">
        <v>7944</v>
      </c>
      <c r="J1049" s="1131" t="s">
        <v>7945</v>
      </c>
      <c r="K1049" s="1131" t="s">
        <v>7683</v>
      </c>
      <c r="L1049" s="1131" t="s">
        <v>7946</v>
      </c>
      <c r="R1049" s="1131">
        <v>6</v>
      </c>
      <c r="S1049" s="1131" t="s">
        <v>7697</v>
      </c>
      <c r="T1049" s="1131">
        <v>6</v>
      </c>
    </row>
    <row r="1050" spans="1:20">
      <c r="A1050" s="1131" t="s">
        <v>3109</v>
      </c>
      <c r="B1050" s="1132" t="s">
        <v>3110</v>
      </c>
      <c r="C1050" s="1131" t="s">
        <v>2864</v>
      </c>
      <c r="D1050" s="1134" t="s">
        <v>1041</v>
      </c>
      <c r="E1050" s="1134" t="s">
        <v>702</v>
      </c>
      <c r="G1050" s="1131">
        <v>0</v>
      </c>
      <c r="H1050" s="1131" t="s">
        <v>7899</v>
      </c>
      <c r="I1050" s="1131" t="s">
        <v>7947</v>
      </c>
      <c r="J1050" s="1131" t="s">
        <v>7948</v>
      </c>
      <c r="K1050" s="1131" t="s">
        <v>7683</v>
      </c>
      <c r="L1050" s="1131" t="s">
        <v>7949</v>
      </c>
      <c r="R1050" s="1131">
        <v>6</v>
      </c>
      <c r="S1050" s="1131" t="s">
        <v>7697</v>
      </c>
      <c r="T1050" s="1131">
        <v>6</v>
      </c>
    </row>
    <row r="1051" spans="1:20">
      <c r="A1051" s="1131" t="s">
        <v>3111</v>
      </c>
      <c r="B1051" s="1132" t="s">
        <v>3112</v>
      </c>
      <c r="C1051" s="1131" t="s">
        <v>2864</v>
      </c>
      <c r="D1051" s="1134" t="s">
        <v>1041</v>
      </c>
      <c r="E1051" s="1134" t="s">
        <v>702</v>
      </c>
      <c r="G1051" s="1131">
        <v>0</v>
      </c>
      <c r="H1051" s="1131" t="s">
        <v>7899</v>
      </c>
      <c r="I1051" s="1131" t="s">
        <v>7950</v>
      </c>
      <c r="J1051" s="1131" t="s">
        <v>7951</v>
      </c>
      <c r="K1051" s="1131">
        <v>1</v>
      </c>
      <c r="L1051" s="1131" t="s">
        <v>7952</v>
      </c>
      <c r="R1051" s="1131">
        <v>9</v>
      </c>
      <c r="S1051" s="1131" t="s">
        <v>7193</v>
      </c>
      <c r="T1051" s="1131">
        <v>9</v>
      </c>
    </row>
    <row r="1052" spans="1:20">
      <c r="A1052" s="1131" t="s">
        <v>3113</v>
      </c>
      <c r="B1052" s="1132" t="s">
        <v>3114</v>
      </c>
      <c r="C1052" s="1131" t="s">
        <v>2864</v>
      </c>
      <c r="D1052" s="1134" t="s">
        <v>1041</v>
      </c>
      <c r="E1052" s="1134" t="s">
        <v>702</v>
      </c>
      <c r="G1052" s="1131">
        <v>0</v>
      </c>
      <c r="H1052" s="1131" t="s">
        <v>7899</v>
      </c>
      <c r="I1052" s="1131" t="s">
        <v>7953</v>
      </c>
      <c r="J1052" s="1131" t="s">
        <v>7954</v>
      </c>
      <c r="K1052" s="1131">
        <v>1</v>
      </c>
      <c r="L1052" s="1131" t="s">
        <v>7955</v>
      </c>
      <c r="R1052" s="1131">
        <v>9</v>
      </c>
      <c r="S1052" s="1131" t="s">
        <v>7193</v>
      </c>
      <c r="T1052" s="1131">
        <v>9</v>
      </c>
    </row>
    <row r="1053" spans="1:20">
      <c r="A1053" s="1131" t="s">
        <v>3115</v>
      </c>
      <c r="B1053" s="1132" t="s">
        <v>3116</v>
      </c>
      <c r="C1053" s="1131" t="s">
        <v>2864</v>
      </c>
      <c r="D1053" s="1134" t="s">
        <v>1041</v>
      </c>
      <c r="E1053" s="1134" t="s">
        <v>702</v>
      </c>
      <c r="G1053" s="1131">
        <v>0</v>
      </c>
      <c r="H1053" s="1131" t="s">
        <v>7899</v>
      </c>
      <c r="I1053" s="1131" t="s">
        <v>7956</v>
      </c>
      <c r="J1053" s="1131" t="s">
        <v>7957</v>
      </c>
      <c r="K1053" s="1131">
        <v>1</v>
      </c>
      <c r="L1053" s="1131" t="s">
        <v>7958</v>
      </c>
      <c r="R1053" s="1131">
        <v>9</v>
      </c>
      <c r="S1053" s="1131" t="s">
        <v>7193</v>
      </c>
      <c r="T1053" s="1131">
        <v>9</v>
      </c>
    </row>
    <row r="1054" spans="1:20">
      <c r="A1054" s="1131" t="s">
        <v>3117</v>
      </c>
      <c r="B1054" s="1132" t="s">
        <v>3118</v>
      </c>
      <c r="C1054" s="1131" t="s">
        <v>2864</v>
      </c>
      <c r="D1054" s="1134" t="s">
        <v>1041</v>
      </c>
      <c r="E1054" s="1134" t="s">
        <v>702</v>
      </c>
      <c r="G1054" s="1131">
        <v>0</v>
      </c>
      <c r="H1054" s="1131" t="s">
        <v>7899</v>
      </c>
      <c r="I1054" s="1131" t="s">
        <v>7959</v>
      </c>
      <c r="J1054" s="1131" t="s">
        <v>7960</v>
      </c>
      <c r="K1054" s="1131">
        <v>1</v>
      </c>
      <c r="L1054" s="1131" t="s">
        <v>7961</v>
      </c>
      <c r="R1054" s="1131">
        <v>9</v>
      </c>
      <c r="S1054" s="1131" t="s">
        <v>7193</v>
      </c>
      <c r="T1054" s="1131">
        <v>9</v>
      </c>
    </row>
    <row r="1055" spans="1:20">
      <c r="A1055" s="1131" t="s">
        <v>3119</v>
      </c>
      <c r="B1055" s="1132" t="s">
        <v>3120</v>
      </c>
      <c r="C1055" s="1131" t="s">
        <v>2864</v>
      </c>
      <c r="D1055" s="1134" t="s">
        <v>1041</v>
      </c>
      <c r="E1055" s="1134" t="s">
        <v>702</v>
      </c>
      <c r="G1055" s="1131">
        <v>0</v>
      </c>
      <c r="H1055" s="1131" t="s">
        <v>7899</v>
      </c>
      <c r="I1055" s="1131" t="s">
        <v>7962</v>
      </c>
      <c r="J1055" s="1131" t="s">
        <v>7963</v>
      </c>
      <c r="K1055" s="1131">
        <v>1</v>
      </c>
      <c r="L1055" s="1131" t="s">
        <v>7964</v>
      </c>
      <c r="R1055" s="1131">
        <v>10</v>
      </c>
      <c r="S1055" s="1131" t="s">
        <v>7193</v>
      </c>
      <c r="T1055" s="1131">
        <v>10</v>
      </c>
    </row>
    <row r="1056" spans="1:20">
      <c r="A1056" s="1131" t="s">
        <v>3121</v>
      </c>
      <c r="B1056" s="1132" t="s">
        <v>3122</v>
      </c>
      <c r="C1056" s="1131" t="s">
        <v>2864</v>
      </c>
      <c r="D1056" s="1134" t="s">
        <v>1041</v>
      </c>
      <c r="E1056" s="1134" t="s">
        <v>702</v>
      </c>
      <c r="G1056" s="1131">
        <v>0</v>
      </c>
      <c r="H1056" s="1131" t="s">
        <v>7899</v>
      </c>
      <c r="I1056" s="1131" t="s">
        <v>7965</v>
      </c>
      <c r="J1056" s="1131" t="s">
        <v>7966</v>
      </c>
      <c r="K1056" s="1131">
        <v>1</v>
      </c>
      <c r="L1056" s="1131" t="s">
        <v>7967</v>
      </c>
      <c r="R1056" s="1131">
        <v>10</v>
      </c>
      <c r="S1056" s="1131" t="s">
        <v>7193</v>
      </c>
      <c r="T1056" s="1131">
        <v>10</v>
      </c>
    </row>
    <row r="1057" spans="1:20">
      <c r="A1057" s="1131" t="s">
        <v>3123</v>
      </c>
      <c r="B1057" s="1132" t="s">
        <v>3124</v>
      </c>
      <c r="C1057" s="1131" t="s">
        <v>2864</v>
      </c>
      <c r="D1057" s="1134" t="s">
        <v>1041</v>
      </c>
      <c r="E1057" s="1134" t="s">
        <v>702</v>
      </c>
      <c r="G1057" s="1131">
        <v>0</v>
      </c>
      <c r="H1057" s="1131" t="s">
        <v>7899</v>
      </c>
      <c r="I1057" s="1131" t="s">
        <v>7968</v>
      </c>
      <c r="J1057" s="1131" t="s">
        <v>7969</v>
      </c>
      <c r="K1057" s="1131">
        <v>1</v>
      </c>
      <c r="L1057" s="1131" t="s">
        <v>7970</v>
      </c>
      <c r="R1057" s="1131">
        <v>10</v>
      </c>
      <c r="S1057" s="1131" t="s">
        <v>7193</v>
      </c>
      <c r="T1057" s="1131">
        <v>10</v>
      </c>
    </row>
    <row r="1058" spans="1:20">
      <c r="A1058" s="1131" t="s">
        <v>3125</v>
      </c>
      <c r="B1058" s="1132" t="s">
        <v>3126</v>
      </c>
      <c r="C1058" s="1131" t="s">
        <v>2864</v>
      </c>
      <c r="D1058" s="1134" t="s">
        <v>1041</v>
      </c>
      <c r="E1058" s="1134" t="s">
        <v>702</v>
      </c>
      <c r="G1058" s="1131">
        <v>0</v>
      </c>
      <c r="H1058" s="1131" t="s">
        <v>7899</v>
      </c>
      <c r="I1058" s="1131" t="s">
        <v>7971</v>
      </c>
      <c r="J1058" s="1131" t="s">
        <v>7972</v>
      </c>
      <c r="K1058" s="1131">
        <v>1</v>
      </c>
      <c r="L1058" s="1131" t="s">
        <v>7973</v>
      </c>
      <c r="R1058" s="1131">
        <v>30</v>
      </c>
      <c r="S1058" s="1131" t="s">
        <v>7193</v>
      </c>
      <c r="T1058" s="1131">
        <v>30</v>
      </c>
    </row>
    <row r="1059" spans="1:20">
      <c r="A1059" s="1131" t="s">
        <v>3127</v>
      </c>
      <c r="B1059" s="1132" t="s">
        <v>3128</v>
      </c>
      <c r="C1059" s="1131" t="s">
        <v>2864</v>
      </c>
      <c r="D1059" s="1134" t="s">
        <v>1041</v>
      </c>
      <c r="E1059" s="1134" t="s">
        <v>702</v>
      </c>
      <c r="G1059" s="1131">
        <v>0</v>
      </c>
      <c r="H1059" s="1131" t="s">
        <v>7899</v>
      </c>
      <c r="I1059" s="1131" t="s">
        <v>7974</v>
      </c>
      <c r="J1059" s="1131" t="s">
        <v>7975</v>
      </c>
      <c r="K1059" s="1131">
        <v>1</v>
      </c>
      <c r="L1059" s="1131" t="s">
        <v>7976</v>
      </c>
      <c r="R1059" s="1131">
        <v>10</v>
      </c>
      <c r="S1059" s="1131" t="s">
        <v>7193</v>
      </c>
      <c r="T1059" s="1131">
        <v>10</v>
      </c>
    </row>
    <row r="1060" spans="1:20">
      <c r="A1060" s="1131" t="s">
        <v>3129</v>
      </c>
      <c r="B1060" s="1132" t="s">
        <v>3130</v>
      </c>
      <c r="C1060" s="1131" t="s">
        <v>2864</v>
      </c>
      <c r="D1060" s="1134" t="s">
        <v>1041</v>
      </c>
      <c r="E1060" s="1134" t="s">
        <v>702</v>
      </c>
      <c r="G1060" s="1131">
        <v>0</v>
      </c>
      <c r="H1060" s="1131" t="s">
        <v>7899</v>
      </c>
      <c r="I1060" s="1131" t="s">
        <v>7977</v>
      </c>
      <c r="J1060" s="1131" t="s">
        <v>7978</v>
      </c>
      <c r="K1060" s="1131">
        <v>1</v>
      </c>
      <c r="L1060" s="1131" t="s">
        <v>7979</v>
      </c>
      <c r="R1060" s="1131">
        <v>10</v>
      </c>
      <c r="S1060" s="1131" t="s">
        <v>7193</v>
      </c>
      <c r="T1060" s="1131">
        <v>10</v>
      </c>
    </row>
    <row r="1061" spans="1:20">
      <c r="A1061" s="1131" t="s">
        <v>3131</v>
      </c>
      <c r="B1061" s="1132" t="s">
        <v>3132</v>
      </c>
      <c r="C1061" s="1131" t="s">
        <v>2864</v>
      </c>
      <c r="D1061" s="1134" t="s">
        <v>1041</v>
      </c>
      <c r="E1061" s="1134" t="s">
        <v>702</v>
      </c>
      <c r="G1061" s="1131">
        <v>0</v>
      </c>
      <c r="H1061" s="1131" t="s">
        <v>7899</v>
      </c>
      <c r="I1061" s="1131" t="s">
        <v>7980</v>
      </c>
      <c r="J1061" s="1131" t="s">
        <v>7981</v>
      </c>
      <c r="K1061" s="1131" t="s">
        <v>7683</v>
      </c>
      <c r="L1061" s="1131" t="s">
        <v>7982</v>
      </c>
      <c r="R1061" s="1131">
        <v>6</v>
      </c>
      <c r="S1061" s="1131" t="s">
        <v>7697</v>
      </c>
      <c r="T1061" s="1131">
        <v>6</v>
      </c>
    </row>
    <row r="1062" spans="1:20">
      <c r="A1062" s="1131" t="s">
        <v>3133</v>
      </c>
      <c r="B1062" s="1132" t="s">
        <v>3134</v>
      </c>
      <c r="C1062" s="1131" t="s">
        <v>2864</v>
      </c>
      <c r="D1062" s="1134" t="s">
        <v>1041</v>
      </c>
      <c r="E1062" s="1134" t="s">
        <v>702</v>
      </c>
      <c r="G1062" s="1131">
        <v>0</v>
      </c>
      <c r="H1062" s="1131" t="s">
        <v>7899</v>
      </c>
      <c r="I1062" s="1131" t="s">
        <v>7983</v>
      </c>
      <c r="J1062" s="1131" t="s">
        <v>7984</v>
      </c>
      <c r="K1062" s="1131" t="s">
        <v>7683</v>
      </c>
      <c r="L1062" s="1131" t="s">
        <v>7985</v>
      </c>
      <c r="R1062" s="1131">
        <v>7</v>
      </c>
      <c r="S1062" s="1131" t="s">
        <v>7697</v>
      </c>
      <c r="T1062" s="1131">
        <v>7</v>
      </c>
    </row>
    <row r="1063" spans="1:20">
      <c r="A1063" s="1131" t="s">
        <v>3135</v>
      </c>
      <c r="B1063" s="1132" t="s">
        <v>3136</v>
      </c>
      <c r="C1063" s="1131" t="s">
        <v>2864</v>
      </c>
      <c r="D1063" s="1134" t="s">
        <v>1041</v>
      </c>
      <c r="E1063" s="1134" t="s">
        <v>702</v>
      </c>
      <c r="G1063" s="1131">
        <v>0</v>
      </c>
      <c r="H1063" s="1131" t="s">
        <v>7899</v>
      </c>
      <c r="I1063" s="1131" t="s">
        <v>7986</v>
      </c>
      <c r="J1063" s="1131" t="s">
        <v>7987</v>
      </c>
      <c r="K1063" s="1131" t="s">
        <v>7683</v>
      </c>
      <c r="L1063" s="1131" t="s">
        <v>7988</v>
      </c>
      <c r="R1063" s="1131">
        <v>7</v>
      </c>
      <c r="S1063" s="1131" t="s">
        <v>7697</v>
      </c>
      <c r="T1063" s="1131">
        <v>7</v>
      </c>
    </row>
    <row r="1064" spans="1:20">
      <c r="A1064" s="1131" t="s">
        <v>3137</v>
      </c>
      <c r="B1064" s="1132" t="s">
        <v>3138</v>
      </c>
      <c r="C1064" s="1131" t="s">
        <v>2864</v>
      </c>
      <c r="D1064" s="1134" t="s">
        <v>1041</v>
      </c>
      <c r="E1064" s="1134" t="s">
        <v>702</v>
      </c>
      <c r="G1064" s="1131">
        <v>0</v>
      </c>
      <c r="H1064" s="1131" t="s">
        <v>7899</v>
      </c>
      <c r="I1064" s="1131" t="s">
        <v>7989</v>
      </c>
      <c r="J1064" s="1131" t="s">
        <v>7990</v>
      </c>
      <c r="K1064" s="1131" t="s">
        <v>7683</v>
      </c>
      <c r="L1064" s="1131" t="s">
        <v>7991</v>
      </c>
      <c r="R1064" s="1131">
        <v>7</v>
      </c>
      <c r="S1064" s="1131" t="s">
        <v>7697</v>
      </c>
      <c r="T1064" s="1131">
        <v>7</v>
      </c>
    </row>
    <row r="1065" spans="1:20">
      <c r="A1065" s="1131" t="s">
        <v>3139</v>
      </c>
      <c r="B1065" s="1132" t="s">
        <v>3140</v>
      </c>
      <c r="C1065" s="1131" t="s">
        <v>2864</v>
      </c>
      <c r="D1065" s="1134" t="s">
        <v>1041</v>
      </c>
      <c r="E1065" s="1134" t="s">
        <v>702</v>
      </c>
      <c r="G1065" s="1131">
        <v>0</v>
      </c>
      <c r="H1065" s="1131" t="s">
        <v>7899</v>
      </c>
      <c r="I1065" s="1131" t="s">
        <v>7992</v>
      </c>
      <c r="J1065" s="1131" t="s">
        <v>7993</v>
      </c>
      <c r="K1065" s="1131" t="s">
        <v>7683</v>
      </c>
      <c r="L1065" s="1131" t="s">
        <v>7994</v>
      </c>
      <c r="R1065" s="1131">
        <v>7</v>
      </c>
      <c r="S1065" s="1131" t="s">
        <v>7697</v>
      </c>
      <c r="T1065" s="1131">
        <v>7</v>
      </c>
    </row>
    <row r="1066" spans="1:20">
      <c r="A1066" s="1131" t="s">
        <v>3141</v>
      </c>
      <c r="B1066" s="1132" t="s">
        <v>3142</v>
      </c>
      <c r="C1066" s="1131" t="s">
        <v>2864</v>
      </c>
      <c r="D1066" s="1134" t="s">
        <v>1041</v>
      </c>
      <c r="E1066" s="1134" t="s">
        <v>702</v>
      </c>
      <c r="G1066" s="1131">
        <v>0</v>
      </c>
      <c r="H1066" s="1131" t="s">
        <v>7899</v>
      </c>
      <c r="I1066" s="1131" t="s">
        <v>7995</v>
      </c>
      <c r="J1066" s="1131" t="s">
        <v>7996</v>
      </c>
      <c r="K1066" s="1131" t="s">
        <v>7683</v>
      </c>
      <c r="L1066" s="1131" t="s">
        <v>7997</v>
      </c>
      <c r="R1066" s="1131">
        <v>23</v>
      </c>
      <c r="S1066" s="1131" t="s">
        <v>7697</v>
      </c>
      <c r="T1066" s="1131">
        <v>23</v>
      </c>
    </row>
    <row r="1067" spans="1:20">
      <c r="A1067" s="1131" t="s">
        <v>3143</v>
      </c>
      <c r="B1067" s="1132" t="s">
        <v>3144</v>
      </c>
      <c r="C1067" s="1131" t="s">
        <v>2864</v>
      </c>
      <c r="D1067" s="1134" t="s">
        <v>1041</v>
      </c>
      <c r="E1067" s="1134" t="s">
        <v>702</v>
      </c>
      <c r="G1067" s="1131">
        <v>0</v>
      </c>
      <c r="H1067" s="1131" t="s">
        <v>7899</v>
      </c>
      <c r="I1067" s="1131" t="s">
        <v>7998</v>
      </c>
      <c r="J1067" s="1131" t="s">
        <v>7999</v>
      </c>
      <c r="K1067" s="1131" t="s">
        <v>7683</v>
      </c>
      <c r="L1067" s="1131" t="s">
        <v>8000</v>
      </c>
      <c r="R1067" s="1131">
        <v>8</v>
      </c>
      <c r="S1067" s="1131" t="s">
        <v>7697</v>
      </c>
      <c r="T1067" s="1131">
        <v>8</v>
      </c>
    </row>
    <row r="1068" spans="1:20">
      <c r="A1068" s="1131" t="s">
        <v>3145</v>
      </c>
      <c r="B1068" s="1132" t="s">
        <v>3146</v>
      </c>
      <c r="C1068" s="1131" t="s">
        <v>2864</v>
      </c>
      <c r="D1068" s="1134" t="s">
        <v>1041</v>
      </c>
      <c r="E1068" s="1134" t="s">
        <v>702</v>
      </c>
      <c r="G1068" s="1131">
        <v>0</v>
      </c>
      <c r="H1068" s="1131" t="s">
        <v>7899</v>
      </c>
      <c r="I1068" s="1131" t="s">
        <v>8001</v>
      </c>
      <c r="J1068" s="1131" t="s">
        <v>8002</v>
      </c>
      <c r="K1068" s="1131" t="s">
        <v>7683</v>
      </c>
      <c r="L1068" s="1131" t="s">
        <v>8003</v>
      </c>
      <c r="R1068" s="1131">
        <v>31</v>
      </c>
      <c r="S1068" s="1131" t="s">
        <v>7697</v>
      </c>
      <c r="T1068" s="1131">
        <v>31</v>
      </c>
    </row>
    <row r="1069" spans="1:20">
      <c r="A1069" s="1131" t="s">
        <v>3147</v>
      </c>
      <c r="B1069" s="1132" t="s">
        <v>3148</v>
      </c>
      <c r="C1069" s="1131" t="s">
        <v>2864</v>
      </c>
      <c r="D1069" s="1134" t="s">
        <v>1041</v>
      </c>
      <c r="E1069" s="1134" t="s">
        <v>702</v>
      </c>
      <c r="G1069" s="1131">
        <v>0</v>
      </c>
      <c r="H1069" s="1131" t="s">
        <v>7899</v>
      </c>
      <c r="I1069" s="1131" t="s">
        <v>8004</v>
      </c>
      <c r="J1069" s="1131" t="s">
        <v>8005</v>
      </c>
      <c r="K1069" s="1131" t="s">
        <v>7683</v>
      </c>
      <c r="L1069" s="1131" t="s">
        <v>8006</v>
      </c>
      <c r="R1069" s="1131">
        <v>8</v>
      </c>
      <c r="S1069" s="1131" t="s">
        <v>7697</v>
      </c>
      <c r="T1069" s="1131">
        <v>8</v>
      </c>
    </row>
    <row r="1070" spans="1:20">
      <c r="A1070" s="1131" t="s">
        <v>3149</v>
      </c>
      <c r="B1070" s="1132" t="s">
        <v>3150</v>
      </c>
      <c r="C1070" s="1131" t="s">
        <v>2864</v>
      </c>
      <c r="D1070" s="1134" t="s">
        <v>1041</v>
      </c>
      <c r="E1070" s="1134" t="s">
        <v>702</v>
      </c>
      <c r="G1070" s="1131">
        <v>0</v>
      </c>
      <c r="H1070" s="1131" t="s">
        <v>7899</v>
      </c>
      <c r="I1070" s="1131" t="s">
        <v>8007</v>
      </c>
      <c r="J1070" s="1131" t="s">
        <v>8008</v>
      </c>
      <c r="K1070" s="1131" t="s">
        <v>7683</v>
      </c>
      <c r="L1070" s="1131" t="s">
        <v>8009</v>
      </c>
      <c r="R1070" s="1131">
        <v>8</v>
      </c>
      <c r="S1070" s="1131" t="s">
        <v>7697</v>
      </c>
      <c r="T1070" s="1131">
        <v>8</v>
      </c>
    </row>
    <row r="1071" spans="1:20">
      <c r="A1071" s="1131" t="s">
        <v>3151</v>
      </c>
      <c r="B1071" s="1132" t="s">
        <v>3152</v>
      </c>
      <c r="C1071" s="1131" t="s">
        <v>2864</v>
      </c>
      <c r="D1071" s="1134" t="s">
        <v>1041</v>
      </c>
      <c r="E1071" s="1134" t="s">
        <v>702</v>
      </c>
      <c r="G1071" s="1131">
        <v>0</v>
      </c>
      <c r="H1071" s="1131" t="s">
        <v>7899</v>
      </c>
      <c r="I1071" s="1131" t="s">
        <v>8010</v>
      </c>
      <c r="J1071" s="1131" t="s">
        <v>8011</v>
      </c>
      <c r="K1071" s="1131" t="s">
        <v>7683</v>
      </c>
      <c r="L1071" s="1131" t="s">
        <v>8012</v>
      </c>
      <c r="R1071" s="1131">
        <v>8</v>
      </c>
      <c r="S1071" s="1131" t="s">
        <v>7697</v>
      </c>
      <c r="T1071" s="1131">
        <v>8</v>
      </c>
    </row>
    <row r="1072" spans="1:20">
      <c r="A1072" s="1131" t="s">
        <v>3153</v>
      </c>
      <c r="B1072" s="1132" t="s">
        <v>3154</v>
      </c>
      <c r="C1072" s="1131" t="s">
        <v>2864</v>
      </c>
      <c r="D1072" s="1134" t="s">
        <v>1041</v>
      </c>
      <c r="E1072" s="1134" t="s">
        <v>702</v>
      </c>
      <c r="G1072" s="1131">
        <v>0</v>
      </c>
      <c r="H1072" s="1131" t="s">
        <v>7899</v>
      </c>
      <c r="I1072" s="1131" t="s">
        <v>8013</v>
      </c>
      <c r="J1072" s="1131" t="s">
        <v>8014</v>
      </c>
      <c r="K1072" s="1131" t="s">
        <v>7683</v>
      </c>
      <c r="L1072" s="1131" t="s">
        <v>8015</v>
      </c>
      <c r="R1072" s="1131">
        <v>7</v>
      </c>
      <c r="S1072" s="1131" t="s">
        <v>7697</v>
      </c>
      <c r="T1072" s="1131">
        <v>7</v>
      </c>
    </row>
    <row r="1073" spans="1:20">
      <c r="A1073" s="1131" t="s">
        <v>3155</v>
      </c>
      <c r="B1073" s="1132" t="s">
        <v>3156</v>
      </c>
      <c r="C1073" s="1131" t="s">
        <v>2864</v>
      </c>
      <c r="D1073" s="1134" t="s">
        <v>1041</v>
      </c>
      <c r="E1073" s="1134" t="s">
        <v>702</v>
      </c>
      <c r="G1073" s="1131">
        <v>0</v>
      </c>
      <c r="H1073" s="1131" t="s">
        <v>7899</v>
      </c>
      <c r="I1073" s="1131" t="s">
        <v>8016</v>
      </c>
      <c r="J1073" s="1131" t="s">
        <v>8017</v>
      </c>
      <c r="K1073" s="1131" t="s">
        <v>7683</v>
      </c>
      <c r="L1073" s="1131" t="s">
        <v>8018</v>
      </c>
      <c r="R1073" s="1131">
        <v>8</v>
      </c>
      <c r="S1073" s="1131" t="s">
        <v>7697</v>
      </c>
      <c r="T1073" s="1131">
        <v>8</v>
      </c>
    </row>
    <row r="1074" spans="1:20">
      <c r="A1074" s="1131" t="s">
        <v>3157</v>
      </c>
      <c r="B1074" s="1132" t="s">
        <v>3158</v>
      </c>
      <c r="C1074" s="1131" t="s">
        <v>2864</v>
      </c>
      <c r="D1074" s="1134" t="s">
        <v>1041</v>
      </c>
      <c r="E1074" s="1134" t="s">
        <v>702</v>
      </c>
      <c r="G1074" s="1131">
        <v>0</v>
      </c>
      <c r="H1074" s="1131" t="s">
        <v>7899</v>
      </c>
      <c r="I1074" s="1131" t="s">
        <v>8019</v>
      </c>
      <c r="J1074" s="1131" t="s">
        <v>8020</v>
      </c>
      <c r="K1074" s="1131" t="s">
        <v>7683</v>
      </c>
      <c r="L1074" s="1131" t="s">
        <v>8021</v>
      </c>
      <c r="R1074" s="1131">
        <v>9</v>
      </c>
      <c r="S1074" s="1131" t="s">
        <v>7697</v>
      </c>
      <c r="T1074" s="1131">
        <v>9</v>
      </c>
    </row>
    <row r="1075" spans="1:20">
      <c r="A1075" s="1131" t="s">
        <v>3159</v>
      </c>
      <c r="B1075" s="1132" t="s">
        <v>3160</v>
      </c>
      <c r="C1075" s="1131" t="s">
        <v>2864</v>
      </c>
      <c r="D1075" s="1134" t="s">
        <v>1041</v>
      </c>
      <c r="E1075" s="1134" t="s">
        <v>702</v>
      </c>
      <c r="G1075" s="1131">
        <v>0</v>
      </c>
      <c r="H1075" s="1131" t="s">
        <v>7899</v>
      </c>
      <c r="I1075" s="1131" t="s">
        <v>8022</v>
      </c>
      <c r="J1075" s="1131" t="s">
        <v>8023</v>
      </c>
      <c r="K1075" s="1131" t="s">
        <v>7683</v>
      </c>
      <c r="L1075" s="1131" t="s">
        <v>8024</v>
      </c>
      <c r="R1075" s="1131">
        <v>38</v>
      </c>
      <c r="S1075" s="1131" t="s">
        <v>7697</v>
      </c>
      <c r="T1075" s="1131">
        <v>38</v>
      </c>
    </row>
    <row r="1076" spans="1:20">
      <c r="A1076" s="1131" t="s">
        <v>3161</v>
      </c>
      <c r="B1076" s="1132" t="s">
        <v>3162</v>
      </c>
      <c r="C1076" s="1131" t="s">
        <v>2864</v>
      </c>
      <c r="D1076" s="1134" t="s">
        <v>1041</v>
      </c>
      <c r="E1076" s="1134" t="s">
        <v>702</v>
      </c>
      <c r="G1076" s="1131">
        <v>0</v>
      </c>
      <c r="H1076" s="1131" t="s">
        <v>7899</v>
      </c>
      <c r="I1076" s="1131" t="s">
        <v>8025</v>
      </c>
      <c r="J1076" s="1131" t="s">
        <v>8026</v>
      </c>
      <c r="K1076" s="1131">
        <v>1</v>
      </c>
      <c r="L1076" s="1131">
        <v>787461</v>
      </c>
      <c r="R1076" s="1131">
        <v>10</v>
      </c>
      <c r="S1076" s="1131" t="s">
        <v>7193</v>
      </c>
      <c r="T1076" s="1131">
        <v>10</v>
      </c>
    </row>
    <row r="1077" spans="1:20">
      <c r="A1077" s="1131" t="s">
        <v>3163</v>
      </c>
      <c r="B1077" s="1132" t="s">
        <v>3164</v>
      </c>
      <c r="C1077" s="1131" t="s">
        <v>2864</v>
      </c>
      <c r="D1077" s="1134" t="s">
        <v>1041</v>
      </c>
      <c r="E1077" s="1134" t="s">
        <v>702</v>
      </c>
      <c r="G1077" s="1131">
        <v>0</v>
      </c>
      <c r="H1077" s="1131" t="s">
        <v>7899</v>
      </c>
      <c r="I1077" s="1131" t="s">
        <v>8027</v>
      </c>
      <c r="J1077" s="1131" t="s">
        <v>8028</v>
      </c>
      <c r="K1077" s="1131">
        <v>1</v>
      </c>
      <c r="L1077" s="1131">
        <v>787462</v>
      </c>
      <c r="R1077" s="1131">
        <v>20</v>
      </c>
      <c r="S1077" s="1131" t="s">
        <v>7193</v>
      </c>
      <c r="T1077" s="1131">
        <v>20</v>
      </c>
    </row>
    <row r="1078" spans="1:20">
      <c r="A1078" s="1131" t="s">
        <v>3165</v>
      </c>
      <c r="B1078" s="1132" t="s">
        <v>3166</v>
      </c>
      <c r="C1078" s="1131" t="s">
        <v>2864</v>
      </c>
      <c r="D1078" s="1134" t="s">
        <v>1041</v>
      </c>
      <c r="E1078" s="1134" t="s">
        <v>702</v>
      </c>
      <c r="G1078" s="1131">
        <v>0</v>
      </c>
      <c r="H1078" s="1131" t="s">
        <v>7899</v>
      </c>
      <c r="I1078" s="1131" t="s">
        <v>8029</v>
      </c>
      <c r="J1078" s="1131" t="s">
        <v>8030</v>
      </c>
      <c r="K1078" s="1131">
        <v>1</v>
      </c>
      <c r="L1078" s="1131">
        <v>787480</v>
      </c>
      <c r="R1078" s="1131">
        <v>17</v>
      </c>
      <c r="S1078" s="1131" t="s">
        <v>7193</v>
      </c>
      <c r="T1078" s="1131">
        <v>17</v>
      </c>
    </row>
    <row r="1079" spans="1:20">
      <c r="A1079" s="1131" t="s">
        <v>3167</v>
      </c>
      <c r="B1079" s="1132" t="s">
        <v>3168</v>
      </c>
      <c r="C1079" s="1131" t="s">
        <v>2864</v>
      </c>
      <c r="D1079" s="1134" t="s">
        <v>1041</v>
      </c>
      <c r="E1079" s="1134" t="s">
        <v>702</v>
      </c>
      <c r="G1079" s="1131">
        <v>0</v>
      </c>
      <c r="H1079" s="1131" t="s">
        <v>7899</v>
      </c>
      <c r="I1079" s="1131" t="s">
        <v>8031</v>
      </c>
      <c r="J1079" s="1131" t="s">
        <v>8032</v>
      </c>
      <c r="K1079" s="1131">
        <v>1</v>
      </c>
      <c r="L1079" s="1131">
        <v>787600</v>
      </c>
      <c r="R1079" s="1131">
        <v>8</v>
      </c>
      <c r="S1079" s="1131" t="s">
        <v>7193</v>
      </c>
      <c r="T1079" s="1131">
        <v>8</v>
      </c>
    </row>
    <row r="1080" spans="1:20">
      <c r="A1080" s="1131" t="s">
        <v>3169</v>
      </c>
      <c r="B1080" s="1132" t="s">
        <v>3170</v>
      </c>
      <c r="C1080" s="1131" t="s">
        <v>2864</v>
      </c>
      <c r="D1080" s="1134" t="s">
        <v>1041</v>
      </c>
      <c r="E1080" s="1134" t="s">
        <v>702</v>
      </c>
      <c r="G1080" s="1131">
        <v>0</v>
      </c>
      <c r="H1080" s="1131" t="s">
        <v>7899</v>
      </c>
      <c r="I1080" s="1131" t="s">
        <v>8033</v>
      </c>
      <c r="J1080" s="1131" t="s">
        <v>8034</v>
      </c>
      <c r="K1080" s="1131">
        <v>1</v>
      </c>
      <c r="L1080" s="1131">
        <v>789100</v>
      </c>
      <c r="R1080" s="1131">
        <v>60</v>
      </c>
      <c r="S1080" s="1131" t="s">
        <v>7193</v>
      </c>
      <c r="T1080" s="1131">
        <v>60</v>
      </c>
    </row>
    <row r="1081" spans="1:20">
      <c r="A1081" s="1131" t="s">
        <v>3171</v>
      </c>
      <c r="B1081" s="1132" t="s">
        <v>3172</v>
      </c>
      <c r="C1081" s="1131" t="s">
        <v>2864</v>
      </c>
      <c r="D1081" s="1134" t="s">
        <v>1041</v>
      </c>
      <c r="E1081" s="1134" t="s">
        <v>702</v>
      </c>
      <c r="G1081" s="1131">
        <v>0</v>
      </c>
      <c r="H1081" s="1131" t="s">
        <v>7899</v>
      </c>
      <c r="I1081" s="1131" t="s">
        <v>8035</v>
      </c>
      <c r="J1081" s="1131" t="s">
        <v>8036</v>
      </c>
      <c r="K1081" s="1131">
        <v>1</v>
      </c>
      <c r="L1081" s="1131">
        <v>789210</v>
      </c>
      <c r="R1081" s="1131">
        <v>9</v>
      </c>
      <c r="S1081" s="1131" t="s">
        <v>7884</v>
      </c>
      <c r="T1081" s="1131">
        <v>9</v>
      </c>
    </row>
    <row r="1082" spans="1:20">
      <c r="A1082" s="1131" t="s">
        <v>3173</v>
      </c>
      <c r="B1082" s="1132" t="s">
        <v>3174</v>
      </c>
      <c r="C1082" s="1131" t="s">
        <v>2864</v>
      </c>
      <c r="D1082" s="1134" t="s">
        <v>1041</v>
      </c>
      <c r="E1082" s="1134" t="s">
        <v>702</v>
      </c>
      <c r="G1082" s="1131">
        <v>0</v>
      </c>
      <c r="H1082" s="1131" t="s">
        <v>7899</v>
      </c>
      <c r="I1082" s="1131" t="s">
        <v>8037</v>
      </c>
      <c r="J1082" s="1131" t="s">
        <v>8038</v>
      </c>
      <c r="K1082" s="1131">
        <v>1</v>
      </c>
      <c r="L1082" s="1131">
        <v>789220</v>
      </c>
      <c r="R1082" s="1131">
        <v>9</v>
      </c>
      <c r="S1082" s="1131" t="s">
        <v>7884</v>
      </c>
      <c r="T1082" s="1131">
        <v>9</v>
      </c>
    </row>
    <row r="1083" spans="1:20">
      <c r="A1083" s="1131" t="s">
        <v>3175</v>
      </c>
      <c r="B1083" s="1132" t="s">
        <v>3176</v>
      </c>
      <c r="C1083" s="1131" t="s">
        <v>2864</v>
      </c>
      <c r="D1083" s="1134" t="s">
        <v>1041</v>
      </c>
      <c r="E1083" s="1134" t="s">
        <v>702</v>
      </c>
      <c r="G1083" s="1131">
        <v>0</v>
      </c>
      <c r="H1083" s="1131" t="s">
        <v>7899</v>
      </c>
      <c r="I1083" s="1131" t="s">
        <v>8039</v>
      </c>
      <c r="J1083" s="1131" t="s">
        <v>8040</v>
      </c>
      <c r="K1083" s="1131">
        <v>1</v>
      </c>
      <c r="L1083" s="1131">
        <v>789400</v>
      </c>
      <c r="R1083" s="1131">
        <v>8</v>
      </c>
      <c r="S1083" s="1131" t="s">
        <v>7193</v>
      </c>
      <c r="T1083" s="1131">
        <v>8</v>
      </c>
    </row>
    <row r="1084" spans="1:20">
      <c r="A1084" s="1131" t="s">
        <v>3177</v>
      </c>
      <c r="B1084" s="1132" t="s">
        <v>3178</v>
      </c>
      <c r="C1084" s="1131" t="s">
        <v>2864</v>
      </c>
      <c r="D1084" s="1134" t="s">
        <v>1041</v>
      </c>
      <c r="E1084" s="1134" t="s">
        <v>702</v>
      </c>
      <c r="G1084" s="1131">
        <v>0</v>
      </c>
      <c r="H1084" s="1131" t="s">
        <v>7899</v>
      </c>
      <c r="I1084" s="1131" t="s">
        <v>8041</v>
      </c>
      <c r="J1084" s="1131" t="s">
        <v>8042</v>
      </c>
      <c r="K1084" s="1131">
        <v>1</v>
      </c>
      <c r="L1084" s="1131">
        <v>789500</v>
      </c>
      <c r="R1084" s="1131">
        <v>8</v>
      </c>
      <c r="S1084" s="1131" t="s">
        <v>7884</v>
      </c>
      <c r="T1084" s="1131">
        <v>8</v>
      </c>
    </row>
    <row r="1085" spans="1:20">
      <c r="A1085" s="1131" t="s">
        <v>3179</v>
      </c>
      <c r="B1085" s="1132" t="s">
        <v>3180</v>
      </c>
      <c r="C1085" s="1131" t="s">
        <v>2864</v>
      </c>
      <c r="D1085" s="1134" t="s">
        <v>1041</v>
      </c>
      <c r="E1085" s="1134" t="s">
        <v>702</v>
      </c>
      <c r="G1085" s="1131">
        <v>0</v>
      </c>
      <c r="H1085" s="1131" t="s">
        <v>7899</v>
      </c>
      <c r="I1085" s="1131" t="s">
        <v>8043</v>
      </c>
      <c r="J1085" s="1131" t="s">
        <v>8044</v>
      </c>
      <c r="K1085" s="1131">
        <v>1</v>
      </c>
      <c r="L1085" s="1131">
        <v>789600</v>
      </c>
      <c r="R1085" s="1131">
        <v>8</v>
      </c>
      <c r="S1085" s="1131" t="s">
        <v>7193</v>
      </c>
      <c r="T1085" s="1131">
        <v>8</v>
      </c>
    </row>
    <row r="1086" spans="1:20">
      <c r="A1086" s="1131" t="s">
        <v>3181</v>
      </c>
      <c r="B1086" s="1132" t="s">
        <v>3182</v>
      </c>
      <c r="C1086" s="1131" t="s">
        <v>2864</v>
      </c>
      <c r="D1086" s="1134" t="s">
        <v>1041</v>
      </c>
      <c r="E1086" s="1134" t="s">
        <v>702</v>
      </c>
      <c r="G1086" s="1131">
        <v>0</v>
      </c>
      <c r="H1086" s="1131" t="s">
        <v>7899</v>
      </c>
      <c r="I1086" s="1131" t="s">
        <v>8045</v>
      </c>
      <c r="J1086" s="1131" t="s">
        <v>8046</v>
      </c>
      <c r="K1086" s="1131" t="s">
        <v>7683</v>
      </c>
      <c r="L1086" s="1131" t="s">
        <v>8047</v>
      </c>
      <c r="R1086" s="1131">
        <v>6</v>
      </c>
      <c r="S1086" s="1131" t="s">
        <v>7697</v>
      </c>
      <c r="T1086" s="1131">
        <v>6</v>
      </c>
    </row>
    <row r="1087" spans="1:20">
      <c r="A1087" s="1131" t="s">
        <v>3183</v>
      </c>
      <c r="B1087" s="1132" t="s">
        <v>3184</v>
      </c>
      <c r="C1087" s="1131" t="s">
        <v>2864</v>
      </c>
      <c r="D1087" s="1134" t="s">
        <v>1041</v>
      </c>
      <c r="E1087" s="1134" t="s">
        <v>702</v>
      </c>
      <c r="G1087" s="1131">
        <v>0</v>
      </c>
      <c r="H1087" s="1131" t="s">
        <v>777</v>
      </c>
      <c r="I1087" s="1131" t="s">
        <v>7906</v>
      </c>
      <c r="J1087" s="1131" t="s">
        <v>7907</v>
      </c>
      <c r="K1087" s="1131" t="s">
        <v>7908</v>
      </c>
      <c r="L1087" s="1131" t="s">
        <v>7909</v>
      </c>
      <c r="R1087" s="1131">
        <v>38</v>
      </c>
      <c r="S1087" s="1131" t="s">
        <v>7697</v>
      </c>
      <c r="T1087" s="1131">
        <v>38</v>
      </c>
    </row>
    <row r="1088" spans="1:20">
      <c r="A1088" s="1131" t="s">
        <v>3185</v>
      </c>
      <c r="B1088" s="1132" t="s">
        <v>3186</v>
      </c>
      <c r="C1088" s="1131" t="s">
        <v>2864</v>
      </c>
      <c r="D1088" s="1134" t="s">
        <v>1041</v>
      </c>
      <c r="E1088" s="1134" t="s">
        <v>702</v>
      </c>
      <c r="G1088" s="1131">
        <v>0</v>
      </c>
      <c r="H1088" s="1131" t="s">
        <v>777</v>
      </c>
      <c r="I1088" s="1131" t="s">
        <v>7910</v>
      </c>
      <c r="J1088" s="1131" t="s">
        <v>7911</v>
      </c>
      <c r="K1088" s="1131" t="s">
        <v>7683</v>
      </c>
      <c r="L1088" s="1131" t="s">
        <v>7912</v>
      </c>
      <c r="R1088" s="1131">
        <v>21</v>
      </c>
      <c r="S1088" s="1131" t="s">
        <v>7193</v>
      </c>
      <c r="T1088" s="1131">
        <v>21</v>
      </c>
    </row>
    <row r="1089" spans="1:20">
      <c r="A1089" s="1131" t="s">
        <v>3187</v>
      </c>
      <c r="B1089" s="1132" t="s">
        <v>3188</v>
      </c>
      <c r="C1089" s="1131" t="s">
        <v>2864</v>
      </c>
      <c r="D1089" s="1134" t="s">
        <v>1041</v>
      </c>
      <c r="E1089" s="1134" t="s">
        <v>702</v>
      </c>
      <c r="G1089" s="1131">
        <v>0</v>
      </c>
      <c r="H1089" s="1131" t="s">
        <v>777</v>
      </c>
      <c r="I1089" s="1131" t="s">
        <v>7913</v>
      </c>
      <c r="J1089" s="1131" t="s">
        <v>7914</v>
      </c>
      <c r="K1089" s="1131" t="s">
        <v>7683</v>
      </c>
      <c r="L1089" s="1131" t="s">
        <v>7915</v>
      </c>
      <c r="R1089" s="1131">
        <v>7</v>
      </c>
      <c r="S1089" s="1131" t="s">
        <v>7697</v>
      </c>
      <c r="T1089" s="1131">
        <v>7</v>
      </c>
    </row>
    <row r="1090" spans="1:20">
      <c r="A1090" s="1131" t="s">
        <v>3189</v>
      </c>
      <c r="B1090" s="1132" t="s">
        <v>3190</v>
      </c>
      <c r="C1090" s="1131" t="s">
        <v>2864</v>
      </c>
      <c r="D1090" s="1134" t="s">
        <v>1041</v>
      </c>
      <c r="E1090" s="1134" t="s">
        <v>702</v>
      </c>
      <c r="G1090" s="1131">
        <v>0</v>
      </c>
      <c r="H1090" s="1131" t="s">
        <v>777</v>
      </c>
      <c r="I1090" s="1131" t="s">
        <v>7916</v>
      </c>
      <c r="J1090" s="1131" t="s">
        <v>7917</v>
      </c>
      <c r="K1090" s="1131" t="s">
        <v>7683</v>
      </c>
      <c r="L1090" s="1131" t="s">
        <v>7918</v>
      </c>
      <c r="R1090" s="1131">
        <v>26</v>
      </c>
      <c r="S1090" s="1131" t="s">
        <v>7697</v>
      </c>
      <c r="T1090" s="1131">
        <v>26</v>
      </c>
    </row>
    <row r="1091" spans="1:20">
      <c r="A1091" s="1131" t="s">
        <v>3191</v>
      </c>
      <c r="B1091" s="1132" t="s">
        <v>3192</v>
      </c>
      <c r="C1091" s="1131" t="s">
        <v>2864</v>
      </c>
      <c r="D1091" s="1134" t="s">
        <v>1041</v>
      </c>
      <c r="E1091" s="1134" t="s">
        <v>702</v>
      </c>
      <c r="G1091" s="1131">
        <v>0</v>
      </c>
      <c r="H1091" s="1131" t="s">
        <v>777</v>
      </c>
      <c r="I1091" s="1131" t="s">
        <v>7919</v>
      </c>
      <c r="J1091" s="1131" t="s">
        <v>7920</v>
      </c>
      <c r="K1091" s="1131">
        <v>1</v>
      </c>
      <c r="L1091" s="1131">
        <v>733222</v>
      </c>
      <c r="R1091" s="1131">
        <v>10</v>
      </c>
      <c r="S1091" s="1131" t="s">
        <v>7193</v>
      </c>
      <c r="T1091" s="1131">
        <v>10</v>
      </c>
    </row>
    <row r="1092" spans="1:20">
      <c r="A1092" s="1131" t="s">
        <v>3193</v>
      </c>
      <c r="B1092" s="1132" t="s">
        <v>3194</v>
      </c>
      <c r="C1092" s="1131" t="s">
        <v>2864</v>
      </c>
      <c r="D1092" s="1134" t="s">
        <v>1041</v>
      </c>
      <c r="E1092" s="1134" t="s">
        <v>702</v>
      </c>
      <c r="G1092" s="1131">
        <v>0</v>
      </c>
      <c r="H1092" s="1131" t="s">
        <v>777</v>
      </c>
      <c r="I1092" s="1131" t="s">
        <v>7921</v>
      </c>
      <c r="J1092" s="1131" t="s">
        <v>7922</v>
      </c>
      <c r="K1092" s="1131" t="s">
        <v>7683</v>
      </c>
      <c r="L1092" s="1131" t="s">
        <v>7923</v>
      </c>
      <c r="R1092" s="1131">
        <v>15</v>
      </c>
      <c r="S1092" s="1131" t="s">
        <v>7697</v>
      </c>
      <c r="T1092" s="1131">
        <v>15</v>
      </c>
    </row>
    <row r="1093" spans="1:20">
      <c r="A1093" s="1131" t="s">
        <v>3195</v>
      </c>
      <c r="B1093" s="1132" t="s">
        <v>3196</v>
      </c>
      <c r="C1093" s="1131" t="s">
        <v>2864</v>
      </c>
      <c r="D1093" s="1134" t="s">
        <v>1041</v>
      </c>
      <c r="E1093" s="1134" t="s">
        <v>702</v>
      </c>
      <c r="G1093" s="1131">
        <v>0</v>
      </c>
      <c r="H1093" s="1131" t="s">
        <v>777</v>
      </c>
      <c r="I1093" s="1131" t="s">
        <v>7924</v>
      </c>
      <c r="J1093" s="1131" t="s">
        <v>7925</v>
      </c>
      <c r="K1093" s="1131" t="s">
        <v>7683</v>
      </c>
      <c r="L1093" s="1131" t="s">
        <v>7926</v>
      </c>
      <c r="R1093" s="1131">
        <v>121</v>
      </c>
      <c r="S1093" s="1131" t="s">
        <v>7697</v>
      </c>
      <c r="T1093" s="1131">
        <v>121</v>
      </c>
    </row>
    <row r="1094" spans="1:20">
      <c r="A1094" s="1131" t="s">
        <v>3197</v>
      </c>
      <c r="B1094" s="1132" t="s">
        <v>3198</v>
      </c>
      <c r="C1094" s="1131" t="s">
        <v>2864</v>
      </c>
      <c r="D1094" s="1134" t="s">
        <v>1041</v>
      </c>
      <c r="E1094" s="1134" t="s">
        <v>702</v>
      </c>
      <c r="G1094" s="1131">
        <v>0</v>
      </c>
      <c r="H1094" s="1131" t="s">
        <v>777</v>
      </c>
      <c r="I1094" s="1131" t="s">
        <v>7927</v>
      </c>
      <c r="J1094" s="1131" t="s">
        <v>7928</v>
      </c>
      <c r="K1094" s="1131" t="s">
        <v>7683</v>
      </c>
      <c r="L1094" s="1131" t="s">
        <v>7929</v>
      </c>
      <c r="R1094" s="1131">
        <v>24</v>
      </c>
      <c r="S1094" s="1131" t="s">
        <v>7697</v>
      </c>
      <c r="T1094" s="1131">
        <v>24</v>
      </c>
    </row>
    <row r="1095" spans="1:20">
      <c r="A1095" s="1131" t="s">
        <v>3199</v>
      </c>
      <c r="B1095" s="1132" t="s">
        <v>3200</v>
      </c>
      <c r="C1095" s="1131" t="s">
        <v>2864</v>
      </c>
      <c r="D1095" s="1134" t="s">
        <v>1041</v>
      </c>
      <c r="E1095" s="1134" t="s">
        <v>702</v>
      </c>
      <c r="G1095" s="1131">
        <v>0</v>
      </c>
      <c r="H1095" s="1131" t="s">
        <v>777</v>
      </c>
      <c r="I1095" s="1131" t="s">
        <v>7930</v>
      </c>
      <c r="J1095" s="1131" t="s">
        <v>7931</v>
      </c>
      <c r="K1095" s="1131">
        <v>1</v>
      </c>
      <c r="L1095" s="1131">
        <v>708210</v>
      </c>
      <c r="R1095" s="1131">
        <v>9</v>
      </c>
      <c r="S1095" s="1131" t="s">
        <v>7193</v>
      </c>
      <c r="T1095" s="1131">
        <v>9</v>
      </c>
    </row>
    <row r="1096" spans="1:20">
      <c r="A1096" s="1131" t="s">
        <v>3201</v>
      </c>
      <c r="B1096" s="1132" t="s">
        <v>3202</v>
      </c>
      <c r="C1096" s="1131" t="s">
        <v>2864</v>
      </c>
      <c r="D1096" s="1134" t="s">
        <v>1041</v>
      </c>
      <c r="E1096" s="1134" t="s">
        <v>702</v>
      </c>
      <c r="G1096" s="1131">
        <v>0</v>
      </c>
      <c r="H1096" s="1131" t="s">
        <v>777</v>
      </c>
      <c r="I1096" s="1131" t="s">
        <v>7932</v>
      </c>
      <c r="J1096" s="1131" t="s">
        <v>7933</v>
      </c>
      <c r="K1096" s="1131">
        <v>1</v>
      </c>
      <c r="L1096" s="1131">
        <v>708220</v>
      </c>
      <c r="R1096" s="1131">
        <v>9</v>
      </c>
      <c r="S1096" s="1131" t="s">
        <v>7193</v>
      </c>
      <c r="T1096" s="1131">
        <v>9</v>
      </c>
    </row>
    <row r="1097" spans="1:20">
      <c r="A1097" s="1131" t="s">
        <v>3203</v>
      </c>
      <c r="B1097" s="1132" t="s">
        <v>3204</v>
      </c>
      <c r="C1097" s="1131" t="s">
        <v>2864</v>
      </c>
      <c r="D1097" s="1134" t="s">
        <v>1041</v>
      </c>
      <c r="E1097" s="1134" t="s">
        <v>702</v>
      </c>
      <c r="G1097" s="1131">
        <v>0</v>
      </c>
      <c r="H1097" s="1131" t="s">
        <v>777</v>
      </c>
      <c r="I1097" s="1131" t="s">
        <v>7934</v>
      </c>
      <c r="J1097" s="1131" t="s">
        <v>7935</v>
      </c>
      <c r="K1097" s="1131">
        <v>1</v>
      </c>
      <c r="L1097" s="1131">
        <v>708230</v>
      </c>
      <c r="R1097" s="1131">
        <v>9</v>
      </c>
      <c r="S1097" s="1131" t="s">
        <v>7193</v>
      </c>
      <c r="T1097" s="1131">
        <v>9</v>
      </c>
    </row>
    <row r="1098" spans="1:20">
      <c r="A1098" s="1131" t="s">
        <v>3205</v>
      </c>
      <c r="B1098" s="1132" t="s">
        <v>3206</v>
      </c>
      <c r="C1098" s="1131" t="s">
        <v>2864</v>
      </c>
      <c r="D1098" s="1134" t="s">
        <v>1041</v>
      </c>
      <c r="E1098" s="1134" t="s">
        <v>702</v>
      </c>
      <c r="G1098" s="1131">
        <v>0</v>
      </c>
      <c r="H1098" s="1131" t="s">
        <v>777</v>
      </c>
      <c r="I1098" s="1131" t="s">
        <v>7936</v>
      </c>
      <c r="J1098" s="1131" t="s">
        <v>7937</v>
      </c>
      <c r="K1098" s="1131">
        <v>1</v>
      </c>
      <c r="L1098" s="1131">
        <v>708280</v>
      </c>
      <c r="R1098" s="1131">
        <v>38</v>
      </c>
      <c r="S1098" s="1131" t="s">
        <v>7193</v>
      </c>
      <c r="T1098" s="1131">
        <v>38</v>
      </c>
    </row>
    <row r="1099" spans="1:20">
      <c r="A1099" s="1131" t="s">
        <v>3207</v>
      </c>
      <c r="B1099" s="1132" t="s">
        <v>3208</v>
      </c>
      <c r="C1099" s="1131" t="s">
        <v>2864</v>
      </c>
      <c r="D1099" s="1134" t="s">
        <v>1041</v>
      </c>
      <c r="E1099" s="1134" t="s">
        <v>702</v>
      </c>
      <c r="G1099" s="1131">
        <v>0</v>
      </c>
      <c r="H1099" s="1131" t="s">
        <v>777</v>
      </c>
      <c r="I1099" s="1131" t="s">
        <v>7938</v>
      </c>
      <c r="J1099" s="1131" t="s">
        <v>7939</v>
      </c>
      <c r="K1099" s="1131" t="s">
        <v>7683</v>
      </c>
      <c r="L1099" s="1131" t="s">
        <v>7940</v>
      </c>
      <c r="R1099" s="1131">
        <v>15</v>
      </c>
      <c r="S1099" s="1131" t="s">
        <v>7697</v>
      </c>
      <c r="T1099" s="1131">
        <v>15</v>
      </c>
    </row>
    <row r="1100" spans="1:20">
      <c r="A1100" s="1131" t="s">
        <v>3209</v>
      </c>
      <c r="B1100" s="1132" t="s">
        <v>3210</v>
      </c>
      <c r="C1100" s="1131" t="s">
        <v>2864</v>
      </c>
      <c r="D1100" s="1134" t="s">
        <v>1041</v>
      </c>
      <c r="E1100" s="1134" t="s">
        <v>702</v>
      </c>
      <c r="G1100" s="1131">
        <v>0</v>
      </c>
      <c r="H1100" s="1131" t="s">
        <v>777</v>
      </c>
      <c r="I1100" s="1131" t="s">
        <v>7941</v>
      </c>
      <c r="J1100" s="1131" t="s">
        <v>7942</v>
      </c>
      <c r="K1100" s="1131" t="s">
        <v>7683</v>
      </c>
      <c r="L1100" s="1131" t="s">
        <v>7943</v>
      </c>
      <c r="R1100" s="1131">
        <v>6</v>
      </c>
      <c r="S1100" s="1131" t="s">
        <v>7697</v>
      </c>
      <c r="T1100" s="1131">
        <v>6</v>
      </c>
    </row>
    <row r="1101" spans="1:20">
      <c r="A1101" s="1131" t="s">
        <v>3211</v>
      </c>
      <c r="B1101" s="1132" t="s">
        <v>3212</v>
      </c>
      <c r="C1101" s="1131" t="s">
        <v>2864</v>
      </c>
      <c r="D1101" s="1134" t="s">
        <v>1041</v>
      </c>
      <c r="E1101" s="1134" t="s">
        <v>702</v>
      </c>
      <c r="G1101" s="1131">
        <v>0</v>
      </c>
      <c r="H1101" s="1131" t="s">
        <v>777</v>
      </c>
      <c r="I1101" s="1131" t="s">
        <v>7944</v>
      </c>
      <c r="J1101" s="1131" t="s">
        <v>7945</v>
      </c>
      <c r="K1101" s="1131" t="s">
        <v>7683</v>
      </c>
      <c r="L1101" s="1131" t="s">
        <v>7946</v>
      </c>
      <c r="R1101" s="1131">
        <v>6</v>
      </c>
      <c r="S1101" s="1131" t="s">
        <v>7697</v>
      </c>
      <c r="T1101" s="1131">
        <v>6</v>
      </c>
    </row>
    <row r="1102" spans="1:20">
      <c r="A1102" s="1131" t="s">
        <v>3213</v>
      </c>
      <c r="B1102" s="1132" t="s">
        <v>3214</v>
      </c>
      <c r="C1102" s="1131" t="s">
        <v>2864</v>
      </c>
      <c r="D1102" s="1134" t="s">
        <v>1041</v>
      </c>
      <c r="E1102" s="1134" t="s">
        <v>702</v>
      </c>
      <c r="G1102" s="1131">
        <v>0</v>
      </c>
      <c r="H1102" s="1131" t="s">
        <v>777</v>
      </c>
      <c r="I1102" s="1131" t="s">
        <v>7947</v>
      </c>
      <c r="J1102" s="1131" t="s">
        <v>7948</v>
      </c>
      <c r="K1102" s="1131" t="s">
        <v>7683</v>
      </c>
      <c r="L1102" s="1131" t="s">
        <v>7949</v>
      </c>
      <c r="R1102" s="1131">
        <v>6</v>
      </c>
      <c r="S1102" s="1131" t="s">
        <v>7697</v>
      </c>
      <c r="T1102" s="1131">
        <v>6</v>
      </c>
    </row>
    <row r="1103" spans="1:20">
      <c r="A1103" s="1131" t="s">
        <v>3215</v>
      </c>
      <c r="B1103" s="1132" t="s">
        <v>3216</v>
      </c>
      <c r="C1103" s="1131" t="s">
        <v>2864</v>
      </c>
      <c r="D1103" s="1134" t="s">
        <v>1041</v>
      </c>
      <c r="E1103" s="1134" t="s">
        <v>702</v>
      </c>
      <c r="G1103" s="1131">
        <v>0</v>
      </c>
      <c r="H1103" s="1131" t="s">
        <v>777</v>
      </c>
      <c r="I1103" s="1131" t="s">
        <v>7950</v>
      </c>
      <c r="J1103" s="1131" t="s">
        <v>7951</v>
      </c>
      <c r="K1103" s="1131">
        <v>1</v>
      </c>
      <c r="L1103" s="1131" t="s">
        <v>7952</v>
      </c>
      <c r="R1103" s="1131">
        <v>9</v>
      </c>
      <c r="S1103" s="1131" t="s">
        <v>7193</v>
      </c>
      <c r="T1103" s="1131">
        <v>9</v>
      </c>
    </row>
    <row r="1104" spans="1:20">
      <c r="A1104" s="1131" t="s">
        <v>3217</v>
      </c>
      <c r="B1104" s="1132" t="s">
        <v>3218</v>
      </c>
      <c r="C1104" s="1131" t="s">
        <v>2864</v>
      </c>
      <c r="D1104" s="1134" t="s">
        <v>1041</v>
      </c>
      <c r="E1104" s="1134" t="s">
        <v>702</v>
      </c>
      <c r="G1104" s="1131">
        <v>0</v>
      </c>
      <c r="H1104" s="1131" t="s">
        <v>777</v>
      </c>
      <c r="I1104" s="1131" t="s">
        <v>7953</v>
      </c>
      <c r="J1104" s="1131" t="s">
        <v>7954</v>
      </c>
      <c r="K1104" s="1131">
        <v>1</v>
      </c>
      <c r="L1104" s="1131" t="s">
        <v>7955</v>
      </c>
      <c r="R1104" s="1131">
        <v>9</v>
      </c>
      <c r="S1104" s="1131" t="s">
        <v>7193</v>
      </c>
      <c r="T1104" s="1131">
        <v>9</v>
      </c>
    </row>
    <row r="1105" spans="1:20">
      <c r="A1105" s="1131" t="s">
        <v>3219</v>
      </c>
      <c r="B1105" s="1132" t="s">
        <v>3220</v>
      </c>
      <c r="C1105" s="1131" t="s">
        <v>2864</v>
      </c>
      <c r="D1105" s="1134" t="s">
        <v>1041</v>
      </c>
      <c r="E1105" s="1134" t="s">
        <v>702</v>
      </c>
      <c r="G1105" s="1131">
        <v>0</v>
      </c>
      <c r="H1105" s="1131" t="s">
        <v>777</v>
      </c>
      <c r="I1105" s="1131" t="s">
        <v>7956</v>
      </c>
      <c r="J1105" s="1131" t="s">
        <v>7957</v>
      </c>
      <c r="K1105" s="1131">
        <v>1</v>
      </c>
      <c r="L1105" s="1131" t="s">
        <v>7958</v>
      </c>
      <c r="R1105" s="1131">
        <v>9</v>
      </c>
      <c r="S1105" s="1131" t="s">
        <v>7193</v>
      </c>
      <c r="T1105" s="1131">
        <v>9</v>
      </c>
    </row>
    <row r="1106" spans="1:20">
      <c r="A1106" s="1131" t="s">
        <v>3221</v>
      </c>
      <c r="B1106" s="1132" t="s">
        <v>3222</v>
      </c>
      <c r="C1106" s="1131" t="s">
        <v>2864</v>
      </c>
      <c r="D1106" s="1134" t="s">
        <v>1041</v>
      </c>
      <c r="E1106" s="1134" t="s">
        <v>702</v>
      </c>
      <c r="G1106" s="1131">
        <v>0</v>
      </c>
      <c r="H1106" s="1131" t="s">
        <v>777</v>
      </c>
      <c r="I1106" s="1131" t="s">
        <v>7959</v>
      </c>
      <c r="J1106" s="1131" t="s">
        <v>7960</v>
      </c>
      <c r="K1106" s="1131">
        <v>1</v>
      </c>
      <c r="L1106" s="1131" t="s">
        <v>7961</v>
      </c>
      <c r="R1106" s="1131">
        <v>9</v>
      </c>
      <c r="S1106" s="1131" t="s">
        <v>7193</v>
      </c>
      <c r="T1106" s="1131">
        <v>9</v>
      </c>
    </row>
    <row r="1107" spans="1:20">
      <c r="A1107" s="1131" t="s">
        <v>3223</v>
      </c>
      <c r="B1107" s="1132" t="s">
        <v>3224</v>
      </c>
      <c r="C1107" s="1131" t="s">
        <v>2864</v>
      </c>
      <c r="D1107" s="1134" t="s">
        <v>1041</v>
      </c>
      <c r="E1107" s="1134" t="s">
        <v>702</v>
      </c>
      <c r="G1107" s="1131">
        <v>0</v>
      </c>
      <c r="H1107" s="1131" t="s">
        <v>777</v>
      </c>
      <c r="I1107" s="1131" t="s">
        <v>7962</v>
      </c>
      <c r="J1107" s="1131" t="s">
        <v>7963</v>
      </c>
      <c r="K1107" s="1131">
        <v>1</v>
      </c>
      <c r="L1107" s="1131" t="s">
        <v>7964</v>
      </c>
      <c r="R1107" s="1131">
        <v>10</v>
      </c>
      <c r="S1107" s="1131" t="s">
        <v>7193</v>
      </c>
      <c r="T1107" s="1131">
        <v>10</v>
      </c>
    </row>
    <row r="1108" spans="1:20">
      <c r="A1108" s="1131" t="s">
        <v>3225</v>
      </c>
      <c r="B1108" s="1132" t="s">
        <v>3226</v>
      </c>
      <c r="C1108" s="1131" t="s">
        <v>2864</v>
      </c>
      <c r="D1108" s="1134" t="s">
        <v>1041</v>
      </c>
      <c r="E1108" s="1134" t="s">
        <v>702</v>
      </c>
      <c r="G1108" s="1131">
        <v>0</v>
      </c>
      <c r="H1108" s="1131" t="s">
        <v>777</v>
      </c>
      <c r="I1108" s="1131" t="s">
        <v>7965</v>
      </c>
      <c r="J1108" s="1131" t="s">
        <v>7966</v>
      </c>
      <c r="K1108" s="1131">
        <v>1</v>
      </c>
      <c r="L1108" s="1131" t="s">
        <v>7967</v>
      </c>
      <c r="R1108" s="1131">
        <v>10</v>
      </c>
      <c r="S1108" s="1131" t="s">
        <v>7193</v>
      </c>
      <c r="T1108" s="1131">
        <v>10</v>
      </c>
    </row>
    <row r="1109" spans="1:20">
      <c r="A1109" s="1131" t="s">
        <v>3227</v>
      </c>
      <c r="B1109" s="1132" t="s">
        <v>3228</v>
      </c>
      <c r="C1109" s="1131" t="s">
        <v>2864</v>
      </c>
      <c r="D1109" s="1134" t="s">
        <v>1041</v>
      </c>
      <c r="E1109" s="1134" t="s">
        <v>702</v>
      </c>
      <c r="G1109" s="1131">
        <v>0</v>
      </c>
      <c r="H1109" s="1131" t="s">
        <v>777</v>
      </c>
      <c r="I1109" s="1131" t="s">
        <v>7968</v>
      </c>
      <c r="J1109" s="1131" t="s">
        <v>7969</v>
      </c>
      <c r="K1109" s="1131">
        <v>1</v>
      </c>
      <c r="L1109" s="1131" t="s">
        <v>7970</v>
      </c>
      <c r="R1109" s="1131">
        <v>10</v>
      </c>
      <c r="S1109" s="1131" t="s">
        <v>7193</v>
      </c>
      <c r="T1109" s="1131">
        <v>10</v>
      </c>
    </row>
    <row r="1110" spans="1:20">
      <c r="A1110" s="1131" t="s">
        <v>3229</v>
      </c>
      <c r="B1110" s="1132" t="s">
        <v>3230</v>
      </c>
      <c r="C1110" s="1131" t="s">
        <v>2864</v>
      </c>
      <c r="D1110" s="1134" t="s">
        <v>1041</v>
      </c>
      <c r="E1110" s="1134" t="s">
        <v>702</v>
      </c>
      <c r="G1110" s="1131">
        <v>0</v>
      </c>
      <c r="H1110" s="1131" t="s">
        <v>777</v>
      </c>
      <c r="I1110" s="1131" t="s">
        <v>7971</v>
      </c>
      <c r="J1110" s="1131" t="s">
        <v>7972</v>
      </c>
      <c r="K1110" s="1131">
        <v>1</v>
      </c>
      <c r="L1110" s="1131" t="s">
        <v>7973</v>
      </c>
      <c r="R1110" s="1131">
        <v>30</v>
      </c>
      <c r="S1110" s="1131" t="s">
        <v>7193</v>
      </c>
      <c r="T1110" s="1131">
        <v>30</v>
      </c>
    </row>
    <row r="1111" spans="1:20">
      <c r="A1111" s="1131" t="s">
        <v>3231</v>
      </c>
      <c r="B1111" s="1132" t="s">
        <v>3232</v>
      </c>
      <c r="C1111" s="1131" t="s">
        <v>2864</v>
      </c>
      <c r="D1111" s="1134" t="s">
        <v>1041</v>
      </c>
      <c r="E1111" s="1134" t="s">
        <v>702</v>
      </c>
      <c r="G1111" s="1131">
        <v>0</v>
      </c>
      <c r="H1111" s="1131" t="s">
        <v>777</v>
      </c>
      <c r="I1111" s="1131" t="s">
        <v>7974</v>
      </c>
      <c r="J1111" s="1131" t="s">
        <v>7975</v>
      </c>
      <c r="K1111" s="1131">
        <v>1</v>
      </c>
      <c r="L1111" s="1131" t="s">
        <v>7976</v>
      </c>
      <c r="R1111" s="1131">
        <v>10</v>
      </c>
      <c r="S1111" s="1131" t="s">
        <v>7193</v>
      </c>
      <c r="T1111" s="1131">
        <v>10</v>
      </c>
    </row>
    <row r="1112" spans="1:20">
      <c r="A1112" s="1131" t="s">
        <v>3233</v>
      </c>
      <c r="B1112" s="1132" t="s">
        <v>3234</v>
      </c>
      <c r="C1112" s="1131" t="s">
        <v>2864</v>
      </c>
      <c r="D1112" s="1134" t="s">
        <v>1041</v>
      </c>
      <c r="E1112" s="1134" t="s">
        <v>702</v>
      </c>
      <c r="G1112" s="1131">
        <v>0</v>
      </c>
      <c r="H1112" s="1131" t="s">
        <v>777</v>
      </c>
      <c r="I1112" s="1131" t="s">
        <v>7977</v>
      </c>
      <c r="J1112" s="1131" t="s">
        <v>7978</v>
      </c>
      <c r="K1112" s="1131">
        <v>1</v>
      </c>
      <c r="L1112" s="1131" t="s">
        <v>7979</v>
      </c>
      <c r="R1112" s="1131">
        <v>10</v>
      </c>
      <c r="S1112" s="1131" t="s">
        <v>7193</v>
      </c>
      <c r="T1112" s="1131">
        <v>10</v>
      </c>
    </row>
    <row r="1113" spans="1:20">
      <c r="A1113" s="1131" t="s">
        <v>3235</v>
      </c>
      <c r="B1113" s="1132" t="s">
        <v>3236</v>
      </c>
      <c r="C1113" s="1131" t="s">
        <v>2864</v>
      </c>
      <c r="D1113" s="1134" t="s">
        <v>1041</v>
      </c>
      <c r="E1113" s="1134" t="s">
        <v>702</v>
      </c>
      <c r="G1113" s="1131">
        <v>0</v>
      </c>
      <c r="H1113" s="1131" t="s">
        <v>777</v>
      </c>
      <c r="I1113" s="1131" t="s">
        <v>7980</v>
      </c>
      <c r="J1113" s="1131" t="s">
        <v>7981</v>
      </c>
      <c r="K1113" s="1131" t="s">
        <v>7683</v>
      </c>
      <c r="L1113" s="1131" t="s">
        <v>7982</v>
      </c>
      <c r="R1113" s="1131">
        <v>6</v>
      </c>
      <c r="S1113" s="1131" t="s">
        <v>7697</v>
      </c>
      <c r="T1113" s="1131">
        <v>6</v>
      </c>
    </row>
    <row r="1114" spans="1:20">
      <c r="A1114" s="1131" t="s">
        <v>3237</v>
      </c>
      <c r="B1114" s="1132" t="s">
        <v>3238</v>
      </c>
      <c r="C1114" s="1131" t="s">
        <v>2864</v>
      </c>
      <c r="D1114" s="1134" t="s">
        <v>1041</v>
      </c>
      <c r="E1114" s="1134" t="s">
        <v>702</v>
      </c>
      <c r="G1114" s="1131">
        <v>0</v>
      </c>
      <c r="H1114" s="1131" t="s">
        <v>777</v>
      </c>
      <c r="I1114" s="1131" t="s">
        <v>7983</v>
      </c>
      <c r="J1114" s="1131" t="s">
        <v>7984</v>
      </c>
      <c r="K1114" s="1131" t="s">
        <v>7683</v>
      </c>
      <c r="L1114" s="1131" t="s">
        <v>7985</v>
      </c>
      <c r="R1114" s="1131">
        <v>7</v>
      </c>
      <c r="S1114" s="1131" t="s">
        <v>7697</v>
      </c>
      <c r="T1114" s="1131">
        <v>7</v>
      </c>
    </row>
    <row r="1115" spans="1:20">
      <c r="A1115" s="1131" t="s">
        <v>3239</v>
      </c>
      <c r="B1115" s="1132" t="s">
        <v>3240</v>
      </c>
      <c r="C1115" s="1131" t="s">
        <v>2864</v>
      </c>
      <c r="D1115" s="1134" t="s">
        <v>1041</v>
      </c>
      <c r="E1115" s="1134" t="s">
        <v>702</v>
      </c>
      <c r="G1115" s="1131">
        <v>0</v>
      </c>
      <c r="H1115" s="1131" t="s">
        <v>777</v>
      </c>
      <c r="I1115" s="1131" t="s">
        <v>7986</v>
      </c>
      <c r="J1115" s="1131" t="s">
        <v>7987</v>
      </c>
      <c r="K1115" s="1131" t="s">
        <v>7683</v>
      </c>
      <c r="L1115" s="1131" t="s">
        <v>7988</v>
      </c>
      <c r="R1115" s="1131">
        <v>7</v>
      </c>
      <c r="S1115" s="1131" t="s">
        <v>7697</v>
      </c>
      <c r="T1115" s="1131">
        <v>7</v>
      </c>
    </row>
    <row r="1116" spans="1:20">
      <c r="A1116" s="1131" t="s">
        <v>3241</v>
      </c>
      <c r="B1116" s="1132" t="s">
        <v>3242</v>
      </c>
      <c r="C1116" s="1131" t="s">
        <v>2864</v>
      </c>
      <c r="D1116" s="1134" t="s">
        <v>1041</v>
      </c>
      <c r="E1116" s="1134" t="s">
        <v>702</v>
      </c>
      <c r="G1116" s="1131">
        <v>0</v>
      </c>
      <c r="H1116" s="1131" t="s">
        <v>777</v>
      </c>
      <c r="I1116" s="1131" t="s">
        <v>7989</v>
      </c>
      <c r="J1116" s="1131" t="s">
        <v>7990</v>
      </c>
      <c r="K1116" s="1131" t="s">
        <v>7683</v>
      </c>
      <c r="L1116" s="1131" t="s">
        <v>7991</v>
      </c>
      <c r="R1116" s="1131">
        <v>7</v>
      </c>
      <c r="S1116" s="1131" t="s">
        <v>7697</v>
      </c>
      <c r="T1116" s="1131">
        <v>7</v>
      </c>
    </row>
    <row r="1117" spans="1:20">
      <c r="A1117" s="1131" t="s">
        <v>3243</v>
      </c>
      <c r="B1117" s="1132" t="s">
        <v>3244</v>
      </c>
      <c r="C1117" s="1131" t="s">
        <v>2864</v>
      </c>
      <c r="D1117" s="1134" t="s">
        <v>1041</v>
      </c>
      <c r="E1117" s="1134" t="s">
        <v>702</v>
      </c>
      <c r="G1117" s="1131">
        <v>0</v>
      </c>
      <c r="H1117" s="1131" t="s">
        <v>777</v>
      </c>
      <c r="I1117" s="1131" t="s">
        <v>7992</v>
      </c>
      <c r="J1117" s="1131" t="s">
        <v>7993</v>
      </c>
      <c r="K1117" s="1131" t="s">
        <v>7683</v>
      </c>
      <c r="L1117" s="1131" t="s">
        <v>7994</v>
      </c>
      <c r="R1117" s="1131">
        <v>7</v>
      </c>
      <c r="S1117" s="1131" t="s">
        <v>7697</v>
      </c>
      <c r="T1117" s="1131">
        <v>7</v>
      </c>
    </row>
    <row r="1118" spans="1:20">
      <c r="A1118" s="1131" t="s">
        <v>3245</v>
      </c>
      <c r="B1118" s="1132" t="s">
        <v>3246</v>
      </c>
      <c r="C1118" s="1131" t="s">
        <v>2864</v>
      </c>
      <c r="D1118" s="1134" t="s">
        <v>1041</v>
      </c>
      <c r="E1118" s="1134" t="s">
        <v>702</v>
      </c>
      <c r="G1118" s="1131">
        <v>0</v>
      </c>
      <c r="H1118" s="1131" t="s">
        <v>777</v>
      </c>
      <c r="I1118" s="1131" t="s">
        <v>7995</v>
      </c>
      <c r="J1118" s="1131" t="s">
        <v>7996</v>
      </c>
      <c r="K1118" s="1131" t="s">
        <v>7683</v>
      </c>
      <c r="L1118" s="1131" t="s">
        <v>7997</v>
      </c>
      <c r="R1118" s="1131">
        <v>23</v>
      </c>
      <c r="S1118" s="1131" t="s">
        <v>7697</v>
      </c>
      <c r="T1118" s="1131">
        <v>23</v>
      </c>
    </row>
    <row r="1119" spans="1:20">
      <c r="A1119" s="1131" t="s">
        <v>3247</v>
      </c>
      <c r="B1119" s="1132" t="s">
        <v>3248</v>
      </c>
      <c r="C1119" s="1131" t="s">
        <v>2864</v>
      </c>
      <c r="D1119" s="1134" t="s">
        <v>1041</v>
      </c>
      <c r="E1119" s="1134" t="s">
        <v>702</v>
      </c>
      <c r="G1119" s="1131">
        <v>0</v>
      </c>
      <c r="H1119" s="1131" t="s">
        <v>777</v>
      </c>
      <c r="I1119" s="1131" t="s">
        <v>7998</v>
      </c>
      <c r="J1119" s="1131" t="s">
        <v>7999</v>
      </c>
      <c r="K1119" s="1131" t="s">
        <v>7683</v>
      </c>
      <c r="L1119" s="1131" t="s">
        <v>8000</v>
      </c>
      <c r="R1119" s="1131">
        <v>8</v>
      </c>
      <c r="S1119" s="1131" t="s">
        <v>7697</v>
      </c>
      <c r="T1119" s="1131">
        <v>8</v>
      </c>
    </row>
    <row r="1120" spans="1:20">
      <c r="A1120" s="1131" t="s">
        <v>3249</v>
      </c>
      <c r="B1120" s="1132" t="s">
        <v>3250</v>
      </c>
      <c r="C1120" s="1131" t="s">
        <v>2864</v>
      </c>
      <c r="D1120" s="1134" t="s">
        <v>1041</v>
      </c>
      <c r="E1120" s="1134" t="s">
        <v>702</v>
      </c>
      <c r="G1120" s="1131">
        <v>0</v>
      </c>
      <c r="H1120" s="1131" t="s">
        <v>777</v>
      </c>
      <c r="I1120" s="1131" t="s">
        <v>8001</v>
      </c>
      <c r="J1120" s="1131" t="s">
        <v>8002</v>
      </c>
      <c r="K1120" s="1131" t="s">
        <v>7683</v>
      </c>
      <c r="L1120" s="1131" t="s">
        <v>8003</v>
      </c>
      <c r="R1120" s="1131">
        <v>31</v>
      </c>
      <c r="S1120" s="1131" t="s">
        <v>7697</v>
      </c>
      <c r="T1120" s="1131">
        <v>31</v>
      </c>
    </row>
    <row r="1121" spans="1:20">
      <c r="A1121" s="1131" t="s">
        <v>3251</v>
      </c>
      <c r="B1121" s="1132" t="s">
        <v>3252</v>
      </c>
      <c r="C1121" s="1131" t="s">
        <v>2864</v>
      </c>
      <c r="D1121" s="1134" t="s">
        <v>1041</v>
      </c>
      <c r="E1121" s="1134" t="s">
        <v>702</v>
      </c>
      <c r="G1121" s="1131">
        <v>0</v>
      </c>
      <c r="H1121" s="1131" t="s">
        <v>777</v>
      </c>
      <c r="I1121" s="1131" t="s">
        <v>8004</v>
      </c>
      <c r="J1121" s="1131" t="s">
        <v>8005</v>
      </c>
      <c r="K1121" s="1131" t="s">
        <v>7683</v>
      </c>
      <c r="L1121" s="1131" t="s">
        <v>8006</v>
      </c>
      <c r="R1121" s="1131">
        <v>8</v>
      </c>
      <c r="S1121" s="1131" t="s">
        <v>7697</v>
      </c>
      <c r="T1121" s="1131">
        <v>8</v>
      </c>
    </row>
    <row r="1122" spans="1:20">
      <c r="A1122" s="1131" t="s">
        <v>3253</v>
      </c>
      <c r="B1122" s="1132" t="s">
        <v>3254</v>
      </c>
      <c r="C1122" s="1131" t="s">
        <v>2864</v>
      </c>
      <c r="D1122" s="1134" t="s">
        <v>1041</v>
      </c>
      <c r="E1122" s="1134" t="s">
        <v>702</v>
      </c>
      <c r="G1122" s="1131">
        <v>0</v>
      </c>
      <c r="H1122" s="1131" t="s">
        <v>777</v>
      </c>
      <c r="I1122" s="1131" t="s">
        <v>8007</v>
      </c>
      <c r="J1122" s="1131" t="s">
        <v>8008</v>
      </c>
      <c r="K1122" s="1131" t="s">
        <v>7683</v>
      </c>
      <c r="L1122" s="1131" t="s">
        <v>8009</v>
      </c>
      <c r="R1122" s="1131">
        <v>8</v>
      </c>
      <c r="S1122" s="1131" t="s">
        <v>7697</v>
      </c>
      <c r="T1122" s="1131">
        <v>8</v>
      </c>
    </row>
    <row r="1123" spans="1:20">
      <c r="A1123" s="1131" t="s">
        <v>3255</v>
      </c>
      <c r="B1123" s="1132" t="s">
        <v>3256</v>
      </c>
      <c r="C1123" s="1131" t="s">
        <v>2864</v>
      </c>
      <c r="D1123" s="1134" t="s">
        <v>1041</v>
      </c>
      <c r="E1123" s="1134" t="s">
        <v>702</v>
      </c>
      <c r="G1123" s="1131">
        <v>0</v>
      </c>
      <c r="H1123" s="1131" t="s">
        <v>777</v>
      </c>
      <c r="I1123" s="1131" t="s">
        <v>8010</v>
      </c>
      <c r="J1123" s="1131" t="s">
        <v>8011</v>
      </c>
      <c r="K1123" s="1131" t="s">
        <v>7683</v>
      </c>
      <c r="L1123" s="1131" t="s">
        <v>8012</v>
      </c>
      <c r="R1123" s="1131">
        <v>8</v>
      </c>
      <c r="S1123" s="1131" t="s">
        <v>7697</v>
      </c>
      <c r="T1123" s="1131">
        <v>8</v>
      </c>
    </row>
    <row r="1124" spans="1:20">
      <c r="A1124" s="1131" t="s">
        <v>3257</v>
      </c>
      <c r="B1124" s="1132" t="s">
        <v>3258</v>
      </c>
      <c r="C1124" s="1131" t="s">
        <v>2864</v>
      </c>
      <c r="D1124" s="1134" t="s">
        <v>1041</v>
      </c>
      <c r="E1124" s="1134" t="s">
        <v>702</v>
      </c>
      <c r="G1124" s="1131">
        <v>0</v>
      </c>
      <c r="H1124" s="1131" t="s">
        <v>777</v>
      </c>
      <c r="I1124" s="1131" t="s">
        <v>8013</v>
      </c>
      <c r="J1124" s="1131" t="s">
        <v>8014</v>
      </c>
      <c r="K1124" s="1131" t="s">
        <v>7683</v>
      </c>
      <c r="L1124" s="1131" t="s">
        <v>8015</v>
      </c>
      <c r="R1124" s="1131">
        <v>7</v>
      </c>
      <c r="S1124" s="1131" t="s">
        <v>7697</v>
      </c>
      <c r="T1124" s="1131">
        <v>7</v>
      </c>
    </row>
    <row r="1125" spans="1:20">
      <c r="A1125" s="1131" t="s">
        <v>3259</v>
      </c>
      <c r="B1125" s="1132" t="s">
        <v>3260</v>
      </c>
      <c r="C1125" s="1131" t="s">
        <v>2864</v>
      </c>
      <c r="D1125" s="1134" t="s">
        <v>1041</v>
      </c>
      <c r="E1125" s="1134" t="s">
        <v>702</v>
      </c>
      <c r="G1125" s="1131">
        <v>0</v>
      </c>
      <c r="H1125" s="1131" t="s">
        <v>777</v>
      </c>
      <c r="I1125" s="1131" t="s">
        <v>8016</v>
      </c>
      <c r="J1125" s="1131" t="s">
        <v>8017</v>
      </c>
      <c r="K1125" s="1131" t="s">
        <v>7683</v>
      </c>
      <c r="L1125" s="1131" t="s">
        <v>8018</v>
      </c>
      <c r="R1125" s="1131">
        <v>8</v>
      </c>
      <c r="S1125" s="1131" t="s">
        <v>7697</v>
      </c>
      <c r="T1125" s="1131">
        <v>8</v>
      </c>
    </row>
    <row r="1126" spans="1:20">
      <c r="A1126" s="1131" t="s">
        <v>3261</v>
      </c>
      <c r="B1126" s="1132" t="s">
        <v>3262</v>
      </c>
      <c r="C1126" s="1131" t="s">
        <v>2864</v>
      </c>
      <c r="D1126" s="1134" t="s">
        <v>1041</v>
      </c>
      <c r="E1126" s="1134" t="s">
        <v>702</v>
      </c>
      <c r="G1126" s="1131">
        <v>0</v>
      </c>
      <c r="H1126" s="1131" t="s">
        <v>777</v>
      </c>
      <c r="I1126" s="1131" t="s">
        <v>8019</v>
      </c>
      <c r="J1126" s="1131" t="s">
        <v>8020</v>
      </c>
      <c r="K1126" s="1131" t="s">
        <v>7683</v>
      </c>
      <c r="L1126" s="1131" t="s">
        <v>8021</v>
      </c>
      <c r="R1126" s="1131">
        <v>9</v>
      </c>
      <c r="S1126" s="1131" t="s">
        <v>7697</v>
      </c>
      <c r="T1126" s="1131">
        <v>9</v>
      </c>
    </row>
    <row r="1127" spans="1:20">
      <c r="A1127" s="1131" t="s">
        <v>3263</v>
      </c>
      <c r="B1127" s="1132" t="s">
        <v>3264</v>
      </c>
      <c r="C1127" s="1131" t="s">
        <v>2864</v>
      </c>
      <c r="D1127" s="1134" t="s">
        <v>1041</v>
      </c>
      <c r="E1127" s="1134" t="s">
        <v>702</v>
      </c>
      <c r="G1127" s="1131">
        <v>0</v>
      </c>
      <c r="H1127" s="1131" t="s">
        <v>777</v>
      </c>
      <c r="I1127" s="1131" t="s">
        <v>8022</v>
      </c>
      <c r="J1127" s="1131" t="s">
        <v>8023</v>
      </c>
      <c r="K1127" s="1131" t="s">
        <v>7683</v>
      </c>
      <c r="L1127" s="1131" t="s">
        <v>8024</v>
      </c>
      <c r="R1127" s="1131">
        <v>38</v>
      </c>
      <c r="S1127" s="1131" t="s">
        <v>7697</v>
      </c>
      <c r="T1127" s="1131">
        <v>38</v>
      </c>
    </row>
    <row r="1128" spans="1:20">
      <c r="A1128" s="1131" t="s">
        <v>3265</v>
      </c>
      <c r="B1128" s="1132" t="s">
        <v>3266</v>
      </c>
      <c r="C1128" s="1131" t="s">
        <v>2864</v>
      </c>
      <c r="D1128" s="1134" t="s">
        <v>1041</v>
      </c>
      <c r="E1128" s="1134" t="s">
        <v>702</v>
      </c>
      <c r="G1128" s="1131">
        <v>0</v>
      </c>
      <c r="H1128" s="1131" t="s">
        <v>777</v>
      </c>
      <c r="I1128" s="1131" t="s">
        <v>8025</v>
      </c>
      <c r="J1128" s="1131" t="s">
        <v>8026</v>
      </c>
      <c r="K1128" s="1131">
        <v>1</v>
      </c>
      <c r="L1128" s="1131">
        <v>787461</v>
      </c>
      <c r="R1128" s="1131">
        <v>10</v>
      </c>
      <c r="S1128" s="1131" t="s">
        <v>7193</v>
      </c>
      <c r="T1128" s="1131">
        <v>10</v>
      </c>
    </row>
    <row r="1129" spans="1:20">
      <c r="A1129" s="1131" t="s">
        <v>3267</v>
      </c>
      <c r="B1129" s="1132" t="s">
        <v>3268</v>
      </c>
      <c r="C1129" s="1131" t="s">
        <v>2864</v>
      </c>
      <c r="D1129" s="1134" t="s">
        <v>1041</v>
      </c>
      <c r="E1129" s="1134" t="s">
        <v>702</v>
      </c>
      <c r="G1129" s="1131">
        <v>0</v>
      </c>
      <c r="H1129" s="1131" t="s">
        <v>777</v>
      </c>
      <c r="I1129" s="1131" t="s">
        <v>8027</v>
      </c>
      <c r="J1129" s="1131" t="s">
        <v>8028</v>
      </c>
      <c r="K1129" s="1131">
        <v>1</v>
      </c>
      <c r="L1129" s="1131">
        <v>787462</v>
      </c>
      <c r="R1129" s="1131">
        <v>20</v>
      </c>
      <c r="S1129" s="1131" t="s">
        <v>7193</v>
      </c>
      <c r="T1129" s="1131">
        <v>20</v>
      </c>
    </row>
    <row r="1130" spans="1:20">
      <c r="A1130" s="1131" t="s">
        <v>3269</v>
      </c>
      <c r="B1130" s="1132" t="s">
        <v>3270</v>
      </c>
      <c r="C1130" s="1131" t="s">
        <v>2864</v>
      </c>
      <c r="D1130" s="1134" t="s">
        <v>1041</v>
      </c>
      <c r="E1130" s="1134" t="s">
        <v>702</v>
      </c>
      <c r="G1130" s="1131">
        <v>0</v>
      </c>
      <c r="H1130" s="1131" t="s">
        <v>777</v>
      </c>
      <c r="I1130" s="1131" t="s">
        <v>8029</v>
      </c>
      <c r="J1130" s="1131" t="s">
        <v>8030</v>
      </c>
      <c r="K1130" s="1131">
        <v>1</v>
      </c>
      <c r="L1130" s="1131">
        <v>787480</v>
      </c>
      <c r="R1130" s="1131">
        <v>17</v>
      </c>
      <c r="S1130" s="1131" t="s">
        <v>7193</v>
      </c>
      <c r="T1130" s="1131">
        <v>17</v>
      </c>
    </row>
    <row r="1131" spans="1:20">
      <c r="A1131" s="1131" t="s">
        <v>3271</v>
      </c>
      <c r="B1131" s="1132" t="s">
        <v>3272</v>
      </c>
      <c r="C1131" s="1131" t="s">
        <v>2864</v>
      </c>
      <c r="D1131" s="1134" t="s">
        <v>1041</v>
      </c>
      <c r="E1131" s="1134" t="s">
        <v>702</v>
      </c>
      <c r="G1131" s="1131">
        <v>0</v>
      </c>
      <c r="H1131" s="1131" t="s">
        <v>777</v>
      </c>
      <c r="I1131" s="1131" t="s">
        <v>8031</v>
      </c>
      <c r="J1131" s="1131" t="s">
        <v>8032</v>
      </c>
      <c r="K1131" s="1131">
        <v>1</v>
      </c>
      <c r="L1131" s="1131">
        <v>787600</v>
      </c>
      <c r="R1131" s="1131">
        <v>8</v>
      </c>
      <c r="S1131" s="1131" t="s">
        <v>7193</v>
      </c>
      <c r="T1131" s="1131">
        <v>8</v>
      </c>
    </row>
    <row r="1132" spans="1:20">
      <c r="A1132" s="1131" t="s">
        <v>3273</v>
      </c>
      <c r="B1132" s="1132" t="s">
        <v>3274</v>
      </c>
      <c r="C1132" s="1131" t="s">
        <v>2864</v>
      </c>
      <c r="D1132" s="1134" t="s">
        <v>1041</v>
      </c>
      <c r="E1132" s="1134" t="s">
        <v>702</v>
      </c>
      <c r="G1132" s="1131">
        <v>0</v>
      </c>
      <c r="H1132" s="1131" t="s">
        <v>777</v>
      </c>
      <c r="I1132" s="1131" t="s">
        <v>8033</v>
      </c>
      <c r="J1132" s="1131" t="s">
        <v>8034</v>
      </c>
      <c r="K1132" s="1131">
        <v>1</v>
      </c>
      <c r="L1132" s="1131">
        <v>789100</v>
      </c>
      <c r="R1132" s="1131">
        <v>60</v>
      </c>
      <c r="S1132" s="1131" t="s">
        <v>7193</v>
      </c>
      <c r="T1132" s="1131">
        <v>60</v>
      </c>
    </row>
    <row r="1133" spans="1:20">
      <c r="A1133" s="1131" t="s">
        <v>3275</v>
      </c>
      <c r="B1133" s="1132" t="s">
        <v>3276</v>
      </c>
      <c r="C1133" s="1131" t="s">
        <v>2864</v>
      </c>
      <c r="D1133" s="1134" t="s">
        <v>1041</v>
      </c>
      <c r="E1133" s="1134" t="s">
        <v>702</v>
      </c>
      <c r="G1133" s="1131">
        <v>0</v>
      </c>
      <c r="H1133" s="1131" t="s">
        <v>777</v>
      </c>
      <c r="I1133" s="1131" t="s">
        <v>8035</v>
      </c>
      <c r="J1133" s="1131" t="s">
        <v>8036</v>
      </c>
      <c r="K1133" s="1131">
        <v>1</v>
      </c>
      <c r="L1133" s="1131">
        <v>789210</v>
      </c>
      <c r="R1133" s="1131">
        <v>9</v>
      </c>
      <c r="S1133" s="1131" t="s">
        <v>7884</v>
      </c>
      <c r="T1133" s="1131">
        <v>9</v>
      </c>
    </row>
    <row r="1134" spans="1:20">
      <c r="A1134" s="1131" t="s">
        <v>3277</v>
      </c>
      <c r="B1134" s="1132" t="s">
        <v>3278</v>
      </c>
      <c r="C1134" s="1131" t="s">
        <v>2864</v>
      </c>
      <c r="D1134" s="1134" t="s">
        <v>1041</v>
      </c>
      <c r="E1134" s="1134" t="s">
        <v>702</v>
      </c>
      <c r="G1134" s="1131">
        <v>0</v>
      </c>
      <c r="H1134" s="1131" t="s">
        <v>777</v>
      </c>
      <c r="I1134" s="1131" t="s">
        <v>8037</v>
      </c>
      <c r="J1134" s="1131" t="s">
        <v>8038</v>
      </c>
      <c r="K1134" s="1131">
        <v>1</v>
      </c>
      <c r="L1134" s="1131">
        <v>789220</v>
      </c>
      <c r="R1134" s="1131">
        <v>9</v>
      </c>
      <c r="S1134" s="1131" t="s">
        <v>7884</v>
      </c>
      <c r="T1134" s="1131">
        <v>9</v>
      </c>
    </row>
    <row r="1135" spans="1:20">
      <c r="A1135" s="1131" t="s">
        <v>3279</v>
      </c>
      <c r="B1135" s="1132" t="s">
        <v>3280</v>
      </c>
      <c r="C1135" s="1131" t="s">
        <v>2864</v>
      </c>
      <c r="D1135" s="1134" t="s">
        <v>1041</v>
      </c>
      <c r="E1135" s="1134" t="s">
        <v>702</v>
      </c>
      <c r="G1135" s="1131">
        <v>0</v>
      </c>
      <c r="H1135" s="1131" t="s">
        <v>777</v>
      </c>
      <c r="I1135" s="1131" t="s">
        <v>8039</v>
      </c>
      <c r="J1135" s="1131" t="s">
        <v>8040</v>
      </c>
      <c r="K1135" s="1131">
        <v>1</v>
      </c>
      <c r="L1135" s="1131">
        <v>789400</v>
      </c>
      <c r="R1135" s="1131">
        <v>8</v>
      </c>
      <c r="S1135" s="1131" t="s">
        <v>7193</v>
      </c>
      <c r="T1135" s="1131">
        <v>8</v>
      </c>
    </row>
    <row r="1136" spans="1:20">
      <c r="A1136" s="1131" t="s">
        <v>3281</v>
      </c>
      <c r="B1136" s="1132" t="s">
        <v>3282</v>
      </c>
      <c r="C1136" s="1131" t="s">
        <v>2864</v>
      </c>
      <c r="D1136" s="1134" t="s">
        <v>1041</v>
      </c>
      <c r="E1136" s="1134" t="s">
        <v>702</v>
      </c>
      <c r="G1136" s="1131">
        <v>0</v>
      </c>
      <c r="H1136" s="1131" t="s">
        <v>777</v>
      </c>
      <c r="I1136" s="1131" t="s">
        <v>8041</v>
      </c>
      <c r="J1136" s="1131" t="s">
        <v>8042</v>
      </c>
      <c r="K1136" s="1131">
        <v>1</v>
      </c>
      <c r="L1136" s="1131">
        <v>789500</v>
      </c>
      <c r="R1136" s="1131">
        <v>8</v>
      </c>
      <c r="S1136" s="1131" t="s">
        <v>7884</v>
      </c>
      <c r="T1136" s="1131">
        <v>8</v>
      </c>
    </row>
    <row r="1137" spans="1:20">
      <c r="A1137" s="1131" t="s">
        <v>3283</v>
      </c>
      <c r="B1137" s="1132" t="s">
        <v>3284</v>
      </c>
      <c r="C1137" s="1131" t="s">
        <v>2864</v>
      </c>
      <c r="D1137" s="1134" t="s">
        <v>1041</v>
      </c>
      <c r="E1137" s="1134" t="s">
        <v>702</v>
      </c>
      <c r="G1137" s="1131">
        <v>0</v>
      </c>
      <c r="H1137" s="1131" t="s">
        <v>777</v>
      </c>
      <c r="I1137" s="1131" t="s">
        <v>8043</v>
      </c>
      <c r="J1137" s="1131" t="s">
        <v>8044</v>
      </c>
      <c r="K1137" s="1131">
        <v>1</v>
      </c>
      <c r="L1137" s="1131">
        <v>789600</v>
      </c>
      <c r="R1137" s="1131">
        <v>8</v>
      </c>
      <c r="S1137" s="1131" t="s">
        <v>7193</v>
      </c>
      <c r="T1137" s="1131">
        <v>8</v>
      </c>
    </row>
    <row r="1138" spans="1:20">
      <c r="A1138" s="1131" t="s">
        <v>3285</v>
      </c>
      <c r="B1138" s="1132" t="s">
        <v>3286</v>
      </c>
      <c r="C1138" s="1131" t="s">
        <v>2864</v>
      </c>
      <c r="D1138" s="1134" t="s">
        <v>1041</v>
      </c>
      <c r="E1138" s="1134" t="s">
        <v>702</v>
      </c>
      <c r="G1138" s="1131">
        <v>0</v>
      </c>
      <c r="H1138" s="1131" t="s">
        <v>777</v>
      </c>
      <c r="I1138" s="1131" t="s">
        <v>8045</v>
      </c>
      <c r="J1138" s="1131" t="s">
        <v>8046</v>
      </c>
      <c r="K1138" s="1131" t="s">
        <v>7683</v>
      </c>
      <c r="L1138" s="1131" t="s">
        <v>8047</v>
      </c>
      <c r="R1138" s="1131">
        <v>6</v>
      </c>
      <c r="S1138" s="1131" t="s">
        <v>7697</v>
      </c>
      <c r="T1138" s="1131">
        <v>6</v>
      </c>
    </row>
    <row r="1139" spans="1:20">
      <c r="A1139" s="1131" t="s">
        <v>3287</v>
      </c>
      <c r="B1139" s="1132" t="s">
        <v>3288</v>
      </c>
      <c r="C1139" s="1131" t="s">
        <v>2864</v>
      </c>
      <c r="D1139" s="1134" t="s">
        <v>1041</v>
      </c>
      <c r="E1139" s="1134" t="s">
        <v>702</v>
      </c>
      <c r="G1139" s="1131">
        <v>0</v>
      </c>
      <c r="H1139" s="1131" t="s">
        <v>7246</v>
      </c>
      <c r="I1139" s="1131" t="s">
        <v>8048</v>
      </c>
      <c r="J1139" s="1131" t="s">
        <v>10013</v>
      </c>
      <c r="K1139" s="1131">
        <v>2</v>
      </c>
      <c r="L1139" s="1131" t="s">
        <v>8049</v>
      </c>
      <c r="R1139" s="1131">
        <v>29</v>
      </c>
      <c r="S1139" s="1131" t="s">
        <v>7193</v>
      </c>
      <c r="T1139" s="1131">
        <v>29</v>
      </c>
    </row>
    <row r="1140" spans="1:20">
      <c r="A1140" s="1131" t="s">
        <v>3289</v>
      </c>
      <c r="B1140" s="1132" t="s">
        <v>3290</v>
      </c>
      <c r="C1140" s="1131" t="s">
        <v>2864</v>
      </c>
      <c r="D1140" s="1134" t="s">
        <v>1041</v>
      </c>
      <c r="E1140" s="1134" t="s">
        <v>702</v>
      </c>
      <c r="G1140" s="1131">
        <v>0</v>
      </c>
      <c r="H1140" s="1131" t="s">
        <v>7246</v>
      </c>
      <c r="I1140" s="1131" t="s">
        <v>8050</v>
      </c>
      <c r="J1140" s="1131" t="s">
        <v>8051</v>
      </c>
      <c r="K1140" s="1131">
        <v>2</v>
      </c>
      <c r="L1140" s="1131" t="s">
        <v>8052</v>
      </c>
      <c r="R1140" s="1131">
        <v>13</v>
      </c>
      <c r="S1140" s="1131" t="s">
        <v>7193</v>
      </c>
      <c r="T1140" s="1131">
        <v>13</v>
      </c>
    </row>
    <row r="1141" spans="1:20">
      <c r="A1141" s="1131" t="s">
        <v>3291</v>
      </c>
      <c r="B1141" s="1132" t="s">
        <v>3292</v>
      </c>
      <c r="C1141" s="1131" t="s">
        <v>2864</v>
      </c>
      <c r="D1141" s="1134" t="s">
        <v>1041</v>
      </c>
      <c r="E1141" s="1134" t="s">
        <v>702</v>
      </c>
      <c r="G1141" s="1131">
        <v>0</v>
      </c>
      <c r="H1141" s="1131" t="s">
        <v>7397</v>
      </c>
      <c r="I1141" s="1131" t="s">
        <v>8053</v>
      </c>
      <c r="J1141" s="1131" t="s">
        <v>8054</v>
      </c>
      <c r="K1141" s="1131">
        <v>3</v>
      </c>
      <c r="R1141" s="1131">
        <v>13</v>
      </c>
      <c r="S1141" s="1131" t="s">
        <v>7193</v>
      </c>
      <c r="T1141" s="1131">
        <v>13</v>
      </c>
    </row>
    <row r="1142" spans="1:20">
      <c r="A1142" s="1131" t="s">
        <v>3293</v>
      </c>
      <c r="B1142" s="1132" t="s">
        <v>3294</v>
      </c>
      <c r="C1142" s="1131" t="s">
        <v>2864</v>
      </c>
      <c r="D1142" s="1134" t="s">
        <v>1041</v>
      </c>
      <c r="E1142" s="1134" t="s">
        <v>702</v>
      </c>
      <c r="G1142" s="1131">
        <v>0</v>
      </c>
      <c r="H1142" s="1131" t="s">
        <v>7397</v>
      </c>
      <c r="I1142" s="1131" t="s">
        <v>8055</v>
      </c>
      <c r="J1142" s="1131" t="s">
        <v>8056</v>
      </c>
      <c r="K1142" s="1131">
        <v>3</v>
      </c>
      <c r="R1142" s="1131">
        <v>13</v>
      </c>
      <c r="S1142" s="1131" t="s">
        <v>7193</v>
      </c>
      <c r="T1142" s="1131">
        <v>13</v>
      </c>
    </row>
    <row r="1143" spans="1:20">
      <c r="A1143" s="1131" t="s">
        <v>3295</v>
      </c>
      <c r="B1143" s="1132" t="s">
        <v>3296</v>
      </c>
      <c r="C1143" s="1131" t="s">
        <v>2864</v>
      </c>
      <c r="D1143" s="1134" t="s">
        <v>1041</v>
      </c>
      <c r="E1143" s="1134" t="s">
        <v>702</v>
      </c>
      <c r="G1143" s="1131">
        <v>0</v>
      </c>
      <c r="H1143" s="1131" t="s">
        <v>7397</v>
      </c>
      <c r="I1143" s="1131" t="s">
        <v>8057</v>
      </c>
      <c r="J1143" s="1131" t="s">
        <v>8058</v>
      </c>
      <c r="K1143" s="1131">
        <v>3</v>
      </c>
      <c r="R1143" s="1131">
        <v>13</v>
      </c>
      <c r="S1143" s="1131" t="s">
        <v>7193</v>
      </c>
      <c r="T1143" s="1131">
        <v>13</v>
      </c>
    </row>
    <row r="1144" spans="1:20">
      <c r="A1144" s="1131" t="s">
        <v>3297</v>
      </c>
      <c r="B1144" s="1132" t="s">
        <v>3298</v>
      </c>
      <c r="C1144" s="1131" t="s">
        <v>2864</v>
      </c>
      <c r="D1144" s="1134" t="s">
        <v>1041</v>
      </c>
      <c r="E1144" s="1134" t="s">
        <v>702</v>
      </c>
      <c r="G1144" s="1131">
        <v>0</v>
      </c>
      <c r="H1144" s="1131" t="s">
        <v>7397</v>
      </c>
      <c r="I1144" s="1131" t="s">
        <v>8048</v>
      </c>
      <c r="J1144" s="1131" t="s">
        <v>10013</v>
      </c>
      <c r="K1144" s="1131">
        <v>2</v>
      </c>
      <c r="L1144" s="1131" t="s">
        <v>8049</v>
      </c>
      <c r="R1144" s="1131">
        <v>29</v>
      </c>
      <c r="S1144" s="1131" t="s">
        <v>7193</v>
      </c>
      <c r="T1144" s="1131">
        <v>29</v>
      </c>
    </row>
    <row r="1145" spans="1:20">
      <c r="A1145" s="1131" t="s">
        <v>3299</v>
      </c>
      <c r="B1145" s="1132" t="s">
        <v>3300</v>
      </c>
      <c r="C1145" s="1131" t="s">
        <v>2864</v>
      </c>
      <c r="D1145" s="1134" t="s">
        <v>1041</v>
      </c>
      <c r="E1145" s="1134" t="s">
        <v>702</v>
      </c>
      <c r="G1145" s="1131">
        <v>0</v>
      </c>
      <c r="H1145" s="1131" t="s">
        <v>7397</v>
      </c>
      <c r="I1145" s="1131" t="s">
        <v>8050</v>
      </c>
      <c r="J1145" s="1131" t="s">
        <v>8051</v>
      </c>
      <c r="K1145" s="1131">
        <v>2</v>
      </c>
      <c r="L1145" s="1131" t="s">
        <v>8052</v>
      </c>
      <c r="R1145" s="1131">
        <v>13</v>
      </c>
      <c r="S1145" s="1131" t="s">
        <v>7193</v>
      </c>
      <c r="T1145" s="1131">
        <v>13</v>
      </c>
    </row>
    <row r="1146" spans="1:20">
      <c r="A1146" s="1131" t="s">
        <v>3301</v>
      </c>
      <c r="B1146" s="1132" t="s">
        <v>3302</v>
      </c>
      <c r="C1146" s="1131" t="s">
        <v>2864</v>
      </c>
      <c r="D1146" s="1134" t="s">
        <v>1041</v>
      </c>
      <c r="E1146" s="1134" t="s">
        <v>702</v>
      </c>
      <c r="G1146" s="1131">
        <v>0</v>
      </c>
      <c r="H1146" s="1131" t="s">
        <v>437</v>
      </c>
      <c r="I1146" s="1131" t="s">
        <v>7906</v>
      </c>
      <c r="J1146" s="1131" t="s">
        <v>7907</v>
      </c>
      <c r="K1146" s="1131" t="s">
        <v>7908</v>
      </c>
      <c r="L1146" s="1131" t="s">
        <v>7909</v>
      </c>
      <c r="R1146" s="1131">
        <v>38</v>
      </c>
      <c r="S1146" s="1131" t="s">
        <v>7697</v>
      </c>
      <c r="T1146" s="1131">
        <v>38</v>
      </c>
    </row>
    <row r="1147" spans="1:20">
      <c r="A1147" s="1131" t="s">
        <v>3303</v>
      </c>
      <c r="B1147" s="1132" t="s">
        <v>3304</v>
      </c>
      <c r="C1147" s="1131" t="s">
        <v>2864</v>
      </c>
      <c r="D1147" s="1134" t="s">
        <v>1041</v>
      </c>
      <c r="E1147" s="1134" t="s">
        <v>702</v>
      </c>
      <c r="G1147" s="1131">
        <v>0</v>
      </c>
      <c r="H1147" s="1131" t="s">
        <v>437</v>
      </c>
      <c r="I1147" s="1131" t="s">
        <v>7910</v>
      </c>
      <c r="J1147" s="1131" t="s">
        <v>7911</v>
      </c>
      <c r="K1147" s="1131" t="s">
        <v>7683</v>
      </c>
      <c r="L1147" s="1131" t="s">
        <v>7912</v>
      </c>
      <c r="R1147" s="1131">
        <v>21</v>
      </c>
      <c r="S1147" s="1131" t="s">
        <v>7193</v>
      </c>
      <c r="T1147" s="1131">
        <v>21</v>
      </c>
    </row>
    <row r="1148" spans="1:20">
      <c r="A1148" s="1131" t="s">
        <v>3305</v>
      </c>
      <c r="B1148" s="1132" t="s">
        <v>3306</v>
      </c>
      <c r="C1148" s="1131" t="s">
        <v>2864</v>
      </c>
      <c r="D1148" s="1134" t="s">
        <v>1041</v>
      </c>
      <c r="E1148" s="1134" t="s">
        <v>702</v>
      </c>
      <c r="G1148" s="1131">
        <v>0</v>
      </c>
      <c r="H1148" s="1131" t="s">
        <v>437</v>
      </c>
      <c r="I1148" s="1131" t="s">
        <v>7913</v>
      </c>
      <c r="J1148" s="1131" t="s">
        <v>7914</v>
      </c>
      <c r="K1148" s="1131" t="s">
        <v>7683</v>
      </c>
      <c r="L1148" s="1131" t="s">
        <v>7915</v>
      </c>
      <c r="R1148" s="1131">
        <v>7</v>
      </c>
      <c r="S1148" s="1131" t="s">
        <v>7697</v>
      </c>
      <c r="T1148" s="1131">
        <v>7</v>
      </c>
    </row>
    <row r="1149" spans="1:20">
      <c r="A1149" s="1131" t="s">
        <v>3307</v>
      </c>
      <c r="B1149" s="1132" t="s">
        <v>3308</v>
      </c>
      <c r="C1149" s="1131" t="s">
        <v>2864</v>
      </c>
      <c r="D1149" s="1134" t="s">
        <v>1041</v>
      </c>
      <c r="E1149" s="1134" t="s">
        <v>702</v>
      </c>
      <c r="G1149" s="1131">
        <v>0</v>
      </c>
      <c r="H1149" s="1131" t="s">
        <v>437</v>
      </c>
      <c r="I1149" s="1131" t="s">
        <v>7916</v>
      </c>
      <c r="J1149" s="1131" t="s">
        <v>7917</v>
      </c>
      <c r="K1149" s="1131" t="s">
        <v>7683</v>
      </c>
      <c r="L1149" s="1131" t="s">
        <v>7918</v>
      </c>
      <c r="R1149" s="1131">
        <v>26</v>
      </c>
      <c r="S1149" s="1131" t="s">
        <v>7697</v>
      </c>
      <c r="T1149" s="1131">
        <v>26</v>
      </c>
    </row>
    <row r="1150" spans="1:20">
      <c r="A1150" s="1131" t="s">
        <v>3309</v>
      </c>
      <c r="B1150" s="1132" t="s">
        <v>3310</v>
      </c>
      <c r="C1150" s="1131" t="s">
        <v>2864</v>
      </c>
      <c r="D1150" s="1134" t="s">
        <v>1041</v>
      </c>
      <c r="E1150" s="1134" t="s">
        <v>702</v>
      </c>
      <c r="G1150" s="1131">
        <v>0</v>
      </c>
      <c r="H1150" s="1131" t="s">
        <v>437</v>
      </c>
      <c r="I1150" s="1131" t="s">
        <v>7919</v>
      </c>
      <c r="J1150" s="1131" t="s">
        <v>7920</v>
      </c>
      <c r="K1150" s="1131">
        <v>1</v>
      </c>
      <c r="L1150" s="1131">
        <v>733222</v>
      </c>
      <c r="R1150" s="1131">
        <v>10</v>
      </c>
      <c r="S1150" s="1131" t="s">
        <v>7193</v>
      </c>
      <c r="T1150" s="1131">
        <v>10</v>
      </c>
    </row>
    <row r="1151" spans="1:20">
      <c r="A1151" s="1131" t="s">
        <v>3311</v>
      </c>
      <c r="B1151" s="1132" t="s">
        <v>3312</v>
      </c>
      <c r="C1151" s="1131" t="s">
        <v>2864</v>
      </c>
      <c r="D1151" s="1134" t="s">
        <v>1041</v>
      </c>
      <c r="E1151" s="1134" t="s">
        <v>702</v>
      </c>
      <c r="G1151" s="1131">
        <v>0</v>
      </c>
      <c r="H1151" s="1131" t="s">
        <v>437</v>
      </c>
      <c r="I1151" s="1131" t="s">
        <v>7921</v>
      </c>
      <c r="J1151" s="1131" t="s">
        <v>7922</v>
      </c>
      <c r="K1151" s="1131" t="s">
        <v>7683</v>
      </c>
      <c r="L1151" s="1131" t="s">
        <v>7923</v>
      </c>
      <c r="R1151" s="1131">
        <v>15</v>
      </c>
      <c r="S1151" s="1131" t="s">
        <v>7697</v>
      </c>
      <c r="T1151" s="1131">
        <v>15</v>
      </c>
    </row>
    <row r="1152" spans="1:20">
      <c r="A1152" s="1131" t="s">
        <v>3313</v>
      </c>
      <c r="B1152" s="1132" t="s">
        <v>3314</v>
      </c>
      <c r="C1152" s="1131" t="s">
        <v>2864</v>
      </c>
      <c r="D1152" s="1134" t="s">
        <v>1041</v>
      </c>
      <c r="E1152" s="1134" t="s">
        <v>702</v>
      </c>
      <c r="G1152" s="1131">
        <v>0</v>
      </c>
      <c r="H1152" s="1131" t="s">
        <v>437</v>
      </c>
      <c r="I1152" s="1131" t="s">
        <v>7924</v>
      </c>
      <c r="J1152" s="1131" t="s">
        <v>7925</v>
      </c>
      <c r="K1152" s="1131" t="s">
        <v>7683</v>
      </c>
      <c r="L1152" s="1131" t="s">
        <v>7926</v>
      </c>
      <c r="R1152" s="1131">
        <v>121</v>
      </c>
      <c r="S1152" s="1131" t="s">
        <v>7697</v>
      </c>
      <c r="T1152" s="1131">
        <v>121</v>
      </c>
    </row>
    <row r="1153" spans="1:20">
      <c r="A1153" s="1131" t="s">
        <v>3315</v>
      </c>
      <c r="B1153" s="1132" t="s">
        <v>3316</v>
      </c>
      <c r="C1153" s="1131" t="s">
        <v>2864</v>
      </c>
      <c r="D1153" s="1134" t="s">
        <v>1041</v>
      </c>
      <c r="E1153" s="1134" t="s">
        <v>702</v>
      </c>
      <c r="G1153" s="1131">
        <v>0</v>
      </c>
      <c r="H1153" s="1131" t="s">
        <v>437</v>
      </c>
      <c r="I1153" s="1131" t="s">
        <v>7927</v>
      </c>
      <c r="J1153" s="1131" t="s">
        <v>7928</v>
      </c>
      <c r="K1153" s="1131" t="s">
        <v>7683</v>
      </c>
      <c r="L1153" s="1131" t="s">
        <v>7929</v>
      </c>
      <c r="R1153" s="1131">
        <v>24</v>
      </c>
      <c r="S1153" s="1131" t="s">
        <v>7697</v>
      </c>
      <c r="T1153" s="1131">
        <v>24</v>
      </c>
    </row>
    <row r="1154" spans="1:20">
      <c r="A1154" s="1131" t="s">
        <v>3317</v>
      </c>
      <c r="B1154" s="1132" t="s">
        <v>3318</v>
      </c>
      <c r="C1154" s="1131" t="s">
        <v>2864</v>
      </c>
      <c r="D1154" s="1134" t="s">
        <v>1041</v>
      </c>
      <c r="E1154" s="1134" t="s">
        <v>702</v>
      </c>
      <c r="G1154" s="1131">
        <v>0</v>
      </c>
      <c r="H1154" s="1131" t="s">
        <v>437</v>
      </c>
      <c r="I1154" s="1131" t="s">
        <v>7930</v>
      </c>
      <c r="J1154" s="1131" t="s">
        <v>7931</v>
      </c>
      <c r="K1154" s="1131">
        <v>1</v>
      </c>
      <c r="L1154" s="1131">
        <v>708210</v>
      </c>
      <c r="R1154" s="1131">
        <v>9</v>
      </c>
      <c r="S1154" s="1131" t="s">
        <v>7193</v>
      </c>
      <c r="T1154" s="1131">
        <v>9</v>
      </c>
    </row>
    <row r="1155" spans="1:20">
      <c r="A1155" s="1131" t="s">
        <v>3319</v>
      </c>
      <c r="B1155" s="1132" t="s">
        <v>3320</v>
      </c>
      <c r="C1155" s="1131" t="s">
        <v>2864</v>
      </c>
      <c r="D1155" s="1134" t="s">
        <v>1041</v>
      </c>
      <c r="E1155" s="1134" t="s">
        <v>702</v>
      </c>
      <c r="G1155" s="1131">
        <v>0</v>
      </c>
      <c r="H1155" s="1131" t="s">
        <v>437</v>
      </c>
      <c r="I1155" s="1131" t="s">
        <v>7932</v>
      </c>
      <c r="J1155" s="1131" t="s">
        <v>7933</v>
      </c>
      <c r="K1155" s="1131">
        <v>1</v>
      </c>
      <c r="L1155" s="1131">
        <v>708220</v>
      </c>
      <c r="R1155" s="1131">
        <v>9</v>
      </c>
      <c r="S1155" s="1131" t="s">
        <v>7193</v>
      </c>
      <c r="T1155" s="1131">
        <v>9</v>
      </c>
    </row>
    <row r="1156" spans="1:20">
      <c r="A1156" s="1131" t="s">
        <v>3321</v>
      </c>
      <c r="B1156" s="1132" t="s">
        <v>3322</v>
      </c>
      <c r="C1156" s="1131" t="s">
        <v>2864</v>
      </c>
      <c r="D1156" s="1134" t="s">
        <v>1041</v>
      </c>
      <c r="E1156" s="1134" t="s">
        <v>702</v>
      </c>
      <c r="G1156" s="1131">
        <v>0</v>
      </c>
      <c r="H1156" s="1131" t="s">
        <v>437</v>
      </c>
      <c r="I1156" s="1131" t="s">
        <v>7934</v>
      </c>
      <c r="J1156" s="1131" t="s">
        <v>7935</v>
      </c>
      <c r="K1156" s="1131">
        <v>1</v>
      </c>
      <c r="L1156" s="1131">
        <v>708230</v>
      </c>
      <c r="R1156" s="1131">
        <v>9</v>
      </c>
      <c r="S1156" s="1131" t="s">
        <v>7193</v>
      </c>
      <c r="T1156" s="1131">
        <v>9</v>
      </c>
    </row>
    <row r="1157" spans="1:20">
      <c r="A1157" s="1131" t="s">
        <v>3323</v>
      </c>
      <c r="B1157" s="1132" t="s">
        <v>3324</v>
      </c>
      <c r="C1157" s="1131" t="s">
        <v>2864</v>
      </c>
      <c r="D1157" s="1134" t="s">
        <v>1041</v>
      </c>
      <c r="E1157" s="1134" t="s">
        <v>702</v>
      </c>
      <c r="G1157" s="1131">
        <v>0</v>
      </c>
      <c r="H1157" s="1131" t="s">
        <v>437</v>
      </c>
      <c r="I1157" s="1131" t="s">
        <v>7936</v>
      </c>
      <c r="J1157" s="1131" t="s">
        <v>7937</v>
      </c>
      <c r="K1157" s="1131">
        <v>1</v>
      </c>
      <c r="L1157" s="1131">
        <v>708280</v>
      </c>
      <c r="R1157" s="1131">
        <v>38</v>
      </c>
      <c r="S1157" s="1131" t="s">
        <v>7193</v>
      </c>
      <c r="T1157" s="1131">
        <v>38</v>
      </c>
    </row>
    <row r="1158" spans="1:20">
      <c r="A1158" s="1131" t="s">
        <v>3325</v>
      </c>
      <c r="B1158" s="1132" t="s">
        <v>3326</v>
      </c>
      <c r="C1158" s="1131" t="s">
        <v>2864</v>
      </c>
      <c r="D1158" s="1134" t="s">
        <v>1041</v>
      </c>
      <c r="E1158" s="1134" t="s">
        <v>702</v>
      </c>
      <c r="G1158" s="1131">
        <v>0</v>
      </c>
      <c r="H1158" s="1131" t="s">
        <v>437</v>
      </c>
      <c r="I1158" s="1131" t="s">
        <v>7938</v>
      </c>
      <c r="J1158" s="1131" t="s">
        <v>7939</v>
      </c>
      <c r="K1158" s="1131" t="s">
        <v>7683</v>
      </c>
      <c r="L1158" s="1131" t="s">
        <v>7940</v>
      </c>
      <c r="R1158" s="1131">
        <v>15</v>
      </c>
      <c r="S1158" s="1131" t="s">
        <v>7697</v>
      </c>
      <c r="T1158" s="1131">
        <v>15</v>
      </c>
    </row>
    <row r="1159" spans="1:20">
      <c r="A1159" s="1131" t="s">
        <v>3327</v>
      </c>
      <c r="B1159" s="1132" t="s">
        <v>3328</v>
      </c>
      <c r="C1159" s="1131" t="s">
        <v>2864</v>
      </c>
      <c r="D1159" s="1134" t="s">
        <v>1041</v>
      </c>
      <c r="E1159" s="1134" t="s">
        <v>702</v>
      </c>
      <c r="G1159" s="1131">
        <v>0</v>
      </c>
      <c r="H1159" s="1131" t="s">
        <v>437</v>
      </c>
      <c r="I1159" s="1131" t="s">
        <v>7941</v>
      </c>
      <c r="J1159" s="1131" t="s">
        <v>7942</v>
      </c>
      <c r="K1159" s="1131" t="s">
        <v>7683</v>
      </c>
      <c r="L1159" s="1131" t="s">
        <v>7943</v>
      </c>
      <c r="R1159" s="1131">
        <v>6</v>
      </c>
      <c r="S1159" s="1131" t="s">
        <v>7697</v>
      </c>
      <c r="T1159" s="1131">
        <v>6</v>
      </c>
    </row>
    <row r="1160" spans="1:20">
      <c r="A1160" s="1131" t="s">
        <v>3329</v>
      </c>
      <c r="B1160" s="1132" t="s">
        <v>3330</v>
      </c>
      <c r="C1160" s="1131" t="s">
        <v>2864</v>
      </c>
      <c r="D1160" s="1134" t="s">
        <v>1041</v>
      </c>
      <c r="E1160" s="1134" t="s">
        <v>702</v>
      </c>
      <c r="G1160" s="1131">
        <v>0</v>
      </c>
      <c r="H1160" s="1131" t="s">
        <v>437</v>
      </c>
      <c r="I1160" s="1131" t="s">
        <v>7944</v>
      </c>
      <c r="J1160" s="1131" t="s">
        <v>7945</v>
      </c>
      <c r="K1160" s="1131" t="s">
        <v>7683</v>
      </c>
      <c r="L1160" s="1131" t="s">
        <v>7946</v>
      </c>
      <c r="R1160" s="1131">
        <v>6</v>
      </c>
      <c r="S1160" s="1131" t="s">
        <v>7697</v>
      </c>
      <c r="T1160" s="1131">
        <v>6</v>
      </c>
    </row>
    <row r="1161" spans="1:20">
      <c r="A1161" s="1131" t="s">
        <v>3331</v>
      </c>
      <c r="B1161" s="1132" t="s">
        <v>3332</v>
      </c>
      <c r="C1161" s="1131" t="s">
        <v>2864</v>
      </c>
      <c r="D1161" s="1134" t="s">
        <v>1041</v>
      </c>
      <c r="E1161" s="1134" t="s">
        <v>702</v>
      </c>
      <c r="G1161" s="1131">
        <v>0</v>
      </c>
      <c r="H1161" s="1131" t="s">
        <v>437</v>
      </c>
      <c r="I1161" s="1131" t="s">
        <v>7947</v>
      </c>
      <c r="J1161" s="1131" t="s">
        <v>7948</v>
      </c>
      <c r="K1161" s="1131" t="s">
        <v>7683</v>
      </c>
      <c r="L1161" s="1131" t="s">
        <v>7949</v>
      </c>
      <c r="R1161" s="1131">
        <v>6</v>
      </c>
      <c r="S1161" s="1131" t="s">
        <v>7697</v>
      </c>
      <c r="T1161" s="1131">
        <v>6</v>
      </c>
    </row>
    <row r="1162" spans="1:20">
      <c r="A1162" s="1131" t="s">
        <v>3333</v>
      </c>
      <c r="B1162" s="1132" t="s">
        <v>3334</v>
      </c>
      <c r="C1162" s="1131" t="s">
        <v>2864</v>
      </c>
      <c r="D1162" s="1134" t="s">
        <v>1041</v>
      </c>
      <c r="E1162" s="1134" t="s">
        <v>702</v>
      </c>
      <c r="G1162" s="1131">
        <v>0</v>
      </c>
      <c r="H1162" s="1131" t="s">
        <v>437</v>
      </c>
      <c r="I1162" s="1131" t="s">
        <v>7950</v>
      </c>
      <c r="J1162" s="1131" t="s">
        <v>7951</v>
      </c>
      <c r="K1162" s="1131">
        <v>1</v>
      </c>
      <c r="L1162" s="1131" t="s">
        <v>7952</v>
      </c>
      <c r="R1162" s="1131">
        <v>9</v>
      </c>
      <c r="S1162" s="1131" t="s">
        <v>7193</v>
      </c>
      <c r="T1162" s="1131">
        <v>9</v>
      </c>
    </row>
    <row r="1163" spans="1:20">
      <c r="A1163" s="1131" t="s">
        <v>3335</v>
      </c>
      <c r="B1163" s="1132" t="s">
        <v>3336</v>
      </c>
      <c r="C1163" s="1131" t="s">
        <v>2864</v>
      </c>
      <c r="D1163" s="1134" t="s">
        <v>1041</v>
      </c>
      <c r="E1163" s="1134" t="s">
        <v>702</v>
      </c>
      <c r="G1163" s="1131">
        <v>0</v>
      </c>
      <c r="H1163" s="1131" t="s">
        <v>437</v>
      </c>
      <c r="I1163" s="1131" t="s">
        <v>7953</v>
      </c>
      <c r="J1163" s="1131" t="s">
        <v>7954</v>
      </c>
      <c r="K1163" s="1131">
        <v>1</v>
      </c>
      <c r="L1163" s="1131" t="s">
        <v>7955</v>
      </c>
      <c r="R1163" s="1131">
        <v>9</v>
      </c>
      <c r="S1163" s="1131" t="s">
        <v>7193</v>
      </c>
      <c r="T1163" s="1131">
        <v>9</v>
      </c>
    </row>
    <row r="1164" spans="1:20">
      <c r="A1164" s="1131" t="s">
        <v>3337</v>
      </c>
      <c r="B1164" s="1132" t="s">
        <v>3338</v>
      </c>
      <c r="C1164" s="1131" t="s">
        <v>2864</v>
      </c>
      <c r="D1164" s="1134" t="s">
        <v>1041</v>
      </c>
      <c r="E1164" s="1134" t="s">
        <v>702</v>
      </c>
      <c r="G1164" s="1131">
        <v>0</v>
      </c>
      <c r="H1164" s="1131" t="s">
        <v>437</v>
      </c>
      <c r="I1164" s="1131" t="s">
        <v>7956</v>
      </c>
      <c r="J1164" s="1131" t="s">
        <v>7957</v>
      </c>
      <c r="K1164" s="1131">
        <v>1</v>
      </c>
      <c r="L1164" s="1131" t="s">
        <v>7958</v>
      </c>
      <c r="R1164" s="1131">
        <v>9</v>
      </c>
      <c r="S1164" s="1131" t="s">
        <v>7193</v>
      </c>
      <c r="T1164" s="1131">
        <v>9</v>
      </c>
    </row>
    <row r="1165" spans="1:20">
      <c r="A1165" s="1131" t="s">
        <v>3339</v>
      </c>
      <c r="B1165" s="1132" t="s">
        <v>3340</v>
      </c>
      <c r="C1165" s="1131" t="s">
        <v>2864</v>
      </c>
      <c r="D1165" s="1134" t="s">
        <v>1041</v>
      </c>
      <c r="E1165" s="1134" t="s">
        <v>702</v>
      </c>
      <c r="G1165" s="1131">
        <v>0</v>
      </c>
      <c r="H1165" s="1131" t="s">
        <v>437</v>
      </c>
      <c r="I1165" s="1131" t="s">
        <v>7959</v>
      </c>
      <c r="J1165" s="1131" t="s">
        <v>7960</v>
      </c>
      <c r="K1165" s="1131">
        <v>1</v>
      </c>
      <c r="L1165" s="1131" t="s">
        <v>7961</v>
      </c>
      <c r="R1165" s="1131">
        <v>9</v>
      </c>
      <c r="S1165" s="1131" t="s">
        <v>7193</v>
      </c>
      <c r="T1165" s="1131">
        <v>9</v>
      </c>
    </row>
    <row r="1166" spans="1:20">
      <c r="A1166" s="1131" t="s">
        <v>3341</v>
      </c>
      <c r="B1166" s="1132" t="s">
        <v>3342</v>
      </c>
      <c r="C1166" s="1131" t="s">
        <v>2864</v>
      </c>
      <c r="D1166" s="1134" t="s">
        <v>1041</v>
      </c>
      <c r="E1166" s="1134" t="s">
        <v>702</v>
      </c>
      <c r="G1166" s="1131">
        <v>0</v>
      </c>
      <c r="H1166" s="1131" t="s">
        <v>437</v>
      </c>
      <c r="I1166" s="1131" t="s">
        <v>7962</v>
      </c>
      <c r="J1166" s="1131" t="s">
        <v>7963</v>
      </c>
      <c r="K1166" s="1131">
        <v>1</v>
      </c>
      <c r="L1166" s="1131" t="s">
        <v>7964</v>
      </c>
      <c r="R1166" s="1131">
        <v>10</v>
      </c>
      <c r="S1166" s="1131" t="s">
        <v>7193</v>
      </c>
      <c r="T1166" s="1131">
        <v>10</v>
      </c>
    </row>
    <row r="1167" spans="1:20">
      <c r="A1167" s="1131" t="s">
        <v>3343</v>
      </c>
      <c r="B1167" s="1132" t="s">
        <v>3344</v>
      </c>
      <c r="C1167" s="1131" t="s">
        <v>2864</v>
      </c>
      <c r="D1167" s="1134" t="s">
        <v>1041</v>
      </c>
      <c r="E1167" s="1134" t="s">
        <v>702</v>
      </c>
      <c r="G1167" s="1131">
        <v>0</v>
      </c>
      <c r="H1167" s="1131" t="s">
        <v>437</v>
      </c>
      <c r="I1167" s="1131" t="s">
        <v>7965</v>
      </c>
      <c r="J1167" s="1131" t="s">
        <v>7966</v>
      </c>
      <c r="K1167" s="1131">
        <v>1</v>
      </c>
      <c r="L1167" s="1131" t="s">
        <v>7967</v>
      </c>
      <c r="R1167" s="1131">
        <v>10</v>
      </c>
      <c r="S1167" s="1131" t="s">
        <v>7193</v>
      </c>
      <c r="T1167" s="1131">
        <v>10</v>
      </c>
    </row>
    <row r="1168" spans="1:20">
      <c r="A1168" s="1131" t="s">
        <v>3345</v>
      </c>
      <c r="B1168" s="1132" t="s">
        <v>3346</v>
      </c>
      <c r="C1168" s="1131" t="s">
        <v>2864</v>
      </c>
      <c r="D1168" s="1134" t="s">
        <v>1041</v>
      </c>
      <c r="E1168" s="1134" t="s">
        <v>702</v>
      </c>
      <c r="G1168" s="1131">
        <v>0</v>
      </c>
      <c r="H1168" s="1131" t="s">
        <v>437</v>
      </c>
      <c r="I1168" s="1131" t="s">
        <v>7968</v>
      </c>
      <c r="J1168" s="1131" t="s">
        <v>7969</v>
      </c>
      <c r="K1168" s="1131">
        <v>1</v>
      </c>
      <c r="L1168" s="1131" t="s">
        <v>7970</v>
      </c>
      <c r="R1168" s="1131">
        <v>10</v>
      </c>
      <c r="S1168" s="1131" t="s">
        <v>7193</v>
      </c>
      <c r="T1168" s="1131">
        <v>10</v>
      </c>
    </row>
    <row r="1169" spans="1:20">
      <c r="A1169" s="1131" t="s">
        <v>3347</v>
      </c>
      <c r="B1169" s="1132" t="s">
        <v>3348</v>
      </c>
      <c r="C1169" s="1131" t="s">
        <v>2864</v>
      </c>
      <c r="D1169" s="1134" t="s">
        <v>1041</v>
      </c>
      <c r="E1169" s="1134" t="s">
        <v>702</v>
      </c>
      <c r="G1169" s="1131">
        <v>0</v>
      </c>
      <c r="H1169" s="1131" t="s">
        <v>437</v>
      </c>
      <c r="I1169" s="1131" t="s">
        <v>7971</v>
      </c>
      <c r="J1169" s="1131" t="s">
        <v>7972</v>
      </c>
      <c r="K1169" s="1131">
        <v>1</v>
      </c>
      <c r="L1169" s="1131" t="s">
        <v>7973</v>
      </c>
      <c r="R1169" s="1131">
        <v>30</v>
      </c>
      <c r="S1169" s="1131" t="s">
        <v>7193</v>
      </c>
      <c r="T1169" s="1131">
        <v>30</v>
      </c>
    </row>
    <row r="1170" spans="1:20">
      <c r="A1170" s="1131" t="s">
        <v>3349</v>
      </c>
      <c r="B1170" s="1132" t="s">
        <v>3350</v>
      </c>
      <c r="C1170" s="1131" t="s">
        <v>2864</v>
      </c>
      <c r="D1170" s="1134" t="s">
        <v>1041</v>
      </c>
      <c r="E1170" s="1134" t="s">
        <v>702</v>
      </c>
      <c r="G1170" s="1131">
        <v>0</v>
      </c>
      <c r="H1170" s="1131" t="s">
        <v>437</v>
      </c>
      <c r="I1170" s="1131" t="s">
        <v>7974</v>
      </c>
      <c r="J1170" s="1131" t="s">
        <v>7975</v>
      </c>
      <c r="K1170" s="1131">
        <v>1</v>
      </c>
      <c r="L1170" s="1131" t="s">
        <v>7976</v>
      </c>
      <c r="R1170" s="1131">
        <v>10</v>
      </c>
      <c r="S1170" s="1131" t="s">
        <v>7193</v>
      </c>
      <c r="T1170" s="1131">
        <v>10</v>
      </c>
    </row>
    <row r="1171" spans="1:20">
      <c r="A1171" s="1131" t="s">
        <v>3351</v>
      </c>
      <c r="B1171" s="1132" t="s">
        <v>3352</v>
      </c>
      <c r="C1171" s="1131" t="s">
        <v>2864</v>
      </c>
      <c r="D1171" s="1134" t="s">
        <v>1041</v>
      </c>
      <c r="E1171" s="1134" t="s">
        <v>702</v>
      </c>
      <c r="G1171" s="1131">
        <v>0</v>
      </c>
      <c r="H1171" s="1131" t="s">
        <v>437</v>
      </c>
      <c r="I1171" s="1131" t="s">
        <v>7977</v>
      </c>
      <c r="J1171" s="1131" t="s">
        <v>7978</v>
      </c>
      <c r="K1171" s="1131">
        <v>1</v>
      </c>
      <c r="L1171" s="1131" t="s">
        <v>7979</v>
      </c>
      <c r="R1171" s="1131">
        <v>10</v>
      </c>
      <c r="S1171" s="1131" t="s">
        <v>7193</v>
      </c>
      <c r="T1171" s="1131">
        <v>10</v>
      </c>
    </row>
    <row r="1172" spans="1:20">
      <c r="A1172" s="1131" t="s">
        <v>3353</v>
      </c>
      <c r="B1172" s="1132" t="s">
        <v>3354</v>
      </c>
      <c r="C1172" s="1131" t="s">
        <v>2864</v>
      </c>
      <c r="D1172" s="1134" t="s">
        <v>1041</v>
      </c>
      <c r="E1172" s="1134" t="s">
        <v>702</v>
      </c>
      <c r="G1172" s="1131">
        <v>0</v>
      </c>
      <c r="H1172" s="1131" t="s">
        <v>437</v>
      </c>
      <c r="I1172" s="1131" t="s">
        <v>7980</v>
      </c>
      <c r="J1172" s="1131" t="s">
        <v>7981</v>
      </c>
      <c r="K1172" s="1131" t="s">
        <v>7683</v>
      </c>
      <c r="L1172" s="1131" t="s">
        <v>7982</v>
      </c>
      <c r="R1172" s="1131">
        <v>6</v>
      </c>
      <c r="S1172" s="1131" t="s">
        <v>7697</v>
      </c>
      <c r="T1172" s="1131">
        <v>6</v>
      </c>
    </row>
    <row r="1173" spans="1:20">
      <c r="A1173" s="1131" t="s">
        <v>3355</v>
      </c>
      <c r="B1173" s="1132" t="s">
        <v>3356</v>
      </c>
      <c r="C1173" s="1131" t="s">
        <v>2864</v>
      </c>
      <c r="D1173" s="1134" t="s">
        <v>1041</v>
      </c>
      <c r="E1173" s="1134" t="s">
        <v>702</v>
      </c>
      <c r="G1173" s="1131">
        <v>0</v>
      </c>
      <c r="H1173" s="1131" t="s">
        <v>437</v>
      </c>
      <c r="I1173" s="1131" t="s">
        <v>7983</v>
      </c>
      <c r="J1173" s="1131" t="s">
        <v>7984</v>
      </c>
      <c r="K1173" s="1131" t="s">
        <v>7683</v>
      </c>
      <c r="L1173" s="1131" t="s">
        <v>7985</v>
      </c>
      <c r="R1173" s="1131">
        <v>7</v>
      </c>
      <c r="S1173" s="1131" t="s">
        <v>7697</v>
      </c>
      <c r="T1173" s="1131">
        <v>7</v>
      </c>
    </row>
    <row r="1174" spans="1:20">
      <c r="A1174" s="1131" t="s">
        <v>3357</v>
      </c>
      <c r="B1174" s="1132" t="s">
        <v>3358</v>
      </c>
      <c r="C1174" s="1131" t="s">
        <v>2864</v>
      </c>
      <c r="D1174" s="1134" t="s">
        <v>1041</v>
      </c>
      <c r="E1174" s="1134" t="s">
        <v>702</v>
      </c>
      <c r="G1174" s="1131">
        <v>0</v>
      </c>
      <c r="H1174" s="1131" t="s">
        <v>437</v>
      </c>
      <c r="I1174" s="1131" t="s">
        <v>7986</v>
      </c>
      <c r="J1174" s="1131" t="s">
        <v>7987</v>
      </c>
      <c r="K1174" s="1131" t="s">
        <v>7683</v>
      </c>
      <c r="L1174" s="1131" t="s">
        <v>7988</v>
      </c>
      <c r="R1174" s="1131">
        <v>7</v>
      </c>
      <c r="S1174" s="1131" t="s">
        <v>7697</v>
      </c>
      <c r="T1174" s="1131">
        <v>7</v>
      </c>
    </row>
    <row r="1175" spans="1:20">
      <c r="A1175" s="1131" t="s">
        <v>3359</v>
      </c>
      <c r="B1175" s="1132" t="s">
        <v>3360</v>
      </c>
      <c r="C1175" s="1131" t="s">
        <v>2864</v>
      </c>
      <c r="D1175" s="1134" t="s">
        <v>1041</v>
      </c>
      <c r="E1175" s="1134" t="s">
        <v>702</v>
      </c>
      <c r="G1175" s="1131">
        <v>0</v>
      </c>
      <c r="H1175" s="1131" t="s">
        <v>437</v>
      </c>
      <c r="I1175" s="1131" t="s">
        <v>7989</v>
      </c>
      <c r="J1175" s="1131" t="s">
        <v>7990</v>
      </c>
      <c r="K1175" s="1131" t="s">
        <v>7683</v>
      </c>
      <c r="L1175" s="1131" t="s">
        <v>7991</v>
      </c>
      <c r="R1175" s="1131">
        <v>7</v>
      </c>
      <c r="S1175" s="1131" t="s">
        <v>7697</v>
      </c>
      <c r="T1175" s="1131">
        <v>7</v>
      </c>
    </row>
    <row r="1176" spans="1:20">
      <c r="A1176" s="1131" t="s">
        <v>3361</v>
      </c>
      <c r="B1176" s="1132" t="s">
        <v>3362</v>
      </c>
      <c r="C1176" s="1131" t="s">
        <v>2864</v>
      </c>
      <c r="D1176" s="1134" t="s">
        <v>1041</v>
      </c>
      <c r="E1176" s="1134" t="s">
        <v>702</v>
      </c>
      <c r="G1176" s="1131">
        <v>0</v>
      </c>
      <c r="H1176" s="1131" t="s">
        <v>437</v>
      </c>
      <c r="I1176" s="1131" t="s">
        <v>7992</v>
      </c>
      <c r="J1176" s="1131" t="s">
        <v>7993</v>
      </c>
      <c r="K1176" s="1131" t="s">
        <v>7683</v>
      </c>
      <c r="L1176" s="1131" t="s">
        <v>7994</v>
      </c>
      <c r="R1176" s="1131">
        <v>7</v>
      </c>
      <c r="S1176" s="1131" t="s">
        <v>7697</v>
      </c>
      <c r="T1176" s="1131">
        <v>7</v>
      </c>
    </row>
    <row r="1177" spans="1:20">
      <c r="A1177" s="1131" t="s">
        <v>3363</v>
      </c>
      <c r="B1177" s="1132" t="s">
        <v>3364</v>
      </c>
      <c r="C1177" s="1131" t="s">
        <v>2864</v>
      </c>
      <c r="D1177" s="1134" t="s">
        <v>1041</v>
      </c>
      <c r="E1177" s="1134" t="s">
        <v>702</v>
      </c>
      <c r="G1177" s="1131">
        <v>0</v>
      </c>
      <c r="H1177" s="1131" t="s">
        <v>437</v>
      </c>
      <c r="I1177" s="1131" t="s">
        <v>7995</v>
      </c>
      <c r="J1177" s="1131" t="s">
        <v>7996</v>
      </c>
      <c r="K1177" s="1131" t="s">
        <v>7683</v>
      </c>
      <c r="L1177" s="1131" t="s">
        <v>7997</v>
      </c>
      <c r="R1177" s="1131">
        <v>23</v>
      </c>
      <c r="S1177" s="1131" t="s">
        <v>7697</v>
      </c>
      <c r="T1177" s="1131">
        <v>23</v>
      </c>
    </row>
    <row r="1178" spans="1:20">
      <c r="A1178" s="1131" t="s">
        <v>3365</v>
      </c>
      <c r="B1178" s="1132" t="s">
        <v>3366</v>
      </c>
      <c r="C1178" s="1131" t="s">
        <v>2864</v>
      </c>
      <c r="D1178" s="1134" t="s">
        <v>1041</v>
      </c>
      <c r="E1178" s="1134" t="s">
        <v>702</v>
      </c>
      <c r="G1178" s="1131">
        <v>0</v>
      </c>
      <c r="H1178" s="1131" t="s">
        <v>437</v>
      </c>
      <c r="I1178" s="1131" t="s">
        <v>7998</v>
      </c>
      <c r="J1178" s="1131" t="s">
        <v>7999</v>
      </c>
      <c r="K1178" s="1131" t="s">
        <v>7683</v>
      </c>
      <c r="L1178" s="1131" t="s">
        <v>8000</v>
      </c>
      <c r="R1178" s="1131">
        <v>8</v>
      </c>
      <c r="S1178" s="1131" t="s">
        <v>7697</v>
      </c>
      <c r="T1178" s="1131">
        <v>8</v>
      </c>
    </row>
    <row r="1179" spans="1:20">
      <c r="A1179" s="1131" t="s">
        <v>3367</v>
      </c>
      <c r="B1179" s="1132" t="s">
        <v>3368</v>
      </c>
      <c r="C1179" s="1131" t="s">
        <v>2864</v>
      </c>
      <c r="D1179" s="1134" t="s">
        <v>1041</v>
      </c>
      <c r="E1179" s="1134" t="s">
        <v>702</v>
      </c>
      <c r="G1179" s="1131">
        <v>0</v>
      </c>
      <c r="H1179" s="1131" t="s">
        <v>437</v>
      </c>
      <c r="I1179" s="1131" t="s">
        <v>8001</v>
      </c>
      <c r="J1179" s="1131" t="s">
        <v>8002</v>
      </c>
      <c r="K1179" s="1131" t="s">
        <v>7683</v>
      </c>
      <c r="L1179" s="1131" t="s">
        <v>8003</v>
      </c>
      <c r="R1179" s="1131">
        <v>31</v>
      </c>
      <c r="S1179" s="1131" t="s">
        <v>7697</v>
      </c>
      <c r="T1179" s="1131">
        <v>31</v>
      </c>
    </row>
    <row r="1180" spans="1:20">
      <c r="A1180" s="1131" t="s">
        <v>3369</v>
      </c>
      <c r="B1180" s="1132" t="s">
        <v>3370</v>
      </c>
      <c r="C1180" s="1131" t="s">
        <v>2864</v>
      </c>
      <c r="D1180" s="1134" t="s">
        <v>1041</v>
      </c>
      <c r="E1180" s="1134" t="s">
        <v>702</v>
      </c>
      <c r="G1180" s="1131">
        <v>0</v>
      </c>
      <c r="H1180" s="1131" t="s">
        <v>437</v>
      </c>
      <c r="I1180" s="1131" t="s">
        <v>8004</v>
      </c>
      <c r="J1180" s="1131" t="s">
        <v>8005</v>
      </c>
      <c r="K1180" s="1131" t="s">
        <v>7683</v>
      </c>
      <c r="L1180" s="1131" t="s">
        <v>8006</v>
      </c>
      <c r="R1180" s="1131">
        <v>8</v>
      </c>
      <c r="S1180" s="1131" t="s">
        <v>7697</v>
      </c>
      <c r="T1180" s="1131">
        <v>8</v>
      </c>
    </row>
    <row r="1181" spans="1:20">
      <c r="A1181" s="1131" t="s">
        <v>3371</v>
      </c>
      <c r="B1181" s="1132" t="s">
        <v>3372</v>
      </c>
      <c r="C1181" s="1131" t="s">
        <v>2864</v>
      </c>
      <c r="D1181" s="1134" t="s">
        <v>1041</v>
      </c>
      <c r="E1181" s="1134" t="s">
        <v>702</v>
      </c>
      <c r="G1181" s="1131">
        <v>0</v>
      </c>
      <c r="H1181" s="1131" t="s">
        <v>437</v>
      </c>
      <c r="I1181" s="1131" t="s">
        <v>8007</v>
      </c>
      <c r="J1181" s="1131" t="s">
        <v>8008</v>
      </c>
      <c r="K1181" s="1131" t="s">
        <v>7683</v>
      </c>
      <c r="L1181" s="1131" t="s">
        <v>8009</v>
      </c>
      <c r="R1181" s="1131">
        <v>8</v>
      </c>
      <c r="S1181" s="1131" t="s">
        <v>7697</v>
      </c>
      <c r="T1181" s="1131">
        <v>8</v>
      </c>
    </row>
    <row r="1182" spans="1:20">
      <c r="A1182" s="1131" t="s">
        <v>3373</v>
      </c>
      <c r="B1182" s="1132" t="s">
        <v>3374</v>
      </c>
      <c r="C1182" s="1131" t="s">
        <v>2864</v>
      </c>
      <c r="D1182" s="1134" t="s">
        <v>1041</v>
      </c>
      <c r="E1182" s="1134" t="s">
        <v>702</v>
      </c>
      <c r="G1182" s="1131">
        <v>0</v>
      </c>
      <c r="H1182" s="1131" t="s">
        <v>437</v>
      </c>
      <c r="I1182" s="1131" t="s">
        <v>8010</v>
      </c>
      <c r="J1182" s="1131" t="s">
        <v>8011</v>
      </c>
      <c r="K1182" s="1131" t="s">
        <v>7683</v>
      </c>
      <c r="L1182" s="1131" t="s">
        <v>8012</v>
      </c>
      <c r="R1182" s="1131">
        <v>8</v>
      </c>
      <c r="S1182" s="1131" t="s">
        <v>7697</v>
      </c>
      <c r="T1182" s="1131">
        <v>8</v>
      </c>
    </row>
    <row r="1183" spans="1:20">
      <c r="A1183" s="1131" t="s">
        <v>3375</v>
      </c>
      <c r="B1183" s="1132" t="s">
        <v>3376</v>
      </c>
      <c r="C1183" s="1131" t="s">
        <v>2864</v>
      </c>
      <c r="D1183" s="1134" t="s">
        <v>1041</v>
      </c>
      <c r="E1183" s="1134" t="s">
        <v>702</v>
      </c>
      <c r="G1183" s="1131">
        <v>0</v>
      </c>
      <c r="H1183" s="1131" t="s">
        <v>437</v>
      </c>
      <c r="I1183" s="1131" t="s">
        <v>8013</v>
      </c>
      <c r="J1183" s="1131" t="s">
        <v>8014</v>
      </c>
      <c r="K1183" s="1131" t="s">
        <v>7683</v>
      </c>
      <c r="L1183" s="1131" t="s">
        <v>8015</v>
      </c>
      <c r="R1183" s="1131">
        <v>7</v>
      </c>
      <c r="S1183" s="1131" t="s">
        <v>7697</v>
      </c>
      <c r="T1183" s="1131">
        <v>7</v>
      </c>
    </row>
    <row r="1184" spans="1:20">
      <c r="A1184" s="1131" t="s">
        <v>3377</v>
      </c>
      <c r="B1184" s="1132" t="s">
        <v>3378</v>
      </c>
      <c r="C1184" s="1131" t="s">
        <v>2864</v>
      </c>
      <c r="D1184" s="1134" t="s">
        <v>1041</v>
      </c>
      <c r="E1184" s="1134" t="s">
        <v>702</v>
      </c>
      <c r="G1184" s="1131">
        <v>0</v>
      </c>
      <c r="H1184" s="1131" t="s">
        <v>437</v>
      </c>
      <c r="I1184" s="1131" t="s">
        <v>8016</v>
      </c>
      <c r="J1184" s="1131" t="s">
        <v>8017</v>
      </c>
      <c r="K1184" s="1131" t="s">
        <v>7683</v>
      </c>
      <c r="L1184" s="1131" t="s">
        <v>8018</v>
      </c>
      <c r="R1184" s="1131">
        <v>8</v>
      </c>
      <c r="S1184" s="1131" t="s">
        <v>7697</v>
      </c>
      <c r="T1184" s="1131">
        <v>8</v>
      </c>
    </row>
    <row r="1185" spans="1:20">
      <c r="A1185" s="1131" t="s">
        <v>3379</v>
      </c>
      <c r="B1185" s="1132" t="s">
        <v>3380</v>
      </c>
      <c r="C1185" s="1131" t="s">
        <v>2864</v>
      </c>
      <c r="D1185" s="1134" t="s">
        <v>1041</v>
      </c>
      <c r="E1185" s="1134" t="s">
        <v>702</v>
      </c>
      <c r="G1185" s="1131">
        <v>0</v>
      </c>
      <c r="H1185" s="1131" t="s">
        <v>437</v>
      </c>
      <c r="I1185" s="1131" t="s">
        <v>8019</v>
      </c>
      <c r="J1185" s="1131" t="s">
        <v>8020</v>
      </c>
      <c r="K1185" s="1131" t="s">
        <v>7683</v>
      </c>
      <c r="L1185" s="1131" t="s">
        <v>8021</v>
      </c>
      <c r="R1185" s="1131">
        <v>9</v>
      </c>
      <c r="S1185" s="1131" t="s">
        <v>7697</v>
      </c>
      <c r="T1185" s="1131">
        <v>9</v>
      </c>
    </row>
    <row r="1186" spans="1:20">
      <c r="A1186" s="1131" t="s">
        <v>3381</v>
      </c>
      <c r="B1186" s="1132" t="s">
        <v>3382</v>
      </c>
      <c r="C1186" s="1131" t="s">
        <v>2864</v>
      </c>
      <c r="D1186" s="1134" t="s">
        <v>1041</v>
      </c>
      <c r="E1186" s="1134" t="s">
        <v>702</v>
      </c>
      <c r="G1186" s="1131">
        <v>0</v>
      </c>
      <c r="H1186" s="1131" t="s">
        <v>437</v>
      </c>
      <c r="I1186" s="1131" t="s">
        <v>8022</v>
      </c>
      <c r="J1186" s="1131" t="s">
        <v>8023</v>
      </c>
      <c r="K1186" s="1131" t="s">
        <v>7683</v>
      </c>
      <c r="L1186" s="1131" t="s">
        <v>8024</v>
      </c>
      <c r="R1186" s="1131">
        <v>38</v>
      </c>
      <c r="S1186" s="1131" t="s">
        <v>7697</v>
      </c>
      <c r="T1186" s="1131">
        <v>38</v>
      </c>
    </row>
    <row r="1187" spans="1:20">
      <c r="A1187" s="1131" t="s">
        <v>3383</v>
      </c>
      <c r="B1187" s="1132" t="s">
        <v>3384</v>
      </c>
      <c r="C1187" s="1131" t="s">
        <v>2864</v>
      </c>
      <c r="D1187" s="1134" t="s">
        <v>1041</v>
      </c>
      <c r="E1187" s="1134" t="s">
        <v>702</v>
      </c>
      <c r="G1187" s="1131">
        <v>0</v>
      </c>
      <c r="H1187" s="1131" t="s">
        <v>437</v>
      </c>
      <c r="I1187" s="1131" t="s">
        <v>8025</v>
      </c>
      <c r="J1187" s="1131" t="s">
        <v>8026</v>
      </c>
      <c r="K1187" s="1131">
        <v>1</v>
      </c>
      <c r="L1187" s="1131">
        <v>787461</v>
      </c>
      <c r="R1187" s="1131">
        <v>10</v>
      </c>
      <c r="S1187" s="1131" t="s">
        <v>7193</v>
      </c>
      <c r="T1187" s="1131">
        <v>10</v>
      </c>
    </row>
    <row r="1188" spans="1:20">
      <c r="A1188" s="1131" t="s">
        <v>3385</v>
      </c>
      <c r="B1188" s="1132" t="s">
        <v>3386</v>
      </c>
      <c r="C1188" s="1131" t="s">
        <v>2864</v>
      </c>
      <c r="D1188" s="1134" t="s">
        <v>1041</v>
      </c>
      <c r="E1188" s="1134" t="s">
        <v>702</v>
      </c>
      <c r="G1188" s="1131">
        <v>0</v>
      </c>
      <c r="H1188" s="1131" t="s">
        <v>437</v>
      </c>
      <c r="I1188" s="1131" t="s">
        <v>8027</v>
      </c>
      <c r="J1188" s="1131" t="s">
        <v>8028</v>
      </c>
      <c r="K1188" s="1131">
        <v>1</v>
      </c>
      <c r="L1188" s="1131">
        <v>787462</v>
      </c>
      <c r="R1188" s="1131">
        <v>20</v>
      </c>
      <c r="S1188" s="1131" t="s">
        <v>7193</v>
      </c>
      <c r="T1188" s="1131">
        <v>20</v>
      </c>
    </row>
    <row r="1189" spans="1:20">
      <c r="A1189" s="1131" t="s">
        <v>3387</v>
      </c>
      <c r="B1189" s="1132" t="s">
        <v>3388</v>
      </c>
      <c r="C1189" s="1131" t="s">
        <v>2864</v>
      </c>
      <c r="D1189" s="1134" t="s">
        <v>1041</v>
      </c>
      <c r="E1189" s="1134" t="s">
        <v>702</v>
      </c>
      <c r="G1189" s="1131">
        <v>0</v>
      </c>
      <c r="H1189" s="1131" t="s">
        <v>437</v>
      </c>
      <c r="I1189" s="1131" t="s">
        <v>8029</v>
      </c>
      <c r="J1189" s="1131" t="s">
        <v>8030</v>
      </c>
      <c r="K1189" s="1131">
        <v>1</v>
      </c>
      <c r="L1189" s="1131">
        <v>787480</v>
      </c>
      <c r="R1189" s="1131">
        <v>17</v>
      </c>
      <c r="S1189" s="1131" t="s">
        <v>7193</v>
      </c>
      <c r="T1189" s="1131">
        <v>17</v>
      </c>
    </row>
    <row r="1190" spans="1:20">
      <c r="A1190" s="1131" t="s">
        <v>3389</v>
      </c>
      <c r="B1190" s="1132" t="s">
        <v>3390</v>
      </c>
      <c r="C1190" s="1131" t="s">
        <v>2864</v>
      </c>
      <c r="D1190" s="1134" t="s">
        <v>1041</v>
      </c>
      <c r="E1190" s="1134" t="s">
        <v>702</v>
      </c>
      <c r="G1190" s="1131">
        <v>0</v>
      </c>
      <c r="H1190" s="1131" t="s">
        <v>437</v>
      </c>
      <c r="I1190" s="1131" t="s">
        <v>8031</v>
      </c>
      <c r="J1190" s="1131" t="s">
        <v>8032</v>
      </c>
      <c r="K1190" s="1131">
        <v>1</v>
      </c>
      <c r="L1190" s="1131">
        <v>787600</v>
      </c>
      <c r="R1190" s="1131">
        <v>8</v>
      </c>
      <c r="S1190" s="1131" t="s">
        <v>7193</v>
      </c>
      <c r="T1190" s="1131">
        <v>8</v>
      </c>
    </row>
    <row r="1191" spans="1:20">
      <c r="A1191" s="1131" t="s">
        <v>3391</v>
      </c>
      <c r="B1191" s="1132" t="s">
        <v>3392</v>
      </c>
      <c r="C1191" s="1131" t="s">
        <v>2864</v>
      </c>
      <c r="D1191" s="1134" t="s">
        <v>1041</v>
      </c>
      <c r="E1191" s="1134" t="s">
        <v>702</v>
      </c>
      <c r="G1191" s="1131">
        <v>0</v>
      </c>
      <c r="H1191" s="1131" t="s">
        <v>437</v>
      </c>
      <c r="I1191" s="1131" t="s">
        <v>8033</v>
      </c>
      <c r="J1191" s="1131" t="s">
        <v>8034</v>
      </c>
      <c r="K1191" s="1131">
        <v>1</v>
      </c>
      <c r="L1191" s="1131">
        <v>789100</v>
      </c>
      <c r="R1191" s="1131">
        <v>60</v>
      </c>
      <c r="S1191" s="1131" t="s">
        <v>7193</v>
      </c>
      <c r="T1191" s="1131">
        <v>60</v>
      </c>
    </row>
    <row r="1192" spans="1:20">
      <c r="A1192" s="1131" t="s">
        <v>3393</v>
      </c>
      <c r="B1192" s="1132" t="s">
        <v>3394</v>
      </c>
      <c r="C1192" s="1131" t="s">
        <v>2864</v>
      </c>
      <c r="D1192" s="1134" t="s">
        <v>1041</v>
      </c>
      <c r="E1192" s="1134" t="s">
        <v>702</v>
      </c>
      <c r="G1192" s="1131">
        <v>0</v>
      </c>
      <c r="H1192" s="1131" t="s">
        <v>437</v>
      </c>
      <c r="I1192" s="1131" t="s">
        <v>8035</v>
      </c>
      <c r="J1192" s="1131" t="s">
        <v>8036</v>
      </c>
      <c r="K1192" s="1131">
        <v>1</v>
      </c>
      <c r="L1192" s="1131">
        <v>789210</v>
      </c>
      <c r="R1192" s="1131">
        <v>9</v>
      </c>
      <c r="S1192" s="1131" t="s">
        <v>7884</v>
      </c>
      <c r="T1192" s="1131">
        <v>9</v>
      </c>
    </row>
    <row r="1193" spans="1:20">
      <c r="A1193" s="1131" t="s">
        <v>3395</v>
      </c>
      <c r="B1193" s="1132" t="s">
        <v>3396</v>
      </c>
      <c r="C1193" s="1131" t="s">
        <v>2864</v>
      </c>
      <c r="D1193" s="1134" t="s">
        <v>1041</v>
      </c>
      <c r="E1193" s="1134" t="s">
        <v>702</v>
      </c>
      <c r="G1193" s="1131">
        <v>0</v>
      </c>
      <c r="H1193" s="1131" t="s">
        <v>437</v>
      </c>
      <c r="I1193" s="1131" t="s">
        <v>8037</v>
      </c>
      <c r="J1193" s="1131" t="s">
        <v>8038</v>
      </c>
      <c r="K1193" s="1131">
        <v>1</v>
      </c>
      <c r="L1193" s="1131">
        <v>789220</v>
      </c>
      <c r="R1193" s="1131">
        <v>9</v>
      </c>
      <c r="S1193" s="1131" t="s">
        <v>7884</v>
      </c>
      <c r="T1193" s="1131">
        <v>9</v>
      </c>
    </row>
    <row r="1194" spans="1:20">
      <c r="A1194" s="1131" t="s">
        <v>3397</v>
      </c>
      <c r="B1194" s="1132" t="s">
        <v>3398</v>
      </c>
      <c r="C1194" s="1131" t="s">
        <v>2864</v>
      </c>
      <c r="D1194" s="1134" t="s">
        <v>1041</v>
      </c>
      <c r="E1194" s="1134" t="s">
        <v>702</v>
      </c>
      <c r="G1194" s="1131">
        <v>0</v>
      </c>
      <c r="H1194" s="1131" t="s">
        <v>437</v>
      </c>
      <c r="I1194" s="1131" t="s">
        <v>8039</v>
      </c>
      <c r="J1194" s="1131" t="s">
        <v>8040</v>
      </c>
      <c r="K1194" s="1131">
        <v>1</v>
      </c>
      <c r="L1194" s="1131">
        <v>789400</v>
      </c>
      <c r="R1194" s="1131">
        <v>8</v>
      </c>
      <c r="S1194" s="1131" t="s">
        <v>7193</v>
      </c>
      <c r="T1194" s="1131">
        <v>8</v>
      </c>
    </row>
    <row r="1195" spans="1:20">
      <c r="A1195" s="1131" t="s">
        <v>3399</v>
      </c>
      <c r="B1195" s="1132" t="s">
        <v>3400</v>
      </c>
      <c r="C1195" s="1131" t="s">
        <v>2864</v>
      </c>
      <c r="D1195" s="1134" t="s">
        <v>1041</v>
      </c>
      <c r="E1195" s="1134" t="s">
        <v>702</v>
      </c>
      <c r="G1195" s="1131">
        <v>0</v>
      </c>
      <c r="H1195" s="1131" t="s">
        <v>437</v>
      </c>
      <c r="I1195" s="1131" t="s">
        <v>8041</v>
      </c>
      <c r="J1195" s="1131" t="s">
        <v>8042</v>
      </c>
      <c r="K1195" s="1131">
        <v>1</v>
      </c>
      <c r="L1195" s="1131">
        <v>789500</v>
      </c>
      <c r="R1195" s="1131">
        <v>8</v>
      </c>
      <c r="S1195" s="1131" t="s">
        <v>7884</v>
      </c>
      <c r="T1195" s="1131">
        <v>8</v>
      </c>
    </row>
    <row r="1196" spans="1:20">
      <c r="A1196" s="1131" t="s">
        <v>3401</v>
      </c>
      <c r="B1196" s="1132" t="s">
        <v>3402</v>
      </c>
      <c r="C1196" s="1131" t="s">
        <v>2864</v>
      </c>
      <c r="D1196" s="1134" t="s">
        <v>1041</v>
      </c>
      <c r="E1196" s="1134" t="s">
        <v>702</v>
      </c>
      <c r="G1196" s="1131">
        <v>0</v>
      </c>
      <c r="H1196" s="1131" t="s">
        <v>437</v>
      </c>
      <c r="I1196" s="1131" t="s">
        <v>8043</v>
      </c>
      <c r="J1196" s="1131" t="s">
        <v>8044</v>
      </c>
      <c r="K1196" s="1131">
        <v>1</v>
      </c>
      <c r="L1196" s="1131">
        <v>789600</v>
      </c>
      <c r="R1196" s="1131">
        <v>8</v>
      </c>
      <c r="S1196" s="1131" t="s">
        <v>7193</v>
      </c>
      <c r="T1196" s="1131">
        <v>8</v>
      </c>
    </row>
    <row r="1197" spans="1:20">
      <c r="A1197" s="1131" t="s">
        <v>3403</v>
      </c>
      <c r="B1197" s="1132" t="s">
        <v>3404</v>
      </c>
      <c r="C1197" s="1131" t="s">
        <v>2864</v>
      </c>
      <c r="D1197" s="1134" t="s">
        <v>1041</v>
      </c>
      <c r="E1197" s="1134" t="s">
        <v>702</v>
      </c>
      <c r="G1197" s="1131">
        <v>0</v>
      </c>
      <c r="H1197" s="1131" t="s">
        <v>437</v>
      </c>
      <c r="I1197" s="1131" t="s">
        <v>8045</v>
      </c>
      <c r="J1197" s="1131" t="s">
        <v>8046</v>
      </c>
      <c r="K1197" s="1131" t="s">
        <v>7683</v>
      </c>
      <c r="L1197" s="1131" t="s">
        <v>8047</v>
      </c>
      <c r="R1197" s="1131">
        <v>6</v>
      </c>
      <c r="S1197" s="1131" t="s">
        <v>7697</v>
      </c>
      <c r="T1197" s="1131">
        <v>6</v>
      </c>
    </row>
    <row r="1198" spans="1:20">
      <c r="A1198" s="1131" t="s">
        <v>3405</v>
      </c>
      <c r="B1198" s="1132" t="s">
        <v>3406</v>
      </c>
      <c r="C1198" s="1131" t="s">
        <v>2864</v>
      </c>
      <c r="D1198" s="1134" t="s">
        <v>1041</v>
      </c>
      <c r="E1198" s="1134" t="s">
        <v>702</v>
      </c>
      <c r="G1198" s="1131">
        <v>0</v>
      </c>
      <c r="H1198" s="1131" t="s">
        <v>437</v>
      </c>
      <c r="I1198" s="1131" t="s">
        <v>8048</v>
      </c>
      <c r="J1198" s="1131" t="s">
        <v>10013</v>
      </c>
      <c r="K1198" s="1131">
        <v>2</v>
      </c>
      <c r="L1198" s="1131" t="s">
        <v>8049</v>
      </c>
      <c r="R1198" s="1131">
        <v>29</v>
      </c>
      <c r="S1198" s="1131" t="s">
        <v>7193</v>
      </c>
      <c r="T1198" s="1131">
        <v>29</v>
      </c>
    </row>
    <row r="1199" spans="1:20">
      <c r="A1199" s="1131" t="s">
        <v>3407</v>
      </c>
      <c r="B1199" s="1132" t="s">
        <v>3408</v>
      </c>
      <c r="C1199" s="1131" t="s">
        <v>2864</v>
      </c>
      <c r="D1199" s="1134" t="s">
        <v>1041</v>
      </c>
      <c r="E1199" s="1134" t="s">
        <v>702</v>
      </c>
      <c r="G1199" s="1131">
        <v>0</v>
      </c>
      <c r="H1199" s="1131" t="s">
        <v>437</v>
      </c>
      <c r="I1199" s="1131" t="s">
        <v>8050</v>
      </c>
      <c r="J1199" s="1131" t="s">
        <v>8051</v>
      </c>
      <c r="K1199" s="1131">
        <v>2</v>
      </c>
      <c r="L1199" s="1131" t="s">
        <v>8052</v>
      </c>
      <c r="R1199" s="1131">
        <v>13</v>
      </c>
      <c r="S1199" s="1131" t="s">
        <v>7193</v>
      </c>
      <c r="T1199" s="1131">
        <v>13</v>
      </c>
    </row>
    <row r="1200" spans="1:20">
      <c r="A1200" s="1131" t="s">
        <v>3409</v>
      </c>
      <c r="B1200" s="1132" t="s">
        <v>3410</v>
      </c>
      <c r="C1200" s="1131" t="s">
        <v>3411</v>
      </c>
      <c r="D1200" s="1134" t="s">
        <v>1041</v>
      </c>
      <c r="E1200" s="1134" t="s">
        <v>702</v>
      </c>
      <c r="G1200" s="1131">
        <v>-2</v>
      </c>
      <c r="H1200" s="1131" t="s">
        <v>7212</v>
      </c>
      <c r="I1200" s="1131" t="s">
        <v>8059</v>
      </c>
      <c r="J1200" s="1131" t="s">
        <v>8060</v>
      </c>
      <c r="K1200" s="1131" t="s">
        <v>7683</v>
      </c>
      <c r="L1200" s="1131" t="s">
        <v>8061</v>
      </c>
      <c r="R1200" s="1131">
        <v>7</v>
      </c>
      <c r="S1200" s="1131" t="s">
        <v>7193</v>
      </c>
      <c r="T1200" s="1131">
        <v>7</v>
      </c>
    </row>
    <row r="1201" spans="1:20">
      <c r="A1201" s="1131" t="s">
        <v>3412</v>
      </c>
      <c r="B1201" s="1132" t="s">
        <v>3413</v>
      </c>
      <c r="C1201" s="1131" t="s">
        <v>3411</v>
      </c>
      <c r="D1201" s="1134" t="s">
        <v>1041</v>
      </c>
      <c r="E1201" s="1134" t="s">
        <v>702</v>
      </c>
      <c r="G1201" s="1131">
        <v>-2</v>
      </c>
      <c r="H1201" s="1131" t="s">
        <v>7212</v>
      </c>
      <c r="I1201" s="1131" t="s">
        <v>8062</v>
      </c>
      <c r="J1201" s="1131" t="s">
        <v>8063</v>
      </c>
      <c r="K1201" s="1131">
        <v>1</v>
      </c>
      <c r="L1201" s="1131" t="s">
        <v>8064</v>
      </c>
      <c r="R1201" s="1131">
        <v>9</v>
      </c>
      <c r="S1201" s="1131" t="s">
        <v>7193</v>
      </c>
      <c r="T1201" s="1131">
        <v>9</v>
      </c>
    </row>
    <row r="1202" spans="1:20">
      <c r="A1202" s="1131" t="s">
        <v>3414</v>
      </c>
      <c r="B1202" s="1132" t="s">
        <v>3415</v>
      </c>
      <c r="C1202" s="1131" t="s">
        <v>3411</v>
      </c>
      <c r="D1202" s="1134" t="s">
        <v>1041</v>
      </c>
      <c r="E1202" s="1134" t="s">
        <v>702</v>
      </c>
      <c r="G1202" s="1131">
        <v>-2</v>
      </c>
      <c r="H1202" s="1131" t="s">
        <v>7212</v>
      </c>
      <c r="I1202" s="1131" t="s">
        <v>8065</v>
      </c>
      <c r="J1202" s="1131" t="s">
        <v>8066</v>
      </c>
      <c r="K1202" s="1131" t="s">
        <v>7683</v>
      </c>
      <c r="L1202" s="1131" t="s">
        <v>8067</v>
      </c>
      <c r="R1202" s="1131">
        <v>7</v>
      </c>
      <c r="S1202" s="1131" t="s">
        <v>7193</v>
      </c>
      <c r="T1202" s="1131">
        <v>7</v>
      </c>
    </row>
    <row r="1203" spans="1:20">
      <c r="A1203" s="1131" t="s">
        <v>3416</v>
      </c>
      <c r="B1203" s="1132" t="s">
        <v>3417</v>
      </c>
      <c r="C1203" s="1131" t="s">
        <v>3411</v>
      </c>
      <c r="D1203" s="1134" t="s">
        <v>1041</v>
      </c>
      <c r="E1203" s="1134" t="s">
        <v>702</v>
      </c>
      <c r="G1203" s="1131">
        <v>-2</v>
      </c>
      <c r="H1203" s="1131" t="s">
        <v>7212</v>
      </c>
      <c r="I1203" s="1131" t="s">
        <v>8068</v>
      </c>
      <c r="J1203" s="1131" t="s">
        <v>8069</v>
      </c>
      <c r="K1203" s="1131" t="s">
        <v>7683</v>
      </c>
      <c r="L1203" s="1131" t="s">
        <v>8070</v>
      </c>
      <c r="R1203" s="1131">
        <v>7</v>
      </c>
      <c r="S1203" s="1131" t="s">
        <v>7193</v>
      </c>
      <c r="T1203" s="1131">
        <v>7</v>
      </c>
    </row>
    <row r="1204" spans="1:20">
      <c r="A1204" s="1131" t="s">
        <v>3418</v>
      </c>
      <c r="B1204" s="1132" t="s">
        <v>3419</v>
      </c>
      <c r="C1204" s="1131" t="s">
        <v>3411</v>
      </c>
      <c r="D1204" s="1134" t="s">
        <v>1041</v>
      </c>
      <c r="E1204" s="1134" t="s">
        <v>702</v>
      </c>
      <c r="G1204" s="1131">
        <v>-2</v>
      </c>
      <c r="H1204" s="1131" t="s">
        <v>7212</v>
      </c>
      <c r="I1204" s="1131" t="s">
        <v>8071</v>
      </c>
      <c r="J1204" s="1131" t="s">
        <v>8072</v>
      </c>
      <c r="K1204" s="1131" t="s">
        <v>7683</v>
      </c>
      <c r="L1204" s="1131" t="s">
        <v>8073</v>
      </c>
      <c r="R1204" s="1131">
        <v>7</v>
      </c>
      <c r="S1204" s="1131" t="s">
        <v>7193</v>
      </c>
      <c r="T1204" s="1131">
        <v>7</v>
      </c>
    </row>
    <row r="1205" spans="1:20">
      <c r="A1205" s="1131" t="s">
        <v>3420</v>
      </c>
      <c r="B1205" s="1132" t="s">
        <v>3421</v>
      </c>
      <c r="C1205" s="1131" t="s">
        <v>3411</v>
      </c>
      <c r="D1205" s="1134" t="s">
        <v>1041</v>
      </c>
      <c r="E1205" s="1134" t="s">
        <v>702</v>
      </c>
      <c r="G1205" s="1131">
        <v>-2</v>
      </c>
      <c r="H1205" s="1131" t="s">
        <v>7212</v>
      </c>
      <c r="I1205" s="1131" t="s">
        <v>8074</v>
      </c>
      <c r="J1205" s="1131" t="s">
        <v>8075</v>
      </c>
      <c r="K1205" s="1131" t="s">
        <v>7683</v>
      </c>
      <c r="L1205" s="1131" t="s">
        <v>8076</v>
      </c>
      <c r="R1205" s="1131">
        <v>7</v>
      </c>
      <c r="S1205" s="1131" t="s">
        <v>7193</v>
      </c>
      <c r="T1205" s="1131">
        <v>7</v>
      </c>
    </row>
    <row r="1206" spans="1:20">
      <c r="A1206" s="1131" t="s">
        <v>3422</v>
      </c>
      <c r="B1206" s="1132" t="s">
        <v>3423</v>
      </c>
      <c r="C1206" s="1131" t="s">
        <v>3411</v>
      </c>
      <c r="D1206" s="1134" t="s">
        <v>1041</v>
      </c>
      <c r="E1206" s="1134" t="s">
        <v>702</v>
      </c>
      <c r="G1206" s="1131">
        <v>-2</v>
      </c>
      <c r="H1206" s="1131" t="s">
        <v>7212</v>
      </c>
      <c r="I1206" s="1131" t="s">
        <v>8077</v>
      </c>
      <c r="J1206" s="1131" t="s">
        <v>8078</v>
      </c>
      <c r="K1206" s="1131" t="s">
        <v>7683</v>
      </c>
      <c r="L1206" s="1131" t="s">
        <v>8079</v>
      </c>
      <c r="R1206" s="1131">
        <v>7</v>
      </c>
      <c r="S1206" s="1131" t="s">
        <v>7193</v>
      </c>
      <c r="T1206" s="1131">
        <v>7</v>
      </c>
    </row>
    <row r="1207" spans="1:20">
      <c r="A1207" s="1131" t="s">
        <v>3424</v>
      </c>
      <c r="B1207" s="1132" t="s">
        <v>3425</v>
      </c>
      <c r="C1207" s="1131" t="s">
        <v>3411</v>
      </c>
      <c r="D1207" s="1134" t="s">
        <v>1041</v>
      </c>
      <c r="E1207" s="1134" t="s">
        <v>702</v>
      </c>
      <c r="G1207" s="1131">
        <v>-2</v>
      </c>
      <c r="H1207" s="1131" t="s">
        <v>7212</v>
      </c>
      <c r="I1207" s="1131" t="s">
        <v>8080</v>
      </c>
      <c r="J1207" s="1131" t="s">
        <v>8081</v>
      </c>
      <c r="K1207" s="1131" t="s">
        <v>7683</v>
      </c>
      <c r="L1207" s="1131" t="s">
        <v>8082</v>
      </c>
      <c r="R1207" s="1131">
        <v>7</v>
      </c>
      <c r="S1207" s="1131" t="s">
        <v>7193</v>
      </c>
      <c r="T1207" s="1131">
        <v>7</v>
      </c>
    </row>
    <row r="1208" spans="1:20">
      <c r="A1208" s="1131" t="s">
        <v>3426</v>
      </c>
      <c r="B1208" s="1132" t="s">
        <v>3427</v>
      </c>
      <c r="C1208" s="1131" t="s">
        <v>3411</v>
      </c>
      <c r="D1208" s="1134" t="s">
        <v>1041</v>
      </c>
      <c r="E1208" s="1134" t="s">
        <v>702</v>
      </c>
      <c r="G1208" s="1131">
        <v>-2</v>
      </c>
      <c r="H1208" s="1131" t="s">
        <v>7212</v>
      </c>
      <c r="I1208" s="1131" t="s">
        <v>8083</v>
      </c>
      <c r="J1208" s="1131" t="s">
        <v>8084</v>
      </c>
      <c r="K1208" s="1131" t="s">
        <v>7683</v>
      </c>
      <c r="L1208" s="1131" t="s">
        <v>8085</v>
      </c>
      <c r="R1208" s="1131">
        <v>7</v>
      </c>
      <c r="S1208" s="1131" t="s">
        <v>7193</v>
      </c>
      <c r="T1208" s="1131">
        <v>7</v>
      </c>
    </row>
    <row r="1209" spans="1:20">
      <c r="A1209" s="1131" t="s">
        <v>3428</v>
      </c>
      <c r="B1209" s="1132" t="s">
        <v>3429</v>
      </c>
      <c r="C1209" s="1131" t="s">
        <v>3411</v>
      </c>
      <c r="D1209" s="1134" t="s">
        <v>1041</v>
      </c>
      <c r="E1209" s="1134" t="s">
        <v>702</v>
      </c>
      <c r="G1209" s="1131">
        <v>-2</v>
      </c>
      <c r="H1209" s="1131" t="s">
        <v>7212</v>
      </c>
      <c r="I1209" s="1131" t="s">
        <v>8086</v>
      </c>
      <c r="J1209" s="1131" t="s">
        <v>8087</v>
      </c>
      <c r="K1209" s="1131" t="s">
        <v>7683</v>
      </c>
      <c r="L1209" s="1131" t="s">
        <v>8088</v>
      </c>
      <c r="R1209" s="1131">
        <v>7</v>
      </c>
      <c r="S1209" s="1131" t="s">
        <v>7193</v>
      </c>
      <c r="T1209" s="1131">
        <v>7</v>
      </c>
    </row>
    <row r="1210" spans="1:20">
      <c r="A1210" s="1131" t="s">
        <v>3430</v>
      </c>
      <c r="B1210" s="1132" t="s">
        <v>3431</v>
      </c>
      <c r="C1210" s="1131" t="s">
        <v>3411</v>
      </c>
      <c r="D1210" s="1134" t="s">
        <v>1041</v>
      </c>
      <c r="E1210" s="1134" t="s">
        <v>702</v>
      </c>
      <c r="G1210" s="1131">
        <v>-2</v>
      </c>
      <c r="H1210" s="1131" t="s">
        <v>7212</v>
      </c>
      <c r="I1210" s="1131" t="s">
        <v>8089</v>
      </c>
      <c r="J1210" s="1131" t="s">
        <v>8090</v>
      </c>
      <c r="K1210" s="1131" t="s">
        <v>7683</v>
      </c>
      <c r="L1210" s="1131" t="s">
        <v>8091</v>
      </c>
      <c r="R1210" s="1131">
        <v>7</v>
      </c>
      <c r="S1210" s="1131" t="s">
        <v>7193</v>
      </c>
      <c r="T1210" s="1131">
        <v>7</v>
      </c>
    </row>
    <row r="1211" spans="1:20">
      <c r="A1211" s="1131" t="s">
        <v>3432</v>
      </c>
      <c r="B1211" s="1132" t="s">
        <v>3433</v>
      </c>
      <c r="C1211" s="1131" t="s">
        <v>3411</v>
      </c>
      <c r="D1211" s="1134" t="s">
        <v>1041</v>
      </c>
      <c r="E1211" s="1134" t="s">
        <v>702</v>
      </c>
      <c r="G1211" s="1131">
        <v>-2</v>
      </c>
      <c r="H1211" s="1131" t="s">
        <v>7212</v>
      </c>
      <c r="I1211" s="1131" t="s">
        <v>8092</v>
      </c>
      <c r="J1211" s="1131" t="s">
        <v>8093</v>
      </c>
      <c r="K1211" s="1131" t="s">
        <v>7683</v>
      </c>
      <c r="L1211" s="1131" t="s">
        <v>8094</v>
      </c>
      <c r="R1211" s="1131">
        <v>7</v>
      </c>
      <c r="S1211" s="1131" t="s">
        <v>7193</v>
      </c>
      <c r="T1211" s="1131">
        <v>7</v>
      </c>
    </row>
    <row r="1212" spans="1:20">
      <c r="A1212" s="1131" t="s">
        <v>3434</v>
      </c>
      <c r="B1212" s="1132" t="s">
        <v>3435</v>
      </c>
      <c r="C1212" s="1131" t="s">
        <v>3411</v>
      </c>
      <c r="D1212" s="1134" t="s">
        <v>1041</v>
      </c>
      <c r="E1212" s="1134" t="s">
        <v>702</v>
      </c>
      <c r="G1212" s="1131">
        <v>-2</v>
      </c>
      <c r="H1212" s="1131" t="s">
        <v>7212</v>
      </c>
      <c r="I1212" s="1131" t="s">
        <v>8095</v>
      </c>
      <c r="J1212" s="1131" t="s">
        <v>8096</v>
      </c>
      <c r="K1212" s="1131" t="s">
        <v>7683</v>
      </c>
      <c r="L1212" s="1131" t="s">
        <v>8097</v>
      </c>
      <c r="R1212" s="1131">
        <v>7</v>
      </c>
      <c r="S1212" s="1131" t="s">
        <v>7193</v>
      </c>
      <c r="T1212" s="1131">
        <v>7</v>
      </c>
    </row>
    <row r="1213" spans="1:20">
      <c r="A1213" s="1131" t="s">
        <v>3436</v>
      </c>
      <c r="B1213" s="1132" t="s">
        <v>3437</v>
      </c>
      <c r="C1213" s="1131" t="s">
        <v>3411</v>
      </c>
      <c r="D1213" s="1134" t="s">
        <v>1041</v>
      </c>
      <c r="E1213" s="1134" t="s">
        <v>702</v>
      </c>
      <c r="G1213" s="1131">
        <v>-2</v>
      </c>
      <c r="H1213" s="1131" t="s">
        <v>7212</v>
      </c>
      <c r="I1213" s="1131" t="s">
        <v>8098</v>
      </c>
      <c r="J1213" s="1131" t="s">
        <v>8099</v>
      </c>
      <c r="K1213" s="1131" t="s">
        <v>7683</v>
      </c>
      <c r="L1213" s="1131" t="s">
        <v>8100</v>
      </c>
      <c r="R1213" s="1131">
        <v>7</v>
      </c>
      <c r="S1213" s="1131" t="s">
        <v>7193</v>
      </c>
      <c r="T1213" s="1131">
        <v>7</v>
      </c>
    </row>
    <row r="1214" spans="1:20">
      <c r="A1214" s="1131" t="s">
        <v>3438</v>
      </c>
      <c r="B1214" s="1132" t="s">
        <v>3439</v>
      </c>
      <c r="C1214" s="1131" t="s">
        <v>3411</v>
      </c>
      <c r="D1214" s="1134" t="s">
        <v>1041</v>
      </c>
      <c r="E1214" s="1134" t="s">
        <v>702</v>
      </c>
      <c r="G1214" s="1131">
        <v>-2</v>
      </c>
      <c r="H1214" s="1131" t="s">
        <v>7212</v>
      </c>
      <c r="I1214" s="1131" t="s">
        <v>8101</v>
      </c>
      <c r="J1214" s="1131" t="s">
        <v>8102</v>
      </c>
      <c r="K1214" s="1131" t="s">
        <v>7683</v>
      </c>
      <c r="L1214" s="1131" t="s">
        <v>8103</v>
      </c>
      <c r="R1214" s="1131">
        <v>7</v>
      </c>
      <c r="S1214" s="1131" t="s">
        <v>7193</v>
      </c>
      <c r="T1214" s="1131">
        <v>7</v>
      </c>
    </row>
    <row r="1215" spans="1:20">
      <c r="A1215" s="1131" t="s">
        <v>3440</v>
      </c>
      <c r="B1215" s="1132" t="s">
        <v>3441</v>
      </c>
      <c r="C1215" s="1131" t="s">
        <v>3411</v>
      </c>
      <c r="D1215" s="1134" t="s">
        <v>1041</v>
      </c>
      <c r="E1215" s="1134" t="s">
        <v>702</v>
      </c>
      <c r="G1215" s="1131">
        <v>-2</v>
      </c>
      <c r="H1215" s="1131" t="s">
        <v>7212</v>
      </c>
      <c r="I1215" s="1131" t="s">
        <v>8104</v>
      </c>
      <c r="J1215" s="1131" t="s">
        <v>8105</v>
      </c>
      <c r="K1215" s="1131" t="s">
        <v>7683</v>
      </c>
      <c r="L1215" s="1131" t="s">
        <v>8106</v>
      </c>
      <c r="R1215" s="1131">
        <v>7</v>
      </c>
      <c r="S1215" s="1131" t="s">
        <v>7193</v>
      </c>
      <c r="T1215" s="1131">
        <v>7</v>
      </c>
    </row>
    <row r="1216" spans="1:20">
      <c r="A1216" s="1131" t="s">
        <v>3442</v>
      </c>
      <c r="B1216" s="1132" t="s">
        <v>3443</v>
      </c>
      <c r="C1216" s="1131" t="s">
        <v>3411</v>
      </c>
      <c r="D1216" s="1134" t="s">
        <v>1041</v>
      </c>
      <c r="E1216" s="1134" t="s">
        <v>702</v>
      </c>
      <c r="G1216" s="1131">
        <v>-2</v>
      </c>
      <c r="H1216" s="1131" t="s">
        <v>7212</v>
      </c>
      <c r="I1216" s="1131" t="s">
        <v>8107</v>
      </c>
      <c r="J1216" s="1131" t="s">
        <v>8108</v>
      </c>
      <c r="K1216" s="1131" t="s">
        <v>7683</v>
      </c>
      <c r="L1216" s="1131" t="s">
        <v>8109</v>
      </c>
      <c r="R1216" s="1131">
        <v>7</v>
      </c>
      <c r="S1216" s="1131" t="s">
        <v>7193</v>
      </c>
      <c r="T1216" s="1131">
        <v>7</v>
      </c>
    </row>
    <row r="1217" spans="1:20">
      <c r="A1217" s="1131" t="s">
        <v>3444</v>
      </c>
      <c r="B1217" s="1132" t="s">
        <v>3445</v>
      </c>
      <c r="C1217" s="1131" t="s">
        <v>3411</v>
      </c>
      <c r="D1217" s="1134" t="s">
        <v>1041</v>
      </c>
      <c r="E1217" s="1134" t="s">
        <v>702</v>
      </c>
      <c r="G1217" s="1131">
        <v>-2</v>
      </c>
      <c r="H1217" s="1131" t="s">
        <v>7212</v>
      </c>
      <c r="I1217" s="1131" t="s">
        <v>8110</v>
      </c>
      <c r="J1217" s="1131" t="s">
        <v>8111</v>
      </c>
      <c r="K1217" s="1131" t="s">
        <v>7683</v>
      </c>
      <c r="L1217" s="1131" t="s">
        <v>8112</v>
      </c>
      <c r="R1217" s="1131">
        <v>7</v>
      </c>
      <c r="S1217" s="1131" t="s">
        <v>7193</v>
      </c>
      <c r="T1217" s="1131">
        <v>7</v>
      </c>
    </row>
    <row r="1218" spans="1:20">
      <c r="A1218" s="1131" t="s">
        <v>3446</v>
      </c>
      <c r="B1218" s="1132" t="s">
        <v>3447</v>
      </c>
      <c r="C1218" s="1131" t="s">
        <v>3411</v>
      </c>
      <c r="D1218" s="1134" t="s">
        <v>1041</v>
      </c>
      <c r="E1218" s="1134" t="s">
        <v>702</v>
      </c>
      <c r="G1218" s="1131">
        <v>-2</v>
      </c>
      <c r="H1218" s="1131" t="s">
        <v>7212</v>
      </c>
      <c r="I1218" s="1131" t="s">
        <v>8113</v>
      </c>
      <c r="J1218" s="1131" t="s">
        <v>8114</v>
      </c>
      <c r="K1218" s="1131" t="s">
        <v>7683</v>
      </c>
      <c r="L1218" s="1131" t="s">
        <v>8115</v>
      </c>
      <c r="R1218" s="1131">
        <v>8</v>
      </c>
      <c r="S1218" s="1131" t="s">
        <v>7193</v>
      </c>
      <c r="T1218" s="1131">
        <v>8</v>
      </c>
    </row>
    <row r="1219" spans="1:20">
      <c r="A1219" s="1131" t="s">
        <v>3448</v>
      </c>
      <c r="B1219" s="1132" t="s">
        <v>3449</v>
      </c>
      <c r="C1219" s="1131" t="s">
        <v>3411</v>
      </c>
      <c r="D1219" s="1134" t="s">
        <v>1041</v>
      </c>
      <c r="E1219" s="1134" t="s">
        <v>702</v>
      </c>
      <c r="G1219" s="1131">
        <v>-2</v>
      </c>
      <c r="H1219" s="1131" t="s">
        <v>7212</v>
      </c>
      <c r="I1219" s="1131" t="s">
        <v>8116</v>
      </c>
      <c r="J1219" s="1131" t="s">
        <v>8117</v>
      </c>
      <c r="K1219" s="1131" t="s">
        <v>7683</v>
      </c>
      <c r="L1219" s="1131" t="s">
        <v>8118</v>
      </c>
      <c r="R1219" s="1131">
        <v>7</v>
      </c>
      <c r="S1219" s="1131" t="s">
        <v>7193</v>
      </c>
      <c r="T1219" s="1131">
        <v>7</v>
      </c>
    </row>
    <row r="1220" spans="1:20">
      <c r="A1220" s="1131" t="s">
        <v>3450</v>
      </c>
      <c r="B1220" s="1132" t="s">
        <v>3451</v>
      </c>
      <c r="C1220" s="1131" t="s">
        <v>3411</v>
      </c>
      <c r="D1220" s="1134" t="s">
        <v>1041</v>
      </c>
      <c r="E1220" s="1134" t="s">
        <v>702</v>
      </c>
      <c r="G1220" s="1131">
        <v>-2</v>
      </c>
      <c r="H1220" s="1131" t="s">
        <v>7212</v>
      </c>
      <c r="I1220" s="1131" t="s">
        <v>8119</v>
      </c>
      <c r="J1220" s="1131" t="s">
        <v>8120</v>
      </c>
      <c r="K1220" s="1131" t="s">
        <v>7683</v>
      </c>
      <c r="L1220" s="1131" t="s">
        <v>8121</v>
      </c>
      <c r="R1220" s="1131">
        <v>7</v>
      </c>
      <c r="S1220" s="1131" t="s">
        <v>7193</v>
      </c>
      <c r="T1220" s="1131">
        <v>7</v>
      </c>
    </row>
    <row r="1221" spans="1:20">
      <c r="A1221" s="1131" t="s">
        <v>3452</v>
      </c>
      <c r="B1221" s="1132" t="s">
        <v>3453</v>
      </c>
      <c r="C1221" s="1131" t="s">
        <v>3411</v>
      </c>
      <c r="D1221" s="1134" t="s">
        <v>1041</v>
      </c>
      <c r="E1221" s="1134" t="s">
        <v>702</v>
      </c>
      <c r="G1221" s="1131">
        <v>-2</v>
      </c>
      <c r="H1221" s="1131" t="s">
        <v>7212</v>
      </c>
      <c r="I1221" s="1131" t="s">
        <v>8122</v>
      </c>
      <c r="J1221" s="1131" t="s">
        <v>8123</v>
      </c>
      <c r="K1221" s="1131">
        <v>2</v>
      </c>
      <c r="L1221" s="1131" t="s">
        <v>8124</v>
      </c>
      <c r="R1221" s="1131">
        <v>13</v>
      </c>
      <c r="S1221" s="1131" t="s">
        <v>7193</v>
      </c>
      <c r="T1221" s="1131">
        <v>13</v>
      </c>
    </row>
    <row r="1222" spans="1:20">
      <c r="A1222" s="1131" t="s">
        <v>3454</v>
      </c>
      <c r="B1222" s="1132" t="s">
        <v>3455</v>
      </c>
      <c r="C1222" s="1131" t="s">
        <v>3411</v>
      </c>
      <c r="D1222" s="1134" t="s">
        <v>1041</v>
      </c>
      <c r="E1222" s="1134" t="s">
        <v>702</v>
      </c>
      <c r="G1222" s="1131">
        <v>-2</v>
      </c>
      <c r="H1222" s="1131" t="s">
        <v>7212</v>
      </c>
      <c r="I1222" s="1131" t="s">
        <v>8125</v>
      </c>
      <c r="J1222" s="1131" t="s">
        <v>8126</v>
      </c>
      <c r="K1222" s="1131">
        <v>2</v>
      </c>
      <c r="L1222" s="1131" t="s">
        <v>8127</v>
      </c>
      <c r="R1222" s="1131">
        <v>15</v>
      </c>
      <c r="S1222" s="1131" t="s">
        <v>7193</v>
      </c>
      <c r="T1222" s="1131">
        <v>15</v>
      </c>
    </row>
    <row r="1223" spans="1:20">
      <c r="A1223" s="1131" t="s">
        <v>3456</v>
      </c>
      <c r="B1223" s="1132" t="s">
        <v>3457</v>
      </c>
      <c r="C1223" s="1131" t="s">
        <v>3411</v>
      </c>
      <c r="D1223" s="1134" t="s">
        <v>1041</v>
      </c>
      <c r="E1223" s="1134" t="s">
        <v>702</v>
      </c>
      <c r="G1223" s="1131">
        <v>-1</v>
      </c>
      <c r="H1223" s="1131" t="s">
        <v>437</v>
      </c>
      <c r="I1223" s="1131" t="s">
        <v>8059</v>
      </c>
      <c r="J1223" s="1131" t="s">
        <v>8060</v>
      </c>
      <c r="K1223" s="1131" t="s">
        <v>7683</v>
      </c>
      <c r="L1223" s="1131" t="s">
        <v>8061</v>
      </c>
      <c r="R1223" s="1131">
        <v>7</v>
      </c>
      <c r="S1223" s="1131" t="s">
        <v>7193</v>
      </c>
      <c r="T1223" s="1131">
        <v>7</v>
      </c>
    </row>
    <row r="1224" spans="1:20">
      <c r="A1224" s="1131" t="s">
        <v>3458</v>
      </c>
      <c r="B1224" s="1132" t="s">
        <v>3459</v>
      </c>
      <c r="C1224" s="1131" t="s">
        <v>3411</v>
      </c>
      <c r="D1224" s="1134" t="s">
        <v>1041</v>
      </c>
      <c r="E1224" s="1134" t="s">
        <v>702</v>
      </c>
      <c r="G1224" s="1131">
        <v>-1</v>
      </c>
      <c r="H1224" s="1131" t="s">
        <v>437</v>
      </c>
      <c r="I1224" s="1131" t="s">
        <v>8062</v>
      </c>
      <c r="J1224" s="1131" t="s">
        <v>8063</v>
      </c>
      <c r="K1224" s="1131">
        <v>1</v>
      </c>
      <c r="L1224" s="1131" t="s">
        <v>8064</v>
      </c>
      <c r="R1224" s="1131">
        <v>9</v>
      </c>
      <c r="S1224" s="1131" t="s">
        <v>7193</v>
      </c>
      <c r="T1224" s="1131">
        <v>9</v>
      </c>
    </row>
    <row r="1225" spans="1:20">
      <c r="A1225" s="1131" t="s">
        <v>3460</v>
      </c>
      <c r="B1225" s="1132" t="s">
        <v>3461</v>
      </c>
      <c r="C1225" s="1131" t="s">
        <v>3411</v>
      </c>
      <c r="D1225" s="1134" t="s">
        <v>1041</v>
      </c>
      <c r="E1225" s="1134" t="s">
        <v>702</v>
      </c>
      <c r="G1225" s="1131">
        <v>-1</v>
      </c>
      <c r="H1225" s="1131" t="s">
        <v>437</v>
      </c>
      <c r="I1225" s="1131" t="s">
        <v>8065</v>
      </c>
      <c r="J1225" s="1131" t="s">
        <v>8066</v>
      </c>
      <c r="K1225" s="1131" t="s">
        <v>7683</v>
      </c>
      <c r="L1225" s="1131" t="s">
        <v>8067</v>
      </c>
      <c r="R1225" s="1131">
        <v>7</v>
      </c>
      <c r="S1225" s="1131" t="s">
        <v>7193</v>
      </c>
      <c r="T1225" s="1131">
        <v>7</v>
      </c>
    </row>
    <row r="1226" spans="1:20">
      <c r="A1226" s="1131" t="s">
        <v>3462</v>
      </c>
      <c r="B1226" s="1132" t="s">
        <v>3463</v>
      </c>
      <c r="C1226" s="1131" t="s">
        <v>3411</v>
      </c>
      <c r="D1226" s="1134" t="s">
        <v>1041</v>
      </c>
      <c r="E1226" s="1134" t="s">
        <v>702</v>
      </c>
      <c r="G1226" s="1131">
        <v>-1</v>
      </c>
      <c r="H1226" s="1131" t="s">
        <v>437</v>
      </c>
      <c r="I1226" s="1131" t="s">
        <v>8068</v>
      </c>
      <c r="J1226" s="1131" t="s">
        <v>8069</v>
      </c>
      <c r="K1226" s="1131" t="s">
        <v>7683</v>
      </c>
      <c r="L1226" s="1131" t="s">
        <v>8070</v>
      </c>
      <c r="R1226" s="1131">
        <v>7</v>
      </c>
      <c r="S1226" s="1131" t="s">
        <v>7193</v>
      </c>
      <c r="T1226" s="1131">
        <v>7</v>
      </c>
    </row>
    <row r="1227" spans="1:20">
      <c r="A1227" s="1131" t="s">
        <v>3464</v>
      </c>
      <c r="B1227" s="1132" t="s">
        <v>3465</v>
      </c>
      <c r="C1227" s="1131" t="s">
        <v>3411</v>
      </c>
      <c r="D1227" s="1134" t="s">
        <v>1041</v>
      </c>
      <c r="E1227" s="1134" t="s">
        <v>702</v>
      </c>
      <c r="G1227" s="1131">
        <v>-1</v>
      </c>
      <c r="H1227" s="1131" t="s">
        <v>437</v>
      </c>
      <c r="I1227" s="1131" t="s">
        <v>8071</v>
      </c>
      <c r="J1227" s="1131" t="s">
        <v>8072</v>
      </c>
      <c r="K1227" s="1131" t="s">
        <v>7683</v>
      </c>
      <c r="L1227" s="1131" t="s">
        <v>8073</v>
      </c>
      <c r="R1227" s="1131">
        <v>7</v>
      </c>
      <c r="S1227" s="1131" t="s">
        <v>7193</v>
      </c>
      <c r="T1227" s="1131">
        <v>7</v>
      </c>
    </row>
    <row r="1228" spans="1:20">
      <c r="A1228" s="1131" t="s">
        <v>3466</v>
      </c>
      <c r="B1228" s="1132" t="s">
        <v>3467</v>
      </c>
      <c r="C1228" s="1131" t="s">
        <v>3411</v>
      </c>
      <c r="D1228" s="1134" t="s">
        <v>1041</v>
      </c>
      <c r="E1228" s="1134" t="s">
        <v>702</v>
      </c>
      <c r="G1228" s="1131">
        <v>-1</v>
      </c>
      <c r="H1228" s="1131" t="s">
        <v>437</v>
      </c>
      <c r="I1228" s="1131" t="s">
        <v>8074</v>
      </c>
      <c r="J1228" s="1131" t="s">
        <v>8075</v>
      </c>
      <c r="K1228" s="1131" t="s">
        <v>7683</v>
      </c>
      <c r="L1228" s="1131" t="s">
        <v>8076</v>
      </c>
      <c r="R1228" s="1131">
        <v>7</v>
      </c>
      <c r="S1228" s="1131" t="s">
        <v>7193</v>
      </c>
      <c r="T1228" s="1131">
        <v>7</v>
      </c>
    </row>
    <row r="1229" spans="1:20">
      <c r="A1229" s="1131" t="s">
        <v>3468</v>
      </c>
      <c r="B1229" s="1132" t="s">
        <v>3469</v>
      </c>
      <c r="C1229" s="1131" t="s">
        <v>3411</v>
      </c>
      <c r="D1229" s="1134" t="s">
        <v>1041</v>
      </c>
      <c r="E1229" s="1134" t="s">
        <v>702</v>
      </c>
      <c r="G1229" s="1131">
        <v>-1</v>
      </c>
      <c r="H1229" s="1131" t="s">
        <v>437</v>
      </c>
      <c r="I1229" s="1131" t="s">
        <v>8077</v>
      </c>
      <c r="J1229" s="1131" t="s">
        <v>8078</v>
      </c>
      <c r="K1229" s="1131" t="s">
        <v>7683</v>
      </c>
      <c r="L1229" s="1131" t="s">
        <v>8079</v>
      </c>
      <c r="R1229" s="1131">
        <v>7</v>
      </c>
      <c r="S1229" s="1131" t="s">
        <v>7193</v>
      </c>
      <c r="T1229" s="1131">
        <v>7</v>
      </c>
    </row>
    <row r="1230" spans="1:20">
      <c r="A1230" s="1131" t="s">
        <v>3470</v>
      </c>
      <c r="B1230" s="1132" t="s">
        <v>3471</v>
      </c>
      <c r="C1230" s="1131" t="s">
        <v>3411</v>
      </c>
      <c r="D1230" s="1134" t="s">
        <v>1041</v>
      </c>
      <c r="E1230" s="1134" t="s">
        <v>702</v>
      </c>
      <c r="G1230" s="1131">
        <v>-1</v>
      </c>
      <c r="H1230" s="1131" t="s">
        <v>437</v>
      </c>
      <c r="I1230" s="1131" t="s">
        <v>8080</v>
      </c>
      <c r="J1230" s="1131" t="s">
        <v>8081</v>
      </c>
      <c r="K1230" s="1131" t="s">
        <v>7683</v>
      </c>
      <c r="L1230" s="1131" t="s">
        <v>8082</v>
      </c>
      <c r="R1230" s="1131">
        <v>7</v>
      </c>
      <c r="S1230" s="1131" t="s">
        <v>7193</v>
      </c>
      <c r="T1230" s="1131">
        <v>7</v>
      </c>
    </row>
    <row r="1231" spans="1:20">
      <c r="A1231" s="1131" t="s">
        <v>3472</v>
      </c>
      <c r="B1231" s="1132" t="s">
        <v>3473</v>
      </c>
      <c r="C1231" s="1131" t="s">
        <v>3411</v>
      </c>
      <c r="D1231" s="1134" t="s">
        <v>1041</v>
      </c>
      <c r="E1231" s="1134" t="s">
        <v>702</v>
      </c>
      <c r="G1231" s="1131">
        <v>-1</v>
      </c>
      <c r="H1231" s="1131" t="s">
        <v>437</v>
      </c>
      <c r="I1231" s="1131" t="s">
        <v>8083</v>
      </c>
      <c r="J1231" s="1131" t="s">
        <v>8084</v>
      </c>
      <c r="K1231" s="1131" t="s">
        <v>7683</v>
      </c>
      <c r="L1231" s="1131" t="s">
        <v>8085</v>
      </c>
      <c r="R1231" s="1131">
        <v>7</v>
      </c>
      <c r="S1231" s="1131" t="s">
        <v>7193</v>
      </c>
      <c r="T1231" s="1131">
        <v>7</v>
      </c>
    </row>
    <row r="1232" spans="1:20">
      <c r="A1232" s="1131" t="s">
        <v>3474</v>
      </c>
      <c r="B1232" s="1132" t="s">
        <v>3475</v>
      </c>
      <c r="C1232" s="1131" t="s">
        <v>3411</v>
      </c>
      <c r="D1232" s="1134" t="s">
        <v>1041</v>
      </c>
      <c r="E1232" s="1134" t="s">
        <v>702</v>
      </c>
      <c r="G1232" s="1131">
        <v>-1</v>
      </c>
      <c r="H1232" s="1131" t="s">
        <v>437</v>
      </c>
      <c r="I1232" s="1131" t="s">
        <v>8086</v>
      </c>
      <c r="J1232" s="1131" t="s">
        <v>8087</v>
      </c>
      <c r="K1232" s="1131" t="s">
        <v>7683</v>
      </c>
      <c r="L1232" s="1131" t="s">
        <v>8088</v>
      </c>
      <c r="R1232" s="1131">
        <v>7</v>
      </c>
      <c r="S1232" s="1131" t="s">
        <v>7193</v>
      </c>
      <c r="T1232" s="1131">
        <v>7</v>
      </c>
    </row>
    <row r="1233" spans="1:20">
      <c r="A1233" s="1131" t="s">
        <v>3476</v>
      </c>
      <c r="B1233" s="1132" t="s">
        <v>3477</v>
      </c>
      <c r="C1233" s="1131" t="s">
        <v>3411</v>
      </c>
      <c r="D1233" s="1134" t="s">
        <v>1041</v>
      </c>
      <c r="E1233" s="1134" t="s">
        <v>702</v>
      </c>
      <c r="G1233" s="1131">
        <v>-1</v>
      </c>
      <c r="H1233" s="1131" t="s">
        <v>437</v>
      </c>
      <c r="I1233" s="1131" t="s">
        <v>8089</v>
      </c>
      <c r="J1233" s="1131" t="s">
        <v>8090</v>
      </c>
      <c r="K1233" s="1131" t="s">
        <v>7683</v>
      </c>
      <c r="L1233" s="1131" t="s">
        <v>8091</v>
      </c>
      <c r="R1233" s="1131">
        <v>7</v>
      </c>
      <c r="S1233" s="1131" t="s">
        <v>7193</v>
      </c>
      <c r="T1233" s="1131">
        <v>7</v>
      </c>
    </row>
    <row r="1234" spans="1:20">
      <c r="A1234" s="1131" t="s">
        <v>3478</v>
      </c>
      <c r="B1234" s="1132" t="s">
        <v>3479</v>
      </c>
      <c r="C1234" s="1131" t="s">
        <v>3411</v>
      </c>
      <c r="D1234" s="1134" t="s">
        <v>1041</v>
      </c>
      <c r="E1234" s="1134" t="s">
        <v>702</v>
      </c>
      <c r="G1234" s="1131">
        <v>-1</v>
      </c>
      <c r="H1234" s="1131" t="s">
        <v>437</v>
      </c>
      <c r="I1234" s="1131" t="s">
        <v>8092</v>
      </c>
      <c r="J1234" s="1131" t="s">
        <v>8093</v>
      </c>
      <c r="K1234" s="1131" t="s">
        <v>7683</v>
      </c>
      <c r="L1234" s="1131" t="s">
        <v>8094</v>
      </c>
      <c r="R1234" s="1131">
        <v>7</v>
      </c>
      <c r="S1234" s="1131" t="s">
        <v>7193</v>
      </c>
      <c r="T1234" s="1131">
        <v>7</v>
      </c>
    </row>
    <row r="1235" spans="1:20">
      <c r="A1235" s="1131" t="s">
        <v>3480</v>
      </c>
      <c r="B1235" s="1132" t="s">
        <v>3481</v>
      </c>
      <c r="C1235" s="1131" t="s">
        <v>3411</v>
      </c>
      <c r="D1235" s="1134" t="s">
        <v>1041</v>
      </c>
      <c r="E1235" s="1134" t="s">
        <v>702</v>
      </c>
      <c r="G1235" s="1131">
        <v>-1</v>
      </c>
      <c r="H1235" s="1131" t="s">
        <v>437</v>
      </c>
      <c r="I1235" s="1131" t="s">
        <v>8095</v>
      </c>
      <c r="J1235" s="1131" t="s">
        <v>8096</v>
      </c>
      <c r="K1235" s="1131" t="s">
        <v>7683</v>
      </c>
      <c r="L1235" s="1131" t="s">
        <v>8097</v>
      </c>
      <c r="R1235" s="1131">
        <v>7</v>
      </c>
      <c r="S1235" s="1131" t="s">
        <v>7193</v>
      </c>
      <c r="T1235" s="1131">
        <v>7</v>
      </c>
    </row>
    <row r="1236" spans="1:20">
      <c r="A1236" s="1131" t="s">
        <v>3482</v>
      </c>
      <c r="B1236" s="1132" t="s">
        <v>3483</v>
      </c>
      <c r="C1236" s="1131" t="s">
        <v>3411</v>
      </c>
      <c r="D1236" s="1134" t="s">
        <v>1041</v>
      </c>
      <c r="E1236" s="1134" t="s">
        <v>702</v>
      </c>
      <c r="G1236" s="1131">
        <v>-1</v>
      </c>
      <c r="H1236" s="1131" t="s">
        <v>437</v>
      </c>
      <c r="I1236" s="1131" t="s">
        <v>8098</v>
      </c>
      <c r="J1236" s="1131" t="s">
        <v>8099</v>
      </c>
      <c r="K1236" s="1131" t="s">
        <v>7683</v>
      </c>
      <c r="L1236" s="1131" t="s">
        <v>8100</v>
      </c>
      <c r="R1236" s="1131">
        <v>7</v>
      </c>
      <c r="S1236" s="1131" t="s">
        <v>7193</v>
      </c>
      <c r="T1236" s="1131">
        <v>7</v>
      </c>
    </row>
    <row r="1237" spans="1:20">
      <c r="A1237" s="1131" t="s">
        <v>3484</v>
      </c>
      <c r="B1237" s="1132" t="s">
        <v>3485</v>
      </c>
      <c r="C1237" s="1131" t="s">
        <v>3411</v>
      </c>
      <c r="D1237" s="1134" t="s">
        <v>1041</v>
      </c>
      <c r="E1237" s="1134" t="s">
        <v>702</v>
      </c>
      <c r="G1237" s="1131">
        <v>-1</v>
      </c>
      <c r="H1237" s="1131" t="s">
        <v>437</v>
      </c>
      <c r="I1237" s="1131" t="s">
        <v>8101</v>
      </c>
      <c r="J1237" s="1131" t="s">
        <v>8102</v>
      </c>
      <c r="K1237" s="1131" t="s">
        <v>7683</v>
      </c>
      <c r="L1237" s="1131" t="s">
        <v>8103</v>
      </c>
      <c r="R1237" s="1131">
        <v>7</v>
      </c>
      <c r="S1237" s="1131" t="s">
        <v>7193</v>
      </c>
      <c r="T1237" s="1131">
        <v>7</v>
      </c>
    </row>
    <row r="1238" spans="1:20">
      <c r="A1238" s="1131" t="s">
        <v>3486</v>
      </c>
      <c r="B1238" s="1132" t="s">
        <v>3487</v>
      </c>
      <c r="C1238" s="1131" t="s">
        <v>3411</v>
      </c>
      <c r="D1238" s="1134" t="s">
        <v>1041</v>
      </c>
      <c r="E1238" s="1134" t="s">
        <v>702</v>
      </c>
      <c r="G1238" s="1131">
        <v>-1</v>
      </c>
      <c r="H1238" s="1131" t="s">
        <v>437</v>
      </c>
      <c r="I1238" s="1131" t="s">
        <v>8104</v>
      </c>
      <c r="J1238" s="1131" t="s">
        <v>8105</v>
      </c>
      <c r="K1238" s="1131" t="s">
        <v>7683</v>
      </c>
      <c r="L1238" s="1131" t="s">
        <v>8106</v>
      </c>
      <c r="R1238" s="1131">
        <v>7</v>
      </c>
      <c r="S1238" s="1131" t="s">
        <v>7193</v>
      </c>
      <c r="T1238" s="1131">
        <v>7</v>
      </c>
    </row>
    <row r="1239" spans="1:20">
      <c r="A1239" s="1131" t="s">
        <v>3488</v>
      </c>
      <c r="B1239" s="1132" t="s">
        <v>3489</v>
      </c>
      <c r="C1239" s="1131" t="s">
        <v>3411</v>
      </c>
      <c r="D1239" s="1134" t="s">
        <v>1041</v>
      </c>
      <c r="E1239" s="1134" t="s">
        <v>702</v>
      </c>
      <c r="G1239" s="1131">
        <v>-1</v>
      </c>
      <c r="H1239" s="1131" t="s">
        <v>437</v>
      </c>
      <c r="I1239" s="1131" t="s">
        <v>8107</v>
      </c>
      <c r="J1239" s="1131" t="s">
        <v>8108</v>
      </c>
      <c r="K1239" s="1131" t="s">
        <v>7683</v>
      </c>
      <c r="L1239" s="1131" t="s">
        <v>8109</v>
      </c>
      <c r="R1239" s="1131">
        <v>7</v>
      </c>
      <c r="S1239" s="1131" t="s">
        <v>7193</v>
      </c>
      <c r="T1239" s="1131">
        <v>7</v>
      </c>
    </row>
    <row r="1240" spans="1:20">
      <c r="A1240" s="1131" t="s">
        <v>3490</v>
      </c>
      <c r="B1240" s="1132" t="s">
        <v>3491</v>
      </c>
      <c r="C1240" s="1131" t="s">
        <v>3411</v>
      </c>
      <c r="D1240" s="1134" t="s">
        <v>1041</v>
      </c>
      <c r="E1240" s="1134" t="s">
        <v>702</v>
      </c>
      <c r="G1240" s="1131">
        <v>-1</v>
      </c>
      <c r="H1240" s="1131" t="s">
        <v>437</v>
      </c>
      <c r="I1240" s="1131" t="s">
        <v>8110</v>
      </c>
      <c r="J1240" s="1131" t="s">
        <v>8111</v>
      </c>
      <c r="K1240" s="1131" t="s">
        <v>7683</v>
      </c>
      <c r="L1240" s="1131" t="s">
        <v>8112</v>
      </c>
      <c r="R1240" s="1131">
        <v>7</v>
      </c>
      <c r="S1240" s="1131" t="s">
        <v>7193</v>
      </c>
      <c r="T1240" s="1131">
        <v>7</v>
      </c>
    </row>
    <row r="1241" spans="1:20">
      <c r="A1241" s="1131" t="s">
        <v>3492</v>
      </c>
      <c r="B1241" s="1132" t="s">
        <v>3493</v>
      </c>
      <c r="C1241" s="1131" t="s">
        <v>3411</v>
      </c>
      <c r="D1241" s="1134" t="s">
        <v>1041</v>
      </c>
      <c r="E1241" s="1134" t="s">
        <v>702</v>
      </c>
      <c r="G1241" s="1131">
        <v>-1</v>
      </c>
      <c r="H1241" s="1131" t="s">
        <v>437</v>
      </c>
      <c r="I1241" s="1131" t="s">
        <v>8113</v>
      </c>
      <c r="J1241" s="1131" t="s">
        <v>8114</v>
      </c>
      <c r="K1241" s="1131" t="s">
        <v>7683</v>
      </c>
      <c r="L1241" s="1131" t="s">
        <v>8115</v>
      </c>
      <c r="R1241" s="1131">
        <v>8</v>
      </c>
      <c r="S1241" s="1131" t="s">
        <v>7193</v>
      </c>
      <c r="T1241" s="1131">
        <v>8</v>
      </c>
    </row>
    <row r="1242" spans="1:20">
      <c r="A1242" s="1131" t="s">
        <v>3494</v>
      </c>
      <c r="B1242" s="1132" t="s">
        <v>3495</v>
      </c>
      <c r="C1242" s="1131" t="s">
        <v>3411</v>
      </c>
      <c r="D1242" s="1134" t="s">
        <v>1041</v>
      </c>
      <c r="E1242" s="1134" t="s">
        <v>702</v>
      </c>
      <c r="G1242" s="1131">
        <v>-1</v>
      </c>
      <c r="H1242" s="1131" t="s">
        <v>437</v>
      </c>
      <c r="I1242" s="1131" t="s">
        <v>8116</v>
      </c>
      <c r="J1242" s="1131" t="s">
        <v>8117</v>
      </c>
      <c r="K1242" s="1131" t="s">
        <v>7683</v>
      </c>
      <c r="L1242" s="1131" t="s">
        <v>8118</v>
      </c>
      <c r="R1242" s="1131">
        <v>7</v>
      </c>
      <c r="S1242" s="1131" t="s">
        <v>7193</v>
      </c>
      <c r="T1242" s="1131">
        <v>7</v>
      </c>
    </row>
    <row r="1243" spans="1:20">
      <c r="A1243" s="1131" t="s">
        <v>3496</v>
      </c>
      <c r="B1243" s="1132" t="s">
        <v>3497</v>
      </c>
      <c r="C1243" s="1131" t="s">
        <v>3411</v>
      </c>
      <c r="D1243" s="1134" t="s">
        <v>1041</v>
      </c>
      <c r="E1243" s="1134" t="s">
        <v>702</v>
      </c>
      <c r="G1243" s="1131">
        <v>-1</v>
      </c>
      <c r="H1243" s="1131" t="s">
        <v>437</v>
      </c>
      <c r="I1243" s="1131" t="s">
        <v>8119</v>
      </c>
      <c r="J1243" s="1131" t="s">
        <v>8120</v>
      </c>
      <c r="K1243" s="1131" t="s">
        <v>7683</v>
      </c>
      <c r="L1243" s="1131" t="s">
        <v>8121</v>
      </c>
      <c r="R1243" s="1131">
        <v>7</v>
      </c>
      <c r="S1243" s="1131" t="s">
        <v>7193</v>
      </c>
      <c r="T1243" s="1131">
        <v>7</v>
      </c>
    </row>
    <row r="1244" spans="1:20">
      <c r="A1244" s="1131" t="s">
        <v>3498</v>
      </c>
      <c r="B1244" s="1132" t="s">
        <v>3499</v>
      </c>
      <c r="C1244" s="1131" t="s">
        <v>3411</v>
      </c>
      <c r="D1244" s="1134" t="s">
        <v>1041</v>
      </c>
      <c r="E1244" s="1134" t="s">
        <v>702</v>
      </c>
      <c r="G1244" s="1131">
        <v>-1</v>
      </c>
      <c r="H1244" s="1131" t="s">
        <v>437</v>
      </c>
      <c r="I1244" s="1131" t="s">
        <v>8122</v>
      </c>
      <c r="J1244" s="1131" t="s">
        <v>8123</v>
      </c>
      <c r="K1244" s="1131">
        <v>2</v>
      </c>
      <c r="L1244" s="1131" t="s">
        <v>8124</v>
      </c>
      <c r="R1244" s="1131">
        <v>13</v>
      </c>
      <c r="S1244" s="1131" t="s">
        <v>7193</v>
      </c>
      <c r="T1244" s="1131">
        <v>13</v>
      </c>
    </row>
    <row r="1245" spans="1:20">
      <c r="A1245" s="1131" t="s">
        <v>3500</v>
      </c>
      <c r="B1245" s="1132" t="s">
        <v>3501</v>
      </c>
      <c r="C1245" s="1131" t="s">
        <v>3411</v>
      </c>
      <c r="D1245" s="1134" t="s">
        <v>1041</v>
      </c>
      <c r="E1245" s="1134" t="s">
        <v>702</v>
      </c>
      <c r="G1245" s="1131">
        <v>-1</v>
      </c>
      <c r="H1245" s="1131" t="s">
        <v>437</v>
      </c>
      <c r="I1245" s="1131" t="s">
        <v>8125</v>
      </c>
      <c r="J1245" s="1131" t="s">
        <v>8126</v>
      </c>
      <c r="K1245" s="1131">
        <v>2</v>
      </c>
      <c r="L1245" s="1131" t="s">
        <v>8127</v>
      </c>
      <c r="R1245" s="1131">
        <v>15</v>
      </c>
      <c r="S1245" s="1131" t="s">
        <v>7193</v>
      </c>
      <c r="T1245" s="1131">
        <v>15</v>
      </c>
    </row>
    <row r="1246" spans="1:20">
      <c r="A1246" s="1131" t="s">
        <v>3502</v>
      </c>
      <c r="B1246" s="1132" t="s">
        <v>3503</v>
      </c>
      <c r="C1246" s="1131" t="s">
        <v>3411</v>
      </c>
      <c r="D1246" s="1134" t="s">
        <v>1041</v>
      </c>
      <c r="E1246" s="1134" t="s">
        <v>702</v>
      </c>
      <c r="G1246" s="1131">
        <v>0</v>
      </c>
      <c r="H1246" s="1131" t="s">
        <v>7246</v>
      </c>
      <c r="I1246" s="1131" t="s">
        <v>8059</v>
      </c>
      <c r="J1246" s="1131" t="s">
        <v>8060</v>
      </c>
      <c r="K1246" s="1131" t="s">
        <v>7683</v>
      </c>
      <c r="L1246" s="1131" t="s">
        <v>8061</v>
      </c>
      <c r="R1246" s="1131">
        <v>7</v>
      </c>
      <c r="S1246" s="1131" t="s">
        <v>7193</v>
      </c>
      <c r="T1246" s="1131">
        <v>7</v>
      </c>
    </row>
    <row r="1247" spans="1:20">
      <c r="A1247" s="1131" t="s">
        <v>3504</v>
      </c>
      <c r="B1247" s="1132" t="s">
        <v>3505</v>
      </c>
      <c r="C1247" s="1131" t="s">
        <v>3411</v>
      </c>
      <c r="D1247" s="1134" t="s">
        <v>1041</v>
      </c>
      <c r="E1247" s="1134" t="s">
        <v>702</v>
      </c>
      <c r="G1247" s="1131">
        <v>0</v>
      </c>
      <c r="H1247" s="1131" t="s">
        <v>7246</v>
      </c>
      <c r="I1247" s="1131" t="s">
        <v>8062</v>
      </c>
      <c r="J1247" s="1131" t="s">
        <v>8063</v>
      </c>
      <c r="K1247" s="1131">
        <v>1</v>
      </c>
      <c r="L1247" s="1131" t="s">
        <v>8064</v>
      </c>
      <c r="R1247" s="1131">
        <v>9</v>
      </c>
      <c r="S1247" s="1131" t="s">
        <v>7193</v>
      </c>
      <c r="T1247" s="1131">
        <v>9</v>
      </c>
    </row>
    <row r="1248" spans="1:20">
      <c r="A1248" s="1131" t="s">
        <v>3506</v>
      </c>
      <c r="B1248" s="1132" t="s">
        <v>3507</v>
      </c>
      <c r="C1248" s="1131" t="s">
        <v>3411</v>
      </c>
      <c r="D1248" s="1134" t="s">
        <v>1041</v>
      </c>
      <c r="E1248" s="1134" t="s">
        <v>702</v>
      </c>
      <c r="G1248" s="1131">
        <v>0</v>
      </c>
      <c r="H1248" s="1131" t="s">
        <v>7246</v>
      </c>
      <c r="I1248" s="1131" t="s">
        <v>8065</v>
      </c>
      <c r="J1248" s="1131" t="s">
        <v>8066</v>
      </c>
      <c r="K1248" s="1131" t="s">
        <v>7683</v>
      </c>
      <c r="L1248" s="1131" t="s">
        <v>8067</v>
      </c>
      <c r="R1248" s="1131">
        <v>7</v>
      </c>
      <c r="S1248" s="1131" t="s">
        <v>7193</v>
      </c>
      <c r="T1248" s="1131">
        <v>7</v>
      </c>
    </row>
    <row r="1249" spans="1:20">
      <c r="A1249" s="1131" t="s">
        <v>3508</v>
      </c>
      <c r="B1249" s="1132" t="s">
        <v>3509</v>
      </c>
      <c r="C1249" s="1131" t="s">
        <v>3411</v>
      </c>
      <c r="D1249" s="1134" t="s">
        <v>1041</v>
      </c>
      <c r="E1249" s="1134" t="s">
        <v>702</v>
      </c>
      <c r="G1249" s="1131">
        <v>0</v>
      </c>
      <c r="H1249" s="1131" t="s">
        <v>7246</v>
      </c>
      <c r="I1249" s="1131" t="s">
        <v>8068</v>
      </c>
      <c r="J1249" s="1131" t="s">
        <v>8069</v>
      </c>
      <c r="K1249" s="1131" t="s">
        <v>7683</v>
      </c>
      <c r="L1249" s="1131" t="s">
        <v>8070</v>
      </c>
      <c r="R1249" s="1131">
        <v>7</v>
      </c>
      <c r="S1249" s="1131" t="s">
        <v>7193</v>
      </c>
      <c r="T1249" s="1131">
        <v>7</v>
      </c>
    </row>
    <row r="1250" spans="1:20">
      <c r="A1250" s="1131" t="s">
        <v>3510</v>
      </c>
      <c r="B1250" s="1132" t="s">
        <v>3511</v>
      </c>
      <c r="C1250" s="1131" t="s">
        <v>3411</v>
      </c>
      <c r="D1250" s="1134" t="s">
        <v>1041</v>
      </c>
      <c r="E1250" s="1134" t="s">
        <v>702</v>
      </c>
      <c r="G1250" s="1131">
        <v>0</v>
      </c>
      <c r="H1250" s="1131" t="s">
        <v>7246</v>
      </c>
      <c r="I1250" s="1131" t="s">
        <v>8071</v>
      </c>
      <c r="J1250" s="1131" t="s">
        <v>8072</v>
      </c>
      <c r="K1250" s="1131" t="s">
        <v>7683</v>
      </c>
      <c r="L1250" s="1131" t="s">
        <v>8073</v>
      </c>
      <c r="R1250" s="1131">
        <v>7</v>
      </c>
      <c r="S1250" s="1131" t="s">
        <v>7193</v>
      </c>
      <c r="T1250" s="1131">
        <v>7</v>
      </c>
    </row>
    <row r="1251" spans="1:20">
      <c r="A1251" s="1131" t="s">
        <v>3512</v>
      </c>
      <c r="B1251" s="1132" t="s">
        <v>3513</v>
      </c>
      <c r="C1251" s="1131" t="s">
        <v>3411</v>
      </c>
      <c r="D1251" s="1134" t="s">
        <v>1041</v>
      </c>
      <c r="E1251" s="1134" t="s">
        <v>702</v>
      </c>
      <c r="G1251" s="1131">
        <v>0</v>
      </c>
      <c r="H1251" s="1131" t="s">
        <v>7246</v>
      </c>
      <c r="I1251" s="1131" t="s">
        <v>8074</v>
      </c>
      <c r="J1251" s="1131" t="s">
        <v>8075</v>
      </c>
      <c r="K1251" s="1131" t="s">
        <v>7683</v>
      </c>
      <c r="L1251" s="1131" t="s">
        <v>8076</v>
      </c>
      <c r="R1251" s="1131">
        <v>7</v>
      </c>
      <c r="S1251" s="1131" t="s">
        <v>7193</v>
      </c>
      <c r="T1251" s="1131">
        <v>7</v>
      </c>
    </row>
    <row r="1252" spans="1:20">
      <c r="A1252" s="1131" t="s">
        <v>3514</v>
      </c>
      <c r="B1252" s="1132" t="s">
        <v>3515</v>
      </c>
      <c r="C1252" s="1131" t="s">
        <v>3411</v>
      </c>
      <c r="D1252" s="1134" t="s">
        <v>1041</v>
      </c>
      <c r="E1252" s="1134" t="s">
        <v>702</v>
      </c>
      <c r="G1252" s="1131">
        <v>0</v>
      </c>
      <c r="H1252" s="1131" t="s">
        <v>7246</v>
      </c>
      <c r="I1252" s="1131" t="s">
        <v>8077</v>
      </c>
      <c r="J1252" s="1131" t="s">
        <v>8078</v>
      </c>
      <c r="K1252" s="1131" t="s">
        <v>7683</v>
      </c>
      <c r="L1252" s="1131" t="s">
        <v>8079</v>
      </c>
      <c r="R1252" s="1131">
        <v>7</v>
      </c>
      <c r="S1252" s="1131" t="s">
        <v>7193</v>
      </c>
      <c r="T1252" s="1131">
        <v>7</v>
      </c>
    </row>
    <row r="1253" spans="1:20">
      <c r="A1253" s="1131" t="s">
        <v>3516</v>
      </c>
      <c r="B1253" s="1132" t="s">
        <v>3517</v>
      </c>
      <c r="C1253" s="1131" t="s">
        <v>3411</v>
      </c>
      <c r="D1253" s="1134" t="s">
        <v>1041</v>
      </c>
      <c r="E1253" s="1134" t="s">
        <v>702</v>
      </c>
      <c r="G1253" s="1131">
        <v>0</v>
      </c>
      <c r="H1253" s="1131" t="s">
        <v>7246</v>
      </c>
      <c r="I1253" s="1131" t="s">
        <v>8080</v>
      </c>
      <c r="J1253" s="1131" t="s">
        <v>8081</v>
      </c>
      <c r="K1253" s="1131" t="s">
        <v>7683</v>
      </c>
      <c r="L1253" s="1131" t="s">
        <v>8082</v>
      </c>
      <c r="R1253" s="1131">
        <v>7</v>
      </c>
      <c r="S1253" s="1131" t="s">
        <v>7193</v>
      </c>
      <c r="T1253" s="1131">
        <v>7</v>
      </c>
    </row>
    <row r="1254" spans="1:20">
      <c r="A1254" s="1131" t="s">
        <v>3518</v>
      </c>
      <c r="B1254" s="1132" t="s">
        <v>3519</v>
      </c>
      <c r="C1254" s="1131" t="s">
        <v>3411</v>
      </c>
      <c r="D1254" s="1134" t="s">
        <v>1041</v>
      </c>
      <c r="E1254" s="1134" t="s">
        <v>702</v>
      </c>
      <c r="G1254" s="1131">
        <v>0</v>
      </c>
      <c r="H1254" s="1131" t="s">
        <v>7246</v>
      </c>
      <c r="I1254" s="1131" t="s">
        <v>8083</v>
      </c>
      <c r="J1254" s="1131" t="s">
        <v>8084</v>
      </c>
      <c r="K1254" s="1131" t="s">
        <v>7683</v>
      </c>
      <c r="L1254" s="1131" t="s">
        <v>8085</v>
      </c>
      <c r="R1254" s="1131">
        <v>7</v>
      </c>
      <c r="S1254" s="1131" t="s">
        <v>7193</v>
      </c>
      <c r="T1254" s="1131">
        <v>7</v>
      </c>
    </row>
    <row r="1255" spans="1:20">
      <c r="A1255" s="1131" t="s">
        <v>3520</v>
      </c>
      <c r="B1255" s="1132" t="s">
        <v>3521</v>
      </c>
      <c r="C1255" s="1131" t="s">
        <v>3411</v>
      </c>
      <c r="D1255" s="1134" t="s">
        <v>1041</v>
      </c>
      <c r="E1255" s="1134" t="s">
        <v>702</v>
      </c>
      <c r="G1255" s="1131">
        <v>0</v>
      </c>
      <c r="H1255" s="1131" t="s">
        <v>7246</v>
      </c>
      <c r="I1255" s="1131" t="s">
        <v>8086</v>
      </c>
      <c r="J1255" s="1131" t="s">
        <v>8087</v>
      </c>
      <c r="K1255" s="1131" t="s">
        <v>7683</v>
      </c>
      <c r="L1255" s="1131" t="s">
        <v>8088</v>
      </c>
      <c r="R1255" s="1131">
        <v>7</v>
      </c>
      <c r="S1255" s="1131" t="s">
        <v>7193</v>
      </c>
      <c r="T1255" s="1131">
        <v>7</v>
      </c>
    </row>
    <row r="1256" spans="1:20">
      <c r="A1256" s="1131" t="s">
        <v>3522</v>
      </c>
      <c r="B1256" s="1132" t="s">
        <v>3523</v>
      </c>
      <c r="C1256" s="1131" t="s">
        <v>3411</v>
      </c>
      <c r="D1256" s="1134" t="s">
        <v>1041</v>
      </c>
      <c r="E1256" s="1134" t="s">
        <v>702</v>
      </c>
      <c r="G1256" s="1131">
        <v>0</v>
      </c>
      <c r="H1256" s="1131" t="s">
        <v>7246</v>
      </c>
      <c r="I1256" s="1131" t="s">
        <v>8089</v>
      </c>
      <c r="J1256" s="1131" t="s">
        <v>8090</v>
      </c>
      <c r="K1256" s="1131" t="s">
        <v>7683</v>
      </c>
      <c r="L1256" s="1131" t="s">
        <v>8091</v>
      </c>
      <c r="R1256" s="1131">
        <v>7</v>
      </c>
      <c r="S1256" s="1131" t="s">
        <v>7193</v>
      </c>
      <c r="T1256" s="1131">
        <v>7</v>
      </c>
    </row>
    <row r="1257" spans="1:20">
      <c r="A1257" s="1131" t="s">
        <v>3524</v>
      </c>
      <c r="B1257" s="1132" t="s">
        <v>3525</v>
      </c>
      <c r="C1257" s="1131" t="s">
        <v>3411</v>
      </c>
      <c r="D1257" s="1134" t="s">
        <v>1041</v>
      </c>
      <c r="E1257" s="1134" t="s">
        <v>702</v>
      </c>
      <c r="G1257" s="1131">
        <v>0</v>
      </c>
      <c r="H1257" s="1131" t="s">
        <v>7246</v>
      </c>
      <c r="I1257" s="1131" t="s">
        <v>8092</v>
      </c>
      <c r="J1257" s="1131" t="s">
        <v>8093</v>
      </c>
      <c r="K1257" s="1131" t="s">
        <v>7683</v>
      </c>
      <c r="L1257" s="1131" t="s">
        <v>8094</v>
      </c>
      <c r="R1257" s="1131">
        <v>7</v>
      </c>
      <c r="S1257" s="1131" t="s">
        <v>7193</v>
      </c>
      <c r="T1257" s="1131">
        <v>7</v>
      </c>
    </row>
    <row r="1258" spans="1:20">
      <c r="A1258" s="1131" t="s">
        <v>3526</v>
      </c>
      <c r="B1258" s="1132" t="s">
        <v>3527</v>
      </c>
      <c r="C1258" s="1131" t="s">
        <v>3411</v>
      </c>
      <c r="D1258" s="1134" t="s">
        <v>1041</v>
      </c>
      <c r="E1258" s="1134" t="s">
        <v>702</v>
      </c>
      <c r="G1258" s="1131">
        <v>0</v>
      </c>
      <c r="H1258" s="1131" t="s">
        <v>7246</v>
      </c>
      <c r="I1258" s="1131" t="s">
        <v>8095</v>
      </c>
      <c r="J1258" s="1131" t="s">
        <v>8096</v>
      </c>
      <c r="K1258" s="1131" t="s">
        <v>7683</v>
      </c>
      <c r="L1258" s="1131" t="s">
        <v>8097</v>
      </c>
      <c r="R1258" s="1131">
        <v>7</v>
      </c>
      <c r="S1258" s="1131" t="s">
        <v>7193</v>
      </c>
      <c r="T1258" s="1131">
        <v>7</v>
      </c>
    </row>
    <row r="1259" spans="1:20">
      <c r="A1259" s="1131" t="s">
        <v>3528</v>
      </c>
      <c r="B1259" s="1132" t="s">
        <v>3529</v>
      </c>
      <c r="C1259" s="1131" t="s">
        <v>3411</v>
      </c>
      <c r="D1259" s="1134" t="s">
        <v>1041</v>
      </c>
      <c r="E1259" s="1134" t="s">
        <v>702</v>
      </c>
      <c r="G1259" s="1131">
        <v>0</v>
      </c>
      <c r="H1259" s="1131" t="s">
        <v>7246</v>
      </c>
      <c r="I1259" s="1131" t="s">
        <v>8098</v>
      </c>
      <c r="J1259" s="1131" t="s">
        <v>8099</v>
      </c>
      <c r="K1259" s="1131" t="s">
        <v>7683</v>
      </c>
      <c r="L1259" s="1131" t="s">
        <v>8100</v>
      </c>
      <c r="R1259" s="1131">
        <v>7</v>
      </c>
      <c r="S1259" s="1131" t="s">
        <v>7193</v>
      </c>
      <c r="T1259" s="1131">
        <v>7</v>
      </c>
    </row>
    <row r="1260" spans="1:20">
      <c r="A1260" s="1131" t="s">
        <v>3530</v>
      </c>
      <c r="B1260" s="1132" t="s">
        <v>3531</v>
      </c>
      <c r="C1260" s="1131" t="s">
        <v>3411</v>
      </c>
      <c r="D1260" s="1134" t="s">
        <v>1041</v>
      </c>
      <c r="E1260" s="1134" t="s">
        <v>702</v>
      </c>
      <c r="G1260" s="1131">
        <v>0</v>
      </c>
      <c r="H1260" s="1131" t="s">
        <v>7246</v>
      </c>
      <c r="I1260" s="1131" t="s">
        <v>8101</v>
      </c>
      <c r="J1260" s="1131" t="s">
        <v>8102</v>
      </c>
      <c r="K1260" s="1131" t="s">
        <v>7683</v>
      </c>
      <c r="L1260" s="1131" t="s">
        <v>8103</v>
      </c>
      <c r="R1260" s="1131">
        <v>7</v>
      </c>
      <c r="S1260" s="1131" t="s">
        <v>7193</v>
      </c>
      <c r="T1260" s="1131">
        <v>7</v>
      </c>
    </row>
    <row r="1261" spans="1:20">
      <c r="A1261" s="1131" t="s">
        <v>3532</v>
      </c>
      <c r="B1261" s="1132" t="s">
        <v>3533</v>
      </c>
      <c r="C1261" s="1131" t="s">
        <v>3411</v>
      </c>
      <c r="D1261" s="1134" t="s">
        <v>1041</v>
      </c>
      <c r="E1261" s="1134" t="s">
        <v>702</v>
      </c>
      <c r="G1261" s="1131">
        <v>0</v>
      </c>
      <c r="H1261" s="1131" t="s">
        <v>7246</v>
      </c>
      <c r="I1261" s="1131" t="s">
        <v>8104</v>
      </c>
      <c r="J1261" s="1131" t="s">
        <v>8105</v>
      </c>
      <c r="K1261" s="1131" t="s">
        <v>7683</v>
      </c>
      <c r="L1261" s="1131" t="s">
        <v>8106</v>
      </c>
      <c r="R1261" s="1131">
        <v>7</v>
      </c>
      <c r="S1261" s="1131" t="s">
        <v>7193</v>
      </c>
      <c r="T1261" s="1131">
        <v>7</v>
      </c>
    </row>
    <row r="1262" spans="1:20">
      <c r="A1262" s="1131" t="s">
        <v>3534</v>
      </c>
      <c r="B1262" s="1132" t="s">
        <v>3535</v>
      </c>
      <c r="C1262" s="1131" t="s">
        <v>3411</v>
      </c>
      <c r="D1262" s="1134" t="s">
        <v>1041</v>
      </c>
      <c r="E1262" s="1134" t="s">
        <v>702</v>
      </c>
      <c r="G1262" s="1131">
        <v>0</v>
      </c>
      <c r="H1262" s="1131" t="s">
        <v>7246</v>
      </c>
      <c r="I1262" s="1131" t="s">
        <v>8107</v>
      </c>
      <c r="J1262" s="1131" t="s">
        <v>8108</v>
      </c>
      <c r="K1262" s="1131" t="s">
        <v>7683</v>
      </c>
      <c r="L1262" s="1131" t="s">
        <v>8109</v>
      </c>
      <c r="R1262" s="1131">
        <v>7</v>
      </c>
      <c r="S1262" s="1131" t="s">
        <v>7193</v>
      </c>
      <c r="T1262" s="1131">
        <v>7</v>
      </c>
    </row>
    <row r="1263" spans="1:20">
      <c r="A1263" s="1131" t="s">
        <v>3536</v>
      </c>
      <c r="B1263" s="1132" t="s">
        <v>3537</v>
      </c>
      <c r="C1263" s="1131" t="s">
        <v>3411</v>
      </c>
      <c r="D1263" s="1134" t="s">
        <v>1041</v>
      </c>
      <c r="E1263" s="1134" t="s">
        <v>702</v>
      </c>
      <c r="G1263" s="1131">
        <v>0</v>
      </c>
      <c r="H1263" s="1131" t="s">
        <v>7246</v>
      </c>
      <c r="I1263" s="1131" t="s">
        <v>8110</v>
      </c>
      <c r="J1263" s="1131" t="s">
        <v>8111</v>
      </c>
      <c r="K1263" s="1131" t="s">
        <v>7683</v>
      </c>
      <c r="L1263" s="1131" t="s">
        <v>8112</v>
      </c>
      <c r="R1263" s="1131">
        <v>7</v>
      </c>
      <c r="S1263" s="1131" t="s">
        <v>7193</v>
      </c>
      <c r="T1263" s="1131">
        <v>7</v>
      </c>
    </row>
    <row r="1264" spans="1:20">
      <c r="A1264" s="1131" t="s">
        <v>3538</v>
      </c>
      <c r="B1264" s="1132" t="s">
        <v>3539</v>
      </c>
      <c r="C1264" s="1131" t="s">
        <v>3411</v>
      </c>
      <c r="D1264" s="1134" t="s">
        <v>1041</v>
      </c>
      <c r="E1264" s="1134" t="s">
        <v>702</v>
      </c>
      <c r="G1264" s="1131">
        <v>0</v>
      </c>
      <c r="H1264" s="1131" t="s">
        <v>7246</v>
      </c>
      <c r="I1264" s="1131" t="s">
        <v>8113</v>
      </c>
      <c r="J1264" s="1131" t="s">
        <v>8114</v>
      </c>
      <c r="K1264" s="1131" t="s">
        <v>7683</v>
      </c>
      <c r="L1264" s="1131" t="s">
        <v>8115</v>
      </c>
      <c r="R1264" s="1131">
        <v>8</v>
      </c>
      <c r="S1264" s="1131" t="s">
        <v>7193</v>
      </c>
      <c r="T1264" s="1131">
        <v>8</v>
      </c>
    </row>
    <row r="1265" spans="1:20">
      <c r="A1265" s="1131" t="s">
        <v>3540</v>
      </c>
      <c r="B1265" s="1132" t="s">
        <v>3541</v>
      </c>
      <c r="C1265" s="1131" t="s">
        <v>3411</v>
      </c>
      <c r="D1265" s="1134" t="s">
        <v>1041</v>
      </c>
      <c r="E1265" s="1134" t="s">
        <v>702</v>
      </c>
      <c r="G1265" s="1131">
        <v>0</v>
      </c>
      <c r="H1265" s="1131" t="s">
        <v>7246</v>
      </c>
      <c r="I1265" s="1131" t="s">
        <v>8116</v>
      </c>
      <c r="J1265" s="1131" t="s">
        <v>8117</v>
      </c>
      <c r="K1265" s="1131" t="s">
        <v>7683</v>
      </c>
      <c r="L1265" s="1131" t="s">
        <v>8118</v>
      </c>
      <c r="R1265" s="1131">
        <v>7</v>
      </c>
      <c r="S1265" s="1131" t="s">
        <v>7193</v>
      </c>
      <c r="T1265" s="1131">
        <v>7</v>
      </c>
    </row>
    <row r="1266" spans="1:20">
      <c r="A1266" s="1131" t="s">
        <v>3542</v>
      </c>
      <c r="B1266" s="1132" t="s">
        <v>3543</v>
      </c>
      <c r="C1266" s="1131" t="s">
        <v>3411</v>
      </c>
      <c r="D1266" s="1134" t="s">
        <v>1041</v>
      </c>
      <c r="E1266" s="1134" t="s">
        <v>702</v>
      </c>
      <c r="G1266" s="1131">
        <v>0</v>
      </c>
      <c r="H1266" s="1131" t="s">
        <v>7246</v>
      </c>
      <c r="I1266" s="1131" t="s">
        <v>8119</v>
      </c>
      <c r="J1266" s="1131" t="s">
        <v>8120</v>
      </c>
      <c r="K1266" s="1131" t="s">
        <v>7683</v>
      </c>
      <c r="L1266" s="1131" t="s">
        <v>8121</v>
      </c>
      <c r="R1266" s="1131">
        <v>7</v>
      </c>
      <c r="S1266" s="1131" t="s">
        <v>7193</v>
      </c>
      <c r="T1266" s="1131">
        <v>7</v>
      </c>
    </row>
    <row r="1267" spans="1:20">
      <c r="A1267" s="1131" t="s">
        <v>3544</v>
      </c>
      <c r="B1267" s="1132" t="s">
        <v>3545</v>
      </c>
      <c r="C1267" s="1131" t="s">
        <v>3411</v>
      </c>
      <c r="D1267" s="1134" t="s">
        <v>1041</v>
      </c>
      <c r="E1267" s="1134" t="s">
        <v>702</v>
      </c>
      <c r="G1267" s="1131">
        <v>0</v>
      </c>
      <c r="H1267" s="1131" t="s">
        <v>7246</v>
      </c>
      <c r="I1267" s="1131" t="s">
        <v>8122</v>
      </c>
      <c r="J1267" s="1131" t="s">
        <v>8123</v>
      </c>
      <c r="K1267" s="1131">
        <v>2</v>
      </c>
      <c r="L1267" s="1131" t="s">
        <v>8124</v>
      </c>
      <c r="R1267" s="1131">
        <v>13</v>
      </c>
      <c r="S1267" s="1131" t="s">
        <v>7193</v>
      </c>
      <c r="T1267" s="1131">
        <v>13</v>
      </c>
    </row>
    <row r="1268" spans="1:20">
      <c r="A1268" s="1131" t="s">
        <v>3546</v>
      </c>
      <c r="B1268" s="1132" t="s">
        <v>3547</v>
      </c>
      <c r="C1268" s="1131" t="s">
        <v>3411</v>
      </c>
      <c r="D1268" s="1134" t="s">
        <v>1041</v>
      </c>
      <c r="E1268" s="1134" t="s">
        <v>702</v>
      </c>
      <c r="G1268" s="1131">
        <v>0</v>
      </c>
      <c r="H1268" s="1131" t="s">
        <v>7246</v>
      </c>
      <c r="I1268" s="1131" t="s">
        <v>8125</v>
      </c>
      <c r="J1268" s="1131" t="s">
        <v>8126</v>
      </c>
      <c r="K1268" s="1131">
        <v>2</v>
      </c>
      <c r="L1268" s="1131" t="s">
        <v>8127</v>
      </c>
      <c r="R1268" s="1131">
        <v>15</v>
      </c>
      <c r="S1268" s="1131" t="s">
        <v>7193</v>
      </c>
      <c r="T1268" s="1131">
        <v>15</v>
      </c>
    </row>
    <row r="1269" spans="1:20">
      <c r="A1269" s="1131" t="s">
        <v>3548</v>
      </c>
      <c r="B1269" s="1132" t="s">
        <v>3549</v>
      </c>
      <c r="C1269" s="1131" t="s">
        <v>3550</v>
      </c>
      <c r="D1269" s="1134" t="s">
        <v>1041</v>
      </c>
      <c r="E1269" s="1134" t="s">
        <v>702</v>
      </c>
      <c r="G1269" s="1131">
        <v>-2</v>
      </c>
      <c r="H1269" s="1131" t="s">
        <v>7212</v>
      </c>
      <c r="I1269" s="1131" t="s">
        <v>8128</v>
      </c>
      <c r="J1269" s="1131" t="s">
        <v>8129</v>
      </c>
      <c r="K1269" s="1131" t="s">
        <v>7683</v>
      </c>
      <c r="L1269" s="1131" t="s">
        <v>8130</v>
      </c>
      <c r="R1269" s="1131">
        <v>7</v>
      </c>
      <c r="S1269" s="1131" t="s">
        <v>7193</v>
      </c>
      <c r="T1269" s="1131">
        <v>7</v>
      </c>
    </row>
    <row r="1270" spans="1:20">
      <c r="A1270" s="1131" t="s">
        <v>3551</v>
      </c>
      <c r="B1270" s="1132" t="s">
        <v>3552</v>
      </c>
      <c r="C1270" s="1131" t="s">
        <v>3550</v>
      </c>
      <c r="D1270" s="1134" t="s">
        <v>1041</v>
      </c>
      <c r="E1270" s="1134" t="s">
        <v>702</v>
      </c>
      <c r="G1270" s="1131">
        <v>-2</v>
      </c>
      <c r="H1270" s="1131" t="s">
        <v>7212</v>
      </c>
      <c r="I1270" s="1131" t="s">
        <v>8131</v>
      </c>
      <c r="J1270" s="1131" t="s">
        <v>8132</v>
      </c>
      <c r="K1270" s="1131">
        <v>1</v>
      </c>
      <c r="L1270" s="1131" t="s">
        <v>8133</v>
      </c>
      <c r="R1270" s="1131">
        <v>9</v>
      </c>
      <c r="S1270" s="1131" t="s">
        <v>7193</v>
      </c>
      <c r="T1270" s="1131">
        <v>9</v>
      </c>
    </row>
    <row r="1271" spans="1:20">
      <c r="A1271" s="1131" t="s">
        <v>3553</v>
      </c>
      <c r="B1271" s="1132" t="s">
        <v>3554</v>
      </c>
      <c r="C1271" s="1131" t="s">
        <v>3550</v>
      </c>
      <c r="D1271" s="1134" t="s">
        <v>1041</v>
      </c>
      <c r="E1271" s="1134" t="s">
        <v>702</v>
      </c>
      <c r="G1271" s="1131">
        <v>-2</v>
      </c>
      <c r="H1271" s="1131" t="s">
        <v>7212</v>
      </c>
      <c r="I1271" s="1131" t="s">
        <v>8134</v>
      </c>
      <c r="J1271" s="1131" t="s">
        <v>8135</v>
      </c>
      <c r="K1271" s="1131" t="s">
        <v>7683</v>
      </c>
      <c r="L1271" s="1131" t="s">
        <v>8136</v>
      </c>
      <c r="R1271" s="1131">
        <v>7</v>
      </c>
      <c r="S1271" s="1131" t="s">
        <v>7193</v>
      </c>
      <c r="T1271" s="1131">
        <v>7</v>
      </c>
    </row>
    <row r="1272" spans="1:20">
      <c r="A1272" s="1131" t="s">
        <v>3555</v>
      </c>
      <c r="B1272" s="1132" t="s">
        <v>3556</v>
      </c>
      <c r="C1272" s="1131" t="s">
        <v>3550</v>
      </c>
      <c r="D1272" s="1134" t="s">
        <v>1041</v>
      </c>
      <c r="E1272" s="1134" t="s">
        <v>702</v>
      </c>
      <c r="G1272" s="1131">
        <v>-2</v>
      </c>
      <c r="H1272" s="1131" t="s">
        <v>7212</v>
      </c>
      <c r="I1272" s="1131" t="s">
        <v>8137</v>
      </c>
      <c r="J1272" s="1131" t="s">
        <v>8138</v>
      </c>
      <c r="K1272" s="1131" t="s">
        <v>7683</v>
      </c>
      <c r="L1272" s="1131" t="s">
        <v>8139</v>
      </c>
      <c r="R1272" s="1131">
        <v>7</v>
      </c>
      <c r="S1272" s="1131" t="s">
        <v>7193</v>
      </c>
      <c r="T1272" s="1131">
        <v>7</v>
      </c>
    </row>
    <row r="1273" spans="1:20">
      <c r="A1273" s="1131" t="s">
        <v>3557</v>
      </c>
      <c r="B1273" s="1132" t="s">
        <v>3558</v>
      </c>
      <c r="C1273" s="1131" t="s">
        <v>3550</v>
      </c>
      <c r="D1273" s="1134" t="s">
        <v>1041</v>
      </c>
      <c r="E1273" s="1134" t="s">
        <v>702</v>
      </c>
      <c r="G1273" s="1131">
        <v>-2</v>
      </c>
      <c r="H1273" s="1131" t="s">
        <v>7212</v>
      </c>
      <c r="I1273" s="1131" t="s">
        <v>8140</v>
      </c>
      <c r="J1273" s="1131" t="s">
        <v>8141</v>
      </c>
      <c r="K1273" s="1131" t="s">
        <v>7683</v>
      </c>
      <c r="L1273" s="1131" t="s">
        <v>8142</v>
      </c>
      <c r="R1273" s="1131">
        <v>7</v>
      </c>
      <c r="S1273" s="1131" t="s">
        <v>7193</v>
      </c>
      <c r="T1273" s="1131">
        <v>7</v>
      </c>
    </row>
    <row r="1274" spans="1:20">
      <c r="A1274" s="1131" t="s">
        <v>3559</v>
      </c>
      <c r="B1274" s="1132" t="s">
        <v>3560</v>
      </c>
      <c r="C1274" s="1131" t="s">
        <v>3550</v>
      </c>
      <c r="D1274" s="1134" t="s">
        <v>1041</v>
      </c>
      <c r="E1274" s="1134" t="s">
        <v>702</v>
      </c>
      <c r="G1274" s="1131">
        <v>-2</v>
      </c>
      <c r="H1274" s="1131" t="s">
        <v>7212</v>
      </c>
      <c r="I1274" s="1131" t="s">
        <v>8143</v>
      </c>
      <c r="J1274" s="1131" t="s">
        <v>8144</v>
      </c>
      <c r="K1274" s="1131" t="s">
        <v>7683</v>
      </c>
      <c r="L1274" s="1131" t="s">
        <v>8145</v>
      </c>
      <c r="R1274" s="1131">
        <v>7</v>
      </c>
      <c r="S1274" s="1131" t="s">
        <v>7193</v>
      </c>
      <c r="T1274" s="1131">
        <v>7</v>
      </c>
    </row>
    <row r="1275" spans="1:20">
      <c r="A1275" s="1131" t="s">
        <v>3561</v>
      </c>
      <c r="B1275" s="1132" t="s">
        <v>3562</v>
      </c>
      <c r="C1275" s="1131" t="s">
        <v>3550</v>
      </c>
      <c r="D1275" s="1134" t="s">
        <v>1041</v>
      </c>
      <c r="E1275" s="1134" t="s">
        <v>702</v>
      </c>
      <c r="G1275" s="1131">
        <v>-2</v>
      </c>
      <c r="H1275" s="1131" t="s">
        <v>7212</v>
      </c>
      <c r="I1275" s="1131" t="s">
        <v>8146</v>
      </c>
      <c r="J1275" s="1131" t="s">
        <v>8147</v>
      </c>
      <c r="K1275" s="1131" t="s">
        <v>7683</v>
      </c>
      <c r="L1275" s="1131" t="s">
        <v>8148</v>
      </c>
      <c r="R1275" s="1131">
        <v>7</v>
      </c>
      <c r="S1275" s="1131" t="s">
        <v>7193</v>
      </c>
      <c r="T1275" s="1131">
        <v>7</v>
      </c>
    </row>
    <row r="1276" spans="1:20">
      <c r="A1276" s="1131" t="s">
        <v>3563</v>
      </c>
      <c r="B1276" s="1132" t="s">
        <v>3564</v>
      </c>
      <c r="C1276" s="1131" t="s">
        <v>3550</v>
      </c>
      <c r="D1276" s="1134" t="s">
        <v>1041</v>
      </c>
      <c r="E1276" s="1134" t="s">
        <v>702</v>
      </c>
      <c r="G1276" s="1131">
        <v>-2</v>
      </c>
      <c r="H1276" s="1131" t="s">
        <v>7212</v>
      </c>
      <c r="I1276" s="1131" t="s">
        <v>8149</v>
      </c>
      <c r="J1276" s="1131" t="s">
        <v>8150</v>
      </c>
      <c r="K1276" s="1131" t="s">
        <v>7683</v>
      </c>
      <c r="L1276" s="1131" t="s">
        <v>8151</v>
      </c>
      <c r="R1276" s="1131">
        <v>7</v>
      </c>
      <c r="S1276" s="1131" t="s">
        <v>7193</v>
      </c>
      <c r="T1276" s="1131">
        <v>7</v>
      </c>
    </row>
    <row r="1277" spans="1:20">
      <c r="A1277" s="1131" t="s">
        <v>3565</v>
      </c>
      <c r="B1277" s="1132" t="s">
        <v>3566</v>
      </c>
      <c r="C1277" s="1131" t="s">
        <v>3550</v>
      </c>
      <c r="D1277" s="1134" t="s">
        <v>1041</v>
      </c>
      <c r="E1277" s="1134" t="s">
        <v>702</v>
      </c>
      <c r="G1277" s="1131">
        <v>-2</v>
      </c>
      <c r="H1277" s="1131" t="s">
        <v>7212</v>
      </c>
      <c r="I1277" s="1131" t="s">
        <v>8152</v>
      </c>
      <c r="J1277" s="1131" t="s">
        <v>8153</v>
      </c>
      <c r="K1277" s="1131" t="s">
        <v>7683</v>
      </c>
      <c r="L1277" s="1131" t="s">
        <v>8154</v>
      </c>
      <c r="R1277" s="1131">
        <v>7</v>
      </c>
      <c r="S1277" s="1131" t="s">
        <v>7193</v>
      </c>
      <c r="T1277" s="1131">
        <v>7</v>
      </c>
    </row>
    <row r="1278" spans="1:20">
      <c r="A1278" s="1131" t="s">
        <v>3567</v>
      </c>
      <c r="B1278" s="1132" t="s">
        <v>3568</v>
      </c>
      <c r="C1278" s="1131" t="s">
        <v>3550</v>
      </c>
      <c r="D1278" s="1134" t="s">
        <v>1041</v>
      </c>
      <c r="E1278" s="1134" t="s">
        <v>702</v>
      </c>
      <c r="G1278" s="1131">
        <v>-2</v>
      </c>
      <c r="H1278" s="1131" t="s">
        <v>7212</v>
      </c>
      <c r="I1278" s="1131" t="s">
        <v>8155</v>
      </c>
      <c r="J1278" s="1131" t="s">
        <v>8156</v>
      </c>
      <c r="K1278" s="1131" t="s">
        <v>7683</v>
      </c>
      <c r="L1278" s="1131" t="s">
        <v>8157</v>
      </c>
      <c r="R1278" s="1131">
        <v>7</v>
      </c>
      <c r="S1278" s="1131" t="s">
        <v>7193</v>
      </c>
      <c r="T1278" s="1131">
        <v>7</v>
      </c>
    </row>
    <row r="1279" spans="1:20">
      <c r="A1279" s="1131" t="s">
        <v>3569</v>
      </c>
      <c r="B1279" s="1132" t="s">
        <v>3570</v>
      </c>
      <c r="C1279" s="1131" t="s">
        <v>3550</v>
      </c>
      <c r="D1279" s="1134" t="s">
        <v>1041</v>
      </c>
      <c r="E1279" s="1134" t="s">
        <v>702</v>
      </c>
      <c r="G1279" s="1131">
        <v>-2</v>
      </c>
      <c r="H1279" s="1131" t="s">
        <v>7212</v>
      </c>
      <c r="I1279" s="1131" t="s">
        <v>8158</v>
      </c>
      <c r="J1279" s="1131" t="s">
        <v>8159</v>
      </c>
      <c r="K1279" s="1131" t="s">
        <v>7683</v>
      </c>
      <c r="L1279" s="1131" t="s">
        <v>8160</v>
      </c>
      <c r="R1279" s="1131">
        <v>7</v>
      </c>
      <c r="S1279" s="1131" t="s">
        <v>7193</v>
      </c>
      <c r="T1279" s="1131">
        <v>7</v>
      </c>
    </row>
    <row r="1280" spans="1:20">
      <c r="A1280" s="1131" t="s">
        <v>3571</v>
      </c>
      <c r="B1280" s="1132" t="s">
        <v>3572</v>
      </c>
      <c r="C1280" s="1131" t="s">
        <v>3550</v>
      </c>
      <c r="D1280" s="1134" t="s">
        <v>1041</v>
      </c>
      <c r="E1280" s="1134" t="s">
        <v>702</v>
      </c>
      <c r="G1280" s="1131">
        <v>-2</v>
      </c>
      <c r="H1280" s="1131" t="s">
        <v>7212</v>
      </c>
      <c r="I1280" s="1131" t="s">
        <v>8161</v>
      </c>
      <c r="J1280" s="1131" t="s">
        <v>8162</v>
      </c>
      <c r="K1280" s="1131" t="s">
        <v>7683</v>
      </c>
      <c r="L1280" s="1131" t="s">
        <v>8163</v>
      </c>
      <c r="R1280" s="1131">
        <v>7</v>
      </c>
      <c r="S1280" s="1131" t="s">
        <v>7193</v>
      </c>
      <c r="T1280" s="1131">
        <v>7</v>
      </c>
    </row>
    <row r="1281" spans="1:20">
      <c r="A1281" s="1131" t="s">
        <v>3573</v>
      </c>
      <c r="B1281" s="1132" t="s">
        <v>3574</v>
      </c>
      <c r="C1281" s="1131" t="s">
        <v>3550</v>
      </c>
      <c r="D1281" s="1134" t="s">
        <v>1041</v>
      </c>
      <c r="E1281" s="1134" t="s">
        <v>702</v>
      </c>
      <c r="G1281" s="1131">
        <v>-2</v>
      </c>
      <c r="H1281" s="1131" t="s">
        <v>7212</v>
      </c>
      <c r="I1281" s="1131" t="s">
        <v>8164</v>
      </c>
      <c r="J1281" s="1131" t="s">
        <v>8165</v>
      </c>
      <c r="K1281" s="1131" t="s">
        <v>7683</v>
      </c>
      <c r="L1281" s="1131" t="s">
        <v>8166</v>
      </c>
      <c r="R1281" s="1131">
        <v>7</v>
      </c>
      <c r="S1281" s="1131" t="s">
        <v>7193</v>
      </c>
      <c r="T1281" s="1131">
        <v>7</v>
      </c>
    </row>
    <row r="1282" spans="1:20">
      <c r="A1282" s="1131" t="s">
        <v>3575</v>
      </c>
      <c r="B1282" s="1132" t="s">
        <v>3576</v>
      </c>
      <c r="C1282" s="1131" t="s">
        <v>3550</v>
      </c>
      <c r="D1282" s="1134" t="s">
        <v>1041</v>
      </c>
      <c r="E1282" s="1134" t="s">
        <v>702</v>
      </c>
      <c r="G1282" s="1131">
        <v>-2</v>
      </c>
      <c r="H1282" s="1131" t="s">
        <v>7212</v>
      </c>
      <c r="I1282" s="1131" t="s">
        <v>8167</v>
      </c>
      <c r="J1282" s="1131" t="s">
        <v>8168</v>
      </c>
      <c r="K1282" s="1131" t="s">
        <v>7683</v>
      </c>
      <c r="L1282" s="1131" t="s">
        <v>8169</v>
      </c>
      <c r="R1282" s="1131">
        <v>7</v>
      </c>
      <c r="S1282" s="1131" t="s">
        <v>7193</v>
      </c>
      <c r="T1282" s="1131">
        <v>7</v>
      </c>
    </row>
    <row r="1283" spans="1:20">
      <c r="A1283" s="1131" t="s">
        <v>3577</v>
      </c>
      <c r="B1283" s="1132" t="s">
        <v>3578</v>
      </c>
      <c r="C1283" s="1131" t="s">
        <v>3550</v>
      </c>
      <c r="D1283" s="1134" t="s">
        <v>1041</v>
      </c>
      <c r="E1283" s="1134" t="s">
        <v>702</v>
      </c>
      <c r="G1283" s="1131">
        <v>-2</v>
      </c>
      <c r="H1283" s="1131" t="s">
        <v>7212</v>
      </c>
      <c r="I1283" s="1131" t="s">
        <v>8170</v>
      </c>
      <c r="J1283" s="1131" t="s">
        <v>8171</v>
      </c>
      <c r="K1283" s="1131" t="s">
        <v>7683</v>
      </c>
      <c r="L1283" s="1131" t="s">
        <v>8172</v>
      </c>
      <c r="R1283" s="1131">
        <v>7</v>
      </c>
      <c r="S1283" s="1131" t="s">
        <v>7193</v>
      </c>
      <c r="T1283" s="1131">
        <v>7</v>
      </c>
    </row>
    <row r="1284" spans="1:20">
      <c r="A1284" s="1131" t="s">
        <v>3579</v>
      </c>
      <c r="B1284" s="1132" t="s">
        <v>3580</v>
      </c>
      <c r="C1284" s="1131" t="s">
        <v>3550</v>
      </c>
      <c r="D1284" s="1134" t="s">
        <v>1041</v>
      </c>
      <c r="E1284" s="1134" t="s">
        <v>702</v>
      </c>
      <c r="G1284" s="1131">
        <v>-2</v>
      </c>
      <c r="H1284" s="1131" t="s">
        <v>7212</v>
      </c>
      <c r="I1284" s="1131" t="s">
        <v>8173</v>
      </c>
      <c r="J1284" s="1131" t="s">
        <v>8174</v>
      </c>
      <c r="K1284" s="1131" t="s">
        <v>7683</v>
      </c>
      <c r="L1284" s="1131" t="s">
        <v>8175</v>
      </c>
      <c r="R1284" s="1131">
        <v>7</v>
      </c>
      <c r="S1284" s="1131" t="s">
        <v>7193</v>
      </c>
      <c r="T1284" s="1131">
        <v>7</v>
      </c>
    </row>
    <row r="1285" spans="1:20">
      <c r="A1285" s="1131" t="s">
        <v>3581</v>
      </c>
      <c r="B1285" s="1132" t="s">
        <v>3582</v>
      </c>
      <c r="C1285" s="1131" t="s">
        <v>3550</v>
      </c>
      <c r="D1285" s="1134" t="s">
        <v>1041</v>
      </c>
      <c r="E1285" s="1134" t="s">
        <v>702</v>
      </c>
      <c r="G1285" s="1131">
        <v>-2</v>
      </c>
      <c r="H1285" s="1131" t="s">
        <v>7212</v>
      </c>
      <c r="I1285" s="1131" t="s">
        <v>8176</v>
      </c>
      <c r="J1285" s="1131" t="s">
        <v>8177</v>
      </c>
      <c r="K1285" s="1131" t="s">
        <v>7683</v>
      </c>
      <c r="L1285" s="1131" t="s">
        <v>8178</v>
      </c>
      <c r="R1285" s="1131">
        <v>7</v>
      </c>
      <c r="S1285" s="1131" t="s">
        <v>7193</v>
      </c>
      <c r="T1285" s="1131">
        <v>7</v>
      </c>
    </row>
    <row r="1286" spans="1:20">
      <c r="A1286" s="1131" t="s">
        <v>3583</v>
      </c>
      <c r="B1286" s="1132" t="s">
        <v>3584</v>
      </c>
      <c r="C1286" s="1131" t="s">
        <v>3550</v>
      </c>
      <c r="D1286" s="1134" t="s">
        <v>1041</v>
      </c>
      <c r="E1286" s="1134" t="s">
        <v>702</v>
      </c>
      <c r="G1286" s="1131">
        <v>-2</v>
      </c>
      <c r="H1286" s="1131" t="s">
        <v>7212</v>
      </c>
      <c r="I1286" s="1131" t="s">
        <v>8179</v>
      </c>
      <c r="J1286" s="1131" t="s">
        <v>8180</v>
      </c>
      <c r="K1286" s="1131" t="s">
        <v>7683</v>
      </c>
      <c r="L1286" s="1131" t="s">
        <v>8181</v>
      </c>
      <c r="R1286" s="1131">
        <v>7</v>
      </c>
      <c r="S1286" s="1131" t="s">
        <v>7193</v>
      </c>
      <c r="T1286" s="1131">
        <v>7</v>
      </c>
    </row>
    <row r="1287" spans="1:20">
      <c r="A1287" s="1131" t="s">
        <v>3585</v>
      </c>
      <c r="B1287" s="1132" t="s">
        <v>3586</v>
      </c>
      <c r="C1287" s="1131" t="s">
        <v>3550</v>
      </c>
      <c r="D1287" s="1134" t="s">
        <v>1041</v>
      </c>
      <c r="E1287" s="1134" t="s">
        <v>702</v>
      </c>
      <c r="G1287" s="1131">
        <v>-2</v>
      </c>
      <c r="H1287" s="1131" t="s">
        <v>7212</v>
      </c>
      <c r="I1287" s="1131" t="s">
        <v>8182</v>
      </c>
      <c r="J1287" s="1131" t="s">
        <v>8183</v>
      </c>
      <c r="K1287" s="1131" t="s">
        <v>7683</v>
      </c>
      <c r="L1287" s="1131" t="s">
        <v>8184</v>
      </c>
      <c r="R1287" s="1131">
        <v>8</v>
      </c>
      <c r="S1287" s="1131" t="s">
        <v>7193</v>
      </c>
      <c r="T1287" s="1131">
        <v>8</v>
      </c>
    </row>
    <row r="1288" spans="1:20">
      <c r="A1288" s="1131" t="s">
        <v>3587</v>
      </c>
      <c r="B1288" s="1132" t="s">
        <v>3588</v>
      </c>
      <c r="C1288" s="1131" t="s">
        <v>3550</v>
      </c>
      <c r="D1288" s="1134" t="s">
        <v>1041</v>
      </c>
      <c r="E1288" s="1134" t="s">
        <v>702</v>
      </c>
      <c r="G1288" s="1131">
        <v>-2</v>
      </c>
      <c r="H1288" s="1131" t="s">
        <v>7212</v>
      </c>
      <c r="I1288" s="1131" t="s">
        <v>8185</v>
      </c>
      <c r="J1288" s="1131" t="s">
        <v>8186</v>
      </c>
      <c r="K1288" s="1131" t="s">
        <v>7683</v>
      </c>
      <c r="L1288" s="1131" t="s">
        <v>8187</v>
      </c>
      <c r="R1288" s="1131">
        <v>7</v>
      </c>
      <c r="S1288" s="1131" t="s">
        <v>7193</v>
      </c>
      <c r="T1288" s="1131">
        <v>7</v>
      </c>
    </row>
    <row r="1289" spans="1:20">
      <c r="A1289" s="1131" t="s">
        <v>3589</v>
      </c>
      <c r="B1289" s="1132" t="s">
        <v>3590</v>
      </c>
      <c r="C1289" s="1131" t="s">
        <v>3550</v>
      </c>
      <c r="D1289" s="1134" t="s">
        <v>1041</v>
      </c>
      <c r="E1289" s="1134" t="s">
        <v>702</v>
      </c>
      <c r="G1289" s="1131">
        <v>-2</v>
      </c>
      <c r="H1289" s="1131" t="s">
        <v>7212</v>
      </c>
      <c r="I1289" s="1131" t="s">
        <v>8188</v>
      </c>
      <c r="J1289" s="1131" t="s">
        <v>8189</v>
      </c>
      <c r="K1289" s="1131" t="s">
        <v>7683</v>
      </c>
      <c r="L1289" s="1131" t="s">
        <v>8190</v>
      </c>
      <c r="R1289" s="1131">
        <v>7</v>
      </c>
      <c r="S1289" s="1131" t="s">
        <v>7193</v>
      </c>
      <c r="T1289" s="1131">
        <v>7</v>
      </c>
    </row>
    <row r="1290" spans="1:20">
      <c r="A1290" s="1131" t="s">
        <v>3591</v>
      </c>
      <c r="B1290" s="1132" t="s">
        <v>3592</v>
      </c>
      <c r="C1290" s="1131" t="s">
        <v>3550</v>
      </c>
      <c r="D1290" s="1134" t="s">
        <v>1041</v>
      </c>
      <c r="E1290" s="1134" t="s">
        <v>702</v>
      </c>
      <c r="G1290" s="1131">
        <v>-2</v>
      </c>
      <c r="H1290" s="1131" t="s">
        <v>7212</v>
      </c>
      <c r="I1290" s="1131" t="s">
        <v>8191</v>
      </c>
      <c r="J1290" s="1131" t="s">
        <v>8192</v>
      </c>
      <c r="K1290" s="1131">
        <v>2</v>
      </c>
      <c r="L1290" s="1131" t="s">
        <v>8193</v>
      </c>
      <c r="R1290" s="1131">
        <v>13</v>
      </c>
      <c r="S1290" s="1131" t="s">
        <v>7193</v>
      </c>
      <c r="T1290" s="1131">
        <v>13</v>
      </c>
    </row>
    <row r="1291" spans="1:20">
      <c r="A1291" s="1131" t="s">
        <v>3593</v>
      </c>
      <c r="B1291" s="1132" t="s">
        <v>3594</v>
      </c>
      <c r="C1291" s="1131" t="s">
        <v>3550</v>
      </c>
      <c r="D1291" s="1134" t="s">
        <v>1041</v>
      </c>
      <c r="E1291" s="1134" t="s">
        <v>702</v>
      </c>
      <c r="G1291" s="1131">
        <v>-2</v>
      </c>
      <c r="H1291" s="1131" t="s">
        <v>7212</v>
      </c>
      <c r="I1291" s="1131" t="s">
        <v>8194</v>
      </c>
      <c r="J1291" s="1131" t="s">
        <v>8195</v>
      </c>
      <c r="K1291" s="1131">
        <v>2</v>
      </c>
      <c r="L1291" s="1131" t="s">
        <v>8196</v>
      </c>
      <c r="R1291" s="1131">
        <v>15</v>
      </c>
      <c r="S1291" s="1131" t="s">
        <v>7193</v>
      </c>
      <c r="T1291" s="1131">
        <v>15</v>
      </c>
    </row>
    <row r="1292" spans="1:20">
      <c r="A1292" s="1131" t="s">
        <v>3595</v>
      </c>
      <c r="B1292" s="1132" t="s">
        <v>3596</v>
      </c>
      <c r="C1292" s="1131" t="s">
        <v>3550</v>
      </c>
      <c r="D1292" s="1134" t="s">
        <v>1041</v>
      </c>
      <c r="E1292" s="1134" t="s">
        <v>702</v>
      </c>
      <c r="G1292" s="1131">
        <v>-1</v>
      </c>
      <c r="H1292" s="1131" t="s">
        <v>437</v>
      </c>
      <c r="I1292" s="1131" t="s">
        <v>8128</v>
      </c>
      <c r="J1292" s="1131" t="s">
        <v>8129</v>
      </c>
      <c r="K1292" s="1131" t="s">
        <v>7683</v>
      </c>
      <c r="L1292" s="1131" t="s">
        <v>8130</v>
      </c>
      <c r="R1292" s="1131">
        <v>7</v>
      </c>
      <c r="S1292" s="1131" t="s">
        <v>7193</v>
      </c>
      <c r="T1292" s="1131">
        <v>7</v>
      </c>
    </row>
    <row r="1293" spans="1:20">
      <c r="A1293" s="1131" t="s">
        <v>3597</v>
      </c>
      <c r="B1293" s="1132" t="s">
        <v>3598</v>
      </c>
      <c r="C1293" s="1131" t="s">
        <v>3550</v>
      </c>
      <c r="D1293" s="1134" t="s">
        <v>1041</v>
      </c>
      <c r="E1293" s="1134" t="s">
        <v>702</v>
      </c>
      <c r="G1293" s="1131">
        <v>-1</v>
      </c>
      <c r="H1293" s="1131" t="s">
        <v>437</v>
      </c>
      <c r="I1293" s="1131" t="s">
        <v>8131</v>
      </c>
      <c r="J1293" s="1131" t="s">
        <v>8132</v>
      </c>
      <c r="K1293" s="1131">
        <v>1</v>
      </c>
      <c r="L1293" s="1131" t="s">
        <v>8133</v>
      </c>
      <c r="R1293" s="1131">
        <v>9</v>
      </c>
      <c r="S1293" s="1131" t="s">
        <v>7193</v>
      </c>
      <c r="T1293" s="1131">
        <v>9</v>
      </c>
    </row>
    <row r="1294" spans="1:20">
      <c r="A1294" s="1131" t="s">
        <v>3599</v>
      </c>
      <c r="B1294" s="1132" t="s">
        <v>3600</v>
      </c>
      <c r="C1294" s="1131" t="s">
        <v>3550</v>
      </c>
      <c r="D1294" s="1134" t="s">
        <v>1041</v>
      </c>
      <c r="E1294" s="1134" t="s">
        <v>702</v>
      </c>
      <c r="G1294" s="1131">
        <v>-1</v>
      </c>
      <c r="H1294" s="1131" t="s">
        <v>437</v>
      </c>
      <c r="I1294" s="1131" t="s">
        <v>8134</v>
      </c>
      <c r="J1294" s="1131" t="s">
        <v>8135</v>
      </c>
      <c r="K1294" s="1131" t="s">
        <v>7683</v>
      </c>
      <c r="L1294" s="1131" t="s">
        <v>8136</v>
      </c>
      <c r="R1294" s="1131">
        <v>7</v>
      </c>
      <c r="S1294" s="1131" t="s">
        <v>7193</v>
      </c>
      <c r="T1294" s="1131">
        <v>7</v>
      </c>
    </row>
    <row r="1295" spans="1:20">
      <c r="A1295" s="1131" t="s">
        <v>3601</v>
      </c>
      <c r="B1295" s="1132" t="s">
        <v>3602</v>
      </c>
      <c r="C1295" s="1131" t="s">
        <v>3550</v>
      </c>
      <c r="D1295" s="1134" t="s">
        <v>1041</v>
      </c>
      <c r="E1295" s="1134" t="s">
        <v>702</v>
      </c>
      <c r="G1295" s="1131">
        <v>-1</v>
      </c>
      <c r="H1295" s="1131" t="s">
        <v>437</v>
      </c>
      <c r="I1295" s="1131" t="s">
        <v>8137</v>
      </c>
      <c r="J1295" s="1131" t="s">
        <v>8138</v>
      </c>
      <c r="K1295" s="1131" t="s">
        <v>7683</v>
      </c>
      <c r="L1295" s="1131" t="s">
        <v>8139</v>
      </c>
      <c r="R1295" s="1131">
        <v>7</v>
      </c>
      <c r="S1295" s="1131" t="s">
        <v>7193</v>
      </c>
      <c r="T1295" s="1131">
        <v>7</v>
      </c>
    </row>
    <row r="1296" spans="1:20">
      <c r="A1296" s="1131" t="s">
        <v>3603</v>
      </c>
      <c r="B1296" s="1132" t="s">
        <v>3604</v>
      </c>
      <c r="C1296" s="1131" t="s">
        <v>3550</v>
      </c>
      <c r="D1296" s="1134" t="s">
        <v>1041</v>
      </c>
      <c r="E1296" s="1134" t="s">
        <v>702</v>
      </c>
      <c r="G1296" s="1131">
        <v>-1</v>
      </c>
      <c r="H1296" s="1131" t="s">
        <v>437</v>
      </c>
      <c r="I1296" s="1131" t="s">
        <v>8140</v>
      </c>
      <c r="J1296" s="1131" t="s">
        <v>8141</v>
      </c>
      <c r="K1296" s="1131" t="s">
        <v>7683</v>
      </c>
      <c r="L1296" s="1131" t="s">
        <v>8142</v>
      </c>
      <c r="R1296" s="1131">
        <v>7</v>
      </c>
      <c r="S1296" s="1131" t="s">
        <v>7193</v>
      </c>
      <c r="T1296" s="1131">
        <v>7</v>
      </c>
    </row>
    <row r="1297" spans="1:20">
      <c r="A1297" s="1131" t="s">
        <v>3605</v>
      </c>
      <c r="B1297" s="1132" t="s">
        <v>3606</v>
      </c>
      <c r="C1297" s="1131" t="s">
        <v>3550</v>
      </c>
      <c r="D1297" s="1134" t="s">
        <v>1041</v>
      </c>
      <c r="E1297" s="1134" t="s">
        <v>702</v>
      </c>
      <c r="G1297" s="1131">
        <v>-1</v>
      </c>
      <c r="H1297" s="1131" t="s">
        <v>437</v>
      </c>
      <c r="I1297" s="1131" t="s">
        <v>8143</v>
      </c>
      <c r="J1297" s="1131" t="s">
        <v>8144</v>
      </c>
      <c r="K1297" s="1131" t="s">
        <v>7683</v>
      </c>
      <c r="L1297" s="1131" t="s">
        <v>8145</v>
      </c>
      <c r="R1297" s="1131">
        <v>7</v>
      </c>
      <c r="S1297" s="1131" t="s">
        <v>7193</v>
      </c>
      <c r="T1297" s="1131">
        <v>7</v>
      </c>
    </row>
    <row r="1298" spans="1:20">
      <c r="A1298" s="1131" t="s">
        <v>3607</v>
      </c>
      <c r="B1298" s="1132" t="s">
        <v>3608</v>
      </c>
      <c r="C1298" s="1131" t="s">
        <v>3550</v>
      </c>
      <c r="D1298" s="1134" t="s">
        <v>1041</v>
      </c>
      <c r="E1298" s="1134" t="s">
        <v>702</v>
      </c>
      <c r="G1298" s="1131">
        <v>-1</v>
      </c>
      <c r="H1298" s="1131" t="s">
        <v>437</v>
      </c>
      <c r="I1298" s="1131" t="s">
        <v>8146</v>
      </c>
      <c r="J1298" s="1131" t="s">
        <v>8147</v>
      </c>
      <c r="K1298" s="1131" t="s">
        <v>7683</v>
      </c>
      <c r="L1298" s="1131" t="s">
        <v>8148</v>
      </c>
      <c r="R1298" s="1131">
        <v>7</v>
      </c>
      <c r="S1298" s="1131" t="s">
        <v>7193</v>
      </c>
      <c r="T1298" s="1131">
        <v>7</v>
      </c>
    </row>
    <row r="1299" spans="1:20">
      <c r="A1299" s="1131" t="s">
        <v>3609</v>
      </c>
      <c r="B1299" s="1132" t="s">
        <v>3610</v>
      </c>
      <c r="C1299" s="1131" t="s">
        <v>3550</v>
      </c>
      <c r="D1299" s="1134" t="s">
        <v>1041</v>
      </c>
      <c r="E1299" s="1134" t="s">
        <v>702</v>
      </c>
      <c r="G1299" s="1131">
        <v>-1</v>
      </c>
      <c r="H1299" s="1131" t="s">
        <v>437</v>
      </c>
      <c r="I1299" s="1131" t="s">
        <v>8149</v>
      </c>
      <c r="J1299" s="1131" t="s">
        <v>8150</v>
      </c>
      <c r="K1299" s="1131" t="s">
        <v>7683</v>
      </c>
      <c r="L1299" s="1131" t="s">
        <v>8151</v>
      </c>
      <c r="R1299" s="1131">
        <v>7</v>
      </c>
      <c r="S1299" s="1131" t="s">
        <v>7193</v>
      </c>
      <c r="T1299" s="1131">
        <v>7</v>
      </c>
    </row>
    <row r="1300" spans="1:20">
      <c r="A1300" s="1131" t="s">
        <v>3611</v>
      </c>
      <c r="B1300" s="1132" t="s">
        <v>3612</v>
      </c>
      <c r="C1300" s="1131" t="s">
        <v>3550</v>
      </c>
      <c r="D1300" s="1134" t="s">
        <v>1041</v>
      </c>
      <c r="E1300" s="1134" t="s">
        <v>702</v>
      </c>
      <c r="G1300" s="1131">
        <v>-1</v>
      </c>
      <c r="H1300" s="1131" t="s">
        <v>437</v>
      </c>
      <c r="I1300" s="1131" t="s">
        <v>8152</v>
      </c>
      <c r="J1300" s="1131" t="s">
        <v>8153</v>
      </c>
      <c r="K1300" s="1131" t="s">
        <v>7683</v>
      </c>
      <c r="L1300" s="1131" t="s">
        <v>8154</v>
      </c>
      <c r="R1300" s="1131">
        <v>7</v>
      </c>
      <c r="S1300" s="1131" t="s">
        <v>7193</v>
      </c>
      <c r="T1300" s="1131">
        <v>7</v>
      </c>
    </row>
    <row r="1301" spans="1:20">
      <c r="A1301" s="1131" t="s">
        <v>3613</v>
      </c>
      <c r="B1301" s="1132" t="s">
        <v>3614</v>
      </c>
      <c r="C1301" s="1131" t="s">
        <v>3550</v>
      </c>
      <c r="D1301" s="1134" t="s">
        <v>1041</v>
      </c>
      <c r="E1301" s="1134" t="s">
        <v>702</v>
      </c>
      <c r="G1301" s="1131">
        <v>-1</v>
      </c>
      <c r="H1301" s="1131" t="s">
        <v>437</v>
      </c>
      <c r="I1301" s="1131" t="s">
        <v>8155</v>
      </c>
      <c r="J1301" s="1131" t="s">
        <v>8156</v>
      </c>
      <c r="K1301" s="1131" t="s">
        <v>7683</v>
      </c>
      <c r="L1301" s="1131" t="s">
        <v>8157</v>
      </c>
      <c r="R1301" s="1131">
        <v>7</v>
      </c>
      <c r="S1301" s="1131" t="s">
        <v>7193</v>
      </c>
      <c r="T1301" s="1131">
        <v>7</v>
      </c>
    </row>
    <row r="1302" spans="1:20">
      <c r="A1302" s="1131" t="s">
        <v>3615</v>
      </c>
      <c r="B1302" s="1132" t="s">
        <v>3616</v>
      </c>
      <c r="C1302" s="1131" t="s">
        <v>3550</v>
      </c>
      <c r="D1302" s="1134" t="s">
        <v>1041</v>
      </c>
      <c r="E1302" s="1134" t="s">
        <v>702</v>
      </c>
      <c r="G1302" s="1131">
        <v>-1</v>
      </c>
      <c r="H1302" s="1131" t="s">
        <v>437</v>
      </c>
      <c r="I1302" s="1131" t="s">
        <v>8158</v>
      </c>
      <c r="J1302" s="1131" t="s">
        <v>8159</v>
      </c>
      <c r="K1302" s="1131" t="s">
        <v>7683</v>
      </c>
      <c r="L1302" s="1131" t="s">
        <v>8160</v>
      </c>
      <c r="R1302" s="1131">
        <v>7</v>
      </c>
      <c r="S1302" s="1131" t="s">
        <v>7193</v>
      </c>
      <c r="T1302" s="1131">
        <v>7</v>
      </c>
    </row>
    <row r="1303" spans="1:20">
      <c r="A1303" s="1131" t="s">
        <v>3617</v>
      </c>
      <c r="B1303" s="1132" t="s">
        <v>3618</v>
      </c>
      <c r="C1303" s="1131" t="s">
        <v>3550</v>
      </c>
      <c r="D1303" s="1134" t="s">
        <v>1041</v>
      </c>
      <c r="E1303" s="1134" t="s">
        <v>702</v>
      </c>
      <c r="G1303" s="1131">
        <v>-1</v>
      </c>
      <c r="H1303" s="1131" t="s">
        <v>437</v>
      </c>
      <c r="I1303" s="1131" t="s">
        <v>8161</v>
      </c>
      <c r="J1303" s="1131" t="s">
        <v>8162</v>
      </c>
      <c r="K1303" s="1131" t="s">
        <v>7683</v>
      </c>
      <c r="L1303" s="1131" t="s">
        <v>8163</v>
      </c>
      <c r="R1303" s="1131">
        <v>7</v>
      </c>
      <c r="S1303" s="1131" t="s">
        <v>7193</v>
      </c>
      <c r="T1303" s="1131">
        <v>7</v>
      </c>
    </row>
    <row r="1304" spans="1:20">
      <c r="A1304" s="1131" t="s">
        <v>3619</v>
      </c>
      <c r="B1304" s="1132" t="s">
        <v>3620</v>
      </c>
      <c r="C1304" s="1131" t="s">
        <v>3550</v>
      </c>
      <c r="D1304" s="1134" t="s">
        <v>1041</v>
      </c>
      <c r="E1304" s="1134" t="s">
        <v>702</v>
      </c>
      <c r="G1304" s="1131">
        <v>-1</v>
      </c>
      <c r="H1304" s="1131" t="s">
        <v>437</v>
      </c>
      <c r="I1304" s="1131" t="s">
        <v>8164</v>
      </c>
      <c r="J1304" s="1131" t="s">
        <v>8165</v>
      </c>
      <c r="K1304" s="1131" t="s">
        <v>7683</v>
      </c>
      <c r="L1304" s="1131" t="s">
        <v>8166</v>
      </c>
      <c r="R1304" s="1131">
        <v>7</v>
      </c>
      <c r="S1304" s="1131" t="s">
        <v>7193</v>
      </c>
      <c r="T1304" s="1131">
        <v>7</v>
      </c>
    </row>
    <row r="1305" spans="1:20">
      <c r="A1305" s="1131" t="s">
        <v>3621</v>
      </c>
      <c r="B1305" s="1132" t="s">
        <v>3622</v>
      </c>
      <c r="C1305" s="1131" t="s">
        <v>3550</v>
      </c>
      <c r="D1305" s="1134" t="s">
        <v>1041</v>
      </c>
      <c r="E1305" s="1134" t="s">
        <v>702</v>
      </c>
      <c r="G1305" s="1131">
        <v>-1</v>
      </c>
      <c r="H1305" s="1131" t="s">
        <v>437</v>
      </c>
      <c r="I1305" s="1131" t="s">
        <v>8167</v>
      </c>
      <c r="J1305" s="1131" t="s">
        <v>8168</v>
      </c>
      <c r="K1305" s="1131" t="s">
        <v>7683</v>
      </c>
      <c r="L1305" s="1131" t="s">
        <v>8169</v>
      </c>
      <c r="R1305" s="1131">
        <v>7</v>
      </c>
      <c r="S1305" s="1131" t="s">
        <v>7193</v>
      </c>
      <c r="T1305" s="1131">
        <v>7</v>
      </c>
    </row>
    <row r="1306" spans="1:20">
      <c r="A1306" s="1131" t="s">
        <v>3623</v>
      </c>
      <c r="B1306" s="1132" t="s">
        <v>3624</v>
      </c>
      <c r="C1306" s="1131" t="s">
        <v>3550</v>
      </c>
      <c r="D1306" s="1134" t="s">
        <v>1041</v>
      </c>
      <c r="E1306" s="1134" t="s">
        <v>702</v>
      </c>
      <c r="G1306" s="1131">
        <v>-1</v>
      </c>
      <c r="H1306" s="1131" t="s">
        <v>437</v>
      </c>
      <c r="I1306" s="1131" t="s">
        <v>8170</v>
      </c>
      <c r="J1306" s="1131" t="s">
        <v>8171</v>
      </c>
      <c r="K1306" s="1131" t="s">
        <v>7683</v>
      </c>
      <c r="L1306" s="1131" t="s">
        <v>8172</v>
      </c>
      <c r="R1306" s="1131">
        <v>7</v>
      </c>
      <c r="S1306" s="1131" t="s">
        <v>7193</v>
      </c>
      <c r="T1306" s="1131">
        <v>7</v>
      </c>
    </row>
    <row r="1307" spans="1:20">
      <c r="A1307" s="1131" t="s">
        <v>3625</v>
      </c>
      <c r="B1307" s="1132" t="s">
        <v>3626</v>
      </c>
      <c r="C1307" s="1131" t="s">
        <v>3550</v>
      </c>
      <c r="D1307" s="1134" t="s">
        <v>1041</v>
      </c>
      <c r="E1307" s="1134" t="s">
        <v>702</v>
      </c>
      <c r="G1307" s="1131">
        <v>-1</v>
      </c>
      <c r="H1307" s="1131" t="s">
        <v>437</v>
      </c>
      <c r="I1307" s="1131" t="s">
        <v>8173</v>
      </c>
      <c r="J1307" s="1131" t="s">
        <v>8174</v>
      </c>
      <c r="K1307" s="1131" t="s">
        <v>7683</v>
      </c>
      <c r="L1307" s="1131" t="s">
        <v>8175</v>
      </c>
      <c r="R1307" s="1131">
        <v>7</v>
      </c>
      <c r="S1307" s="1131" t="s">
        <v>7193</v>
      </c>
      <c r="T1307" s="1131">
        <v>7</v>
      </c>
    </row>
    <row r="1308" spans="1:20">
      <c r="A1308" s="1131" t="s">
        <v>3627</v>
      </c>
      <c r="B1308" s="1132" t="s">
        <v>3628</v>
      </c>
      <c r="C1308" s="1131" t="s">
        <v>3550</v>
      </c>
      <c r="D1308" s="1134" t="s">
        <v>1041</v>
      </c>
      <c r="E1308" s="1134" t="s">
        <v>702</v>
      </c>
      <c r="G1308" s="1131">
        <v>-1</v>
      </c>
      <c r="H1308" s="1131" t="s">
        <v>437</v>
      </c>
      <c r="I1308" s="1131" t="s">
        <v>8176</v>
      </c>
      <c r="J1308" s="1131" t="s">
        <v>8177</v>
      </c>
      <c r="K1308" s="1131" t="s">
        <v>7683</v>
      </c>
      <c r="L1308" s="1131" t="s">
        <v>8178</v>
      </c>
      <c r="R1308" s="1131">
        <v>7</v>
      </c>
      <c r="S1308" s="1131" t="s">
        <v>7193</v>
      </c>
      <c r="T1308" s="1131">
        <v>7</v>
      </c>
    </row>
    <row r="1309" spans="1:20">
      <c r="A1309" s="1131" t="s">
        <v>3629</v>
      </c>
      <c r="B1309" s="1132" t="s">
        <v>3630</v>
      </c>
      <c r="C1309" s="1131" t="s">
        <v>3550</v>
      </c>
      <c r="D1309" s="1134" t="s">
        <v>1041</v>
      </c>
      <c r="E1309" s="1134" t="s">
        <v>702</v>
      </c>
      <c r="G1309" s="1131">
        <v>-1</v>
      </c>
      <c r="H1309" s="1131" t="s">
        <v>437</v>
      </c>
      <c r="I1309" s="1131" t="s">
        <v>8179</v>
      </c>
      <c r="J1309" s="1131" t="s">
        <v>8180</v>
      </c>
      <c r="K1309" s="1131" t="s">
        <v>7683</v>
      </c>
      <c r="L1309" s="1131" t="s">
        <v>8181</v>
      </c>
      <c r="R1309" s="1131">
        <v>7</v>
      </c>
      <c r="S1309" s="1131" t="s">
        <v>7193</v>
      </c>
      <c r="T1309" s="1131">
        <v>7</v>
      </c>
    </row>
    <row r="1310" spans="1:20">
      <c r="A1310" s="1131" t="s">
        <v>3631</v>
      </c>
      <c r="B1310" s="1132" t="s">
        <v>3632</v>
      </c>
      <c r="C1310" s="1131" t="s">
        <v>3550</v>
      </c>
      <c r="D1310" s="1134" t="s">
        <v>1041</v>
      </c>
      <c r="E1310" s="1134" t="s">
        <v>702</v>
      </c>
      <c r="G1310" s="1131">
        <v>-1</v>
      </c>
      <c r="H1310" s="1131" t="s">
        <v>437</v>
      </c>
      <c r="I1310" s="1131" t="s">
        <v>8182</v>
      </c>
      <c r="J1310" s="1131" t="s">
        <v>8183</v>
      </c>
      <c r="K1310" s="1131" t="s">
        <v>7683</v>
      </c>
      <c r="L1310" s="1131" t="s">
        <v>8184</v>
      </c>
      <c r="R1310" s="1131">
        <v>8</v>
      </c>
      <c r="S1310" s="1131" t="s">
        <v>7193</v>
      </c>
      <c r="T1310" s="1131">
        <v>8</v>
      </c>
    </row>
    <row r="1311" spans="1:20">
      <c r="A1311" s="1131" t="s">
        <v>3633</v>
      </c>
      <c r="B1311" s="1132" t="s">
        <v>3634</v>
      </c>
      <c r="C1311" s="1131" t="s">
        <v>3550</v>
      </c>
      <c r="D1311" s="1134" t="s">
        <v>1041</v>
      </c>
      <c r="E1311" s="1134" t="s">
        <v>702</v>
      </c>
      <c r="G1311" s="1131">
        <v>-1</v>
      </c>
      <c r="H1311" s="1131" t="s">
        <v>437</v>
      </c>
      <c r="I1311" s="1131" t="s">
        <v>8185</v>
      </c>
      <c r="J1311" s="1131" t="s">
        <v>8186</v>
      </c>
      <c r="K1311" s="1131" t="s">
        <v>7683</v>
      </c>
      <c r="L1311" s="1131" t="s">
        <v>8187</v>
      </c>
      <c r="R1311" s="1131">
        <v>7</v>
      </c>
      <c r="S1311" s="1131" t="s">
        <v>7193</v>
      </c>
      <c r="T1311" s="1131">
        <v>7</v>
      </c>
    </row>
    <row r="1312" spans="1:20">
      <c r="A1312" s="1131" t="s">
        <v>3635</v>
      </c>
      <c r="B1312" s="1132" t="s">
        <v>3636</v>
      </c>
      <c r="C1312" s="1131" t="s">
        <v>3550</v>
      </c>
      <c r="D1312" s="1134" t="s">
        <v>1041</v>
      </c>
      <c r="E1312" s="1134" t="s">
        <v>702</v>
      </c>
      <c r="G1312" s="1131">
        <v>-1</v>
      </c>
      <c r="H1312" s="1131" t="s">
        <v>437</v>
      </c>
      <c r="I1312" s="1131" t="s">
        <v>8188</v>
      </c>
      <c r="J1312" s="1131" t="s">
        <v>8189</v>
      </c>
      <c r="K1312" s="1131" t="s">
        <v>7683</v>
      </c>
      <c r="L1312" s="1131" t="s">
        <v>8190</v>
      </c>
      <c r="R1312" s="1131">
        <v>7</v>
      </c>
      <c r="S1312" s="1131" t="s">
        <v>7193</v>
      </c>
      <c r="T1312" s="1131">
        <v>7</v>
      </c>
    </row>
    <row r="1313" spans="1:20">
      <c r="A1313" s="1131" t="s">
        <v>3637</v>
      </c>
      <c r="B1313" s="1132" t="s">
        <v>3638</v>
      </c>
      <c r="C1313" s="1131" t="s">
        <v>3550</v>
      </c>
      <c r="D1313" s="1134" t="s">
        <v>1041</v>
      </c>
      <c r="E1313" s="1134" t="s">
        <v>702</v>
      </c>
      <c r="G1313" s="1131">
        <v>-1</v>
      </c>
      <c r="H1313" s="1131" t="s">
        <v>437</v>
      </c>
      <c r="I1313" s="1131" t="s">
        <v>8191</v>
      </c>
      <c r="J1313" s="1131" t="s">
        <v>8192</v>
      </c>
      <c r="K1313" s="1131">
        <v>2</v>
      </c>
      <c r="L1313" s="1131" t="s">
        <v>8193</v>
      </c>
      <c r="R1313" s="1131">
        <v>13</v>
      </c>
      <c r="S1313" s="1131" t="s">
        <v>7193</v>
      </c>
      <c r="T1313" s="1131">
        <v>13</v>
      </c>
    </row>
    <row r="1314" spans="1:20">
      <c r="A1314" s="1131" t="s">
        <v>3639</v>
      </c>
      <c r="B1314" s="1132" t="s">
        <v>3640</v>
      </c>
      <c r="C1314" s="1131" t="s">
        <v>3550</v>
      </c>
      <c r="D1314" s="1134" t="s">
        <v>1041</v>
      </c>
      <c r="E1314" s="1134" t="s">
        <v>702</v>
      </c>
      <c r="G1314" s="1131">
        <v>-1</v>
      </c>
      <c r="H1314" s="1131" t="s">
        <v>437</v>
      </c>
      <c r="I1314" s="1131" t="s">
        <v>8194</v>
      </c>
      <c r="J1314" s="1131" t="s">
        <v>8195</v>
      </c>
      <c r="K1314" s="1131">
        <v>2</v>
      </c>
      <c r="L1314" s="1131" t="s">
        <v>8196</v>
      </c>
      <c r="R1314" s="1131">
        <v>15</v>
      </c>
      <c r="S1314" s="1131" t="s">
        <v>7193</v>
      </c>
      <c r="T1314" s="1131">
        <v>15</v>
      </c>
    </row>
    <row r="1315" spans="1:20">
      <c r="A1315" s="1131" t="s">
        <v>3641</v>
      </c>
      <c r="B1315" s="1132" t="s">
        <v>3642</v>
      </c>
      <c r="C1315" s="1131" t="s">
        <v>3550</v>
      </c>
      <c r="D1315" s="1134" t="s">
        <v>1041</v>
      </c>
      <c r="E1315" s="1134" t="s">
        <v>702</v>
      </c>
      <c r="G1315" s="1131">
        <v>0</v>
      </c>
      <c r="H1315" s="1131" t="s">
        <v>7246</v>
      </c>
      <c r="I1315" s="1131" t="s">
        <v>8128</v>
      </c>
      <c r="J1315" s="1131" t="s">
        <v>8129</v>
      </c>
      <c r="K1315" s="1131" t="s">
        <v>7683</v>
      </c>
      <c r="L1315" s="1131" t="s">
        <v>8130</v>
      </c>
      <c r="R1315" s="1131">
        <v>7</v>
      </c>
      <c r="S1315" s="1131" t="s">
        <v>7193</v>
      </c>
      <c r="T1315" s="1131">
        <v>7</v>
      </c>
    </row>
    <row r="1316" spans="1:20">
      <c r="A1316" s="1131" t="s">
        <v>3643</v>
      </c>
      <c r="B1316" s="1132" t="s">
        <v>3644</v>
      </c>
      <c r="C1316" s="1131" t="s">
        <v>3550</v>
      </c>
      <c r="D1316" s="1134" t="s">
        <v>1041</v>
      </c>
      <c r="E1316" s="1134" t="s">
        <v>702</v>
      </c>
      <c r="G1316" s="1131">
        <v>0</v>
      </c>
      <c r="H1316" s="1131" t="s">
        <v>7246</v>
      </c>
      <c r="I1316" s="1131" t="s">
        <v>8131</v>
      </c>
      <c r="J1316" s="1131" t="s">
        <v>8132</v>
      </c>
      <c r="K1316" s="1131">
        <v>1</v>
      </c>
      <c r="L1316" s="1131" t="s">
        <v>8133</v>
      </c>
      <c r="R1316" s="1131">
        <v>9</v>
      </c>
      <c r="S1316" s="1131" t="s">
        <v>7193</v>
      </c>
      <c r="T1316" s="1131">
        <v>9</v>
      </c>
    </row>
    <row r="1317" spans="1:20">
      <c r="A1317" s="1131" t="s">
        <v>3645</v>
      </c>
      <c r="B1317" s="1132" t="s">
        <v>3646</v>
      </c>
      <c r="C1317" s="1131" t="s">
        <v>3550</v>
      </c>
      <c r="D1317" s="1134" t="s">
        <v>1041</v>
      </c>
      <c r="E1317" s="1134" t="s">
        <v>702</v>
      </c>
      <c r="G1317" s="1131">
        <v>0</v>
      </c>
      <c r="H1317" s="1131" t="s">
        <v>7246</v>
      </c>
      <c r="I1317" s="1131" t="s">
        <v>8134</v>
      </c>
      <c r="J1317" s="1131" t="s">
        <v>8135</v>
      </c>
      <c r="K1317" s="1131" t="s">
        <v>7683</v>
      </c>
      <c r="L1317" s="1131" t="s">
        <v>8136</v>
      </c>
      <c r="R1317" s="1131">
        <v>7</v>
      </c>
      <c r="S1317" s="1131" t="s">
        <v>7193</v>
      </c>
      <c r="T1317" s="1131">
        <v>7</v>
      </c>
    </row>
    <row r="1318" spans="1:20">
      <c r="A1318" s="1131" t="s">
        <v>3647</v>
      </c>
      <c r="B1318" s="1132" t="s">
        <v>3648</v>
      </c>
      <c r="C1318" s="1131" t="s">
        <v>3550</v>
      </c>
      <c r="D1318" s="1134" t="s">
        <v>1041</v>
      </c>
      <c r="E1318" s="1134" t="s">
        <v>702</v>
      </c>
      <c r="G1318" s="1131">
        <v>0</v>
      </c>
      <c r="H1318" s="1131" t="s">
        <v>7246</v>
      </c>
      <c r="I1318" s="1131" t="s">
        <v>8137</v>
      </c>
      <c r="J1318" s="1131" t="s">
        <v>8138</v>
      </c>
      <c r="K1318" s="1131" t="s">
        <v>7683</v>
      </c>
      <c r="L1318" s="1131" t="s">
        <v>8139</v>
      </c>
      <c r="R1318" s="1131">
        <v>7</v>
      </c>
      <c r="S1318" s="1131" t="s">
        <v>7193</v>
      </c>
      <c r="T1318" s="1131">
        <v>7</v>
      </c>
    </row>
    <row r="1319" spans="1:20">
      <c r="A1319" s="1131" t="s">
        <v>3649</v>
      </c>
      <c r="B1319" s="1132" t="s">
        <v>3650</v>
      </c>
      <c r="C1319" s="1131" t="s">
        <v>3550</v>
      </c>
      <c r="D1319" s="1134" t="s">
        <v>1041</v>
      </c>
      <c r="E1319" s="1134" t="s">
        <v>702</v>
      </c>
      <c r="G1319" s="1131">
        <v>0</v>
      </c>
      <c r="H1319" s="1131" t="s">
        <v>7246</v>
      </c>
      <c r="I1319" s="1131" t="s">
        <v>8140</v>
      </c>
      <c r="J1319" s="1131" t="s">
        <v>8141</v>
      </c>
      <c r="K1319" s="1131" t="s">
        <v>7683</v>
      </c>
      <c r="L1319" s="1131" t="s">
        <v>8142</v>
      </c>
      <c r="R1319" s="1131">
        <v>7</v>
      </c>
      <c r="S1319" s="1131" t="s">
        <v>7193</v>
      </c>
      <c r="T1319" s="1131">
        <v>7</v>
      </c>
    </row>
    <row r="1320" spans="1:20">
      <c r="A1320" s="1131" t="s">
        <v>3651</v>
      </c>
      <c r="B1320" s="1132" t="s">
        <v>3652</v>
      </c>
      <c r="C1320" s="1131" t="s">
        <v>3550</v>
      </c>
      <c r="D1320" s="1134" t="s">
        <v>1041</v>
      </c>
      <c r="E1320" s="1134" t="s">
        <v>702</v>
      </c>
      <c r="G1320" s="1131">
        <v>0</v>
      </c>
      <c r="H1320" s="1131" t="s">
        <v>7246</v>
      </c>
      <c r="I1320" s="1131" t="s">
        <v>8143</v>
      </c>
      <c r="J1320" s="1131" t="s">
        <v>8144</v>
      </c>
      <c r="K1320" s="1131" t="s">
        <v>7683</v>
      </c>
      <c r="L1320" s="1131" t="s">
        <v>8145</v>
      </c>
      <c r="R1320" s="1131">
        <v>7</v>
      </c>
      <c r="S1320" s="1131" t="s">
        <v>7193</v>
      </c>
      <c r="T1320" s="1131">
        <v>7</v>
      </c>
    </row>
    <row r="1321" spans="1:20">
      <c r="A1321" s="1131" t="s">
        <v>3653</v>
      </c>
      <c r="B1321" s="1132" t="s">
        <v>3654</v>
      </c>
      <c r="C1321" s="1131" t="s">
        <v>3550</v>
      </c>
      <c r="D1321" s="1134" t="s">
        <v>1041</v>
      </c>
      <c r="E1321" s="1134" t="s">
        <v>702</v>
      </c>
      <c r="G1321" s="1131">
        <v>0</v>
      </c>
      <c r="H1321" s="1131" t="s">
        <v>7246</v>
      </c>
      <c r="I1321" s="1131" t="s">
        <v>8146</v>
      </c>
      <c r="J1321" s="1131" t="s">
        <v>8147</v>
      </c>
      <c r="K1321" s="1131" t="s">
        <v>7683</v>
      </c>
      <c r="L1321" s="1131" t="s">
        <v>8148</v>
      </c>
      <c r="R1321" s="1131">
        <v>7</v>
      </c>
      <c r="S1321" s="1131" t="s">
        <v>7193</v>
      </c>
      <c r="T1321" s="1131">
        <v>7</v>
      </c>
    </row>
    <row r="1322" spans="1:20">
      <c r="A1322" s="1131" t="s">
        <v>3655</v>
      </c>
      <c r="B1322" s="1132" t="s">
        <v>3656</v>
      </c>
      <c r="C1322" s="1131" t="s">
        <v>3550</v>
      </c>
      <c r="D1322" s="1134" t="s">
        <v>1041</v>
      </c>
      <c r="E1322" s="1134" t="s">
        <v>702</v>
      </c>
      <c r="G1322" s="1131">
        <v>0</v>
      </c>
      <c r="H1322" s="1131" t="s">
        <v>7246</v>
      </c>
      <c r="I1322" s="1131" t="s">
        <v>8149</v>
      </c>
      <c r="J1322" s="1131" t="s">
        <v>8150</v>
      </c>
      <c r="K1322" s="1131" t="s">
        <v>7683</v>
      </c>
      <c r="L1322" s="1131" t="s">
        <v>8151</v>
      </c>
      <c r="R1322" s="1131">
        <v>7</v>
      </c>
      <c r="S1322" s="1131" t="s">
        <v>7193</v>
      </c>
      <c r="T1322" s="1131">
        <v>7</v>
      </c>
    </row>
    <row r="1323" spans="1:20">
      <c r="A1323" s="1131" t="s">
        <v>3657</v>
      </c>
      <c r="B1323" s="1132" t="s">
        <v>3658</v>
      </c>
      <c r="C1323" s="1131" t="s">
        <v>3550</v>
      </c>
      <c r="D1323" s="1134" t="s">
        <v>1041</v>
      </c>
      <c r="E1323" s="1134" t="s">
        <v>702</v>
      </c>
      <c r="G1323" s="1131">
        <v>0</v>
      </c>
      <c r="H1323" s="1131" t="s">
        <v>7246</v>
      </c>
      <c r="I1323" s="1131" t="s">
        <v>8152</v>
      </c>
      <c r="J1323" s="1131" t="s">
        <v>8153</v>
      </c>
      <c r="K1323" s="1131" t="s">
        <v>7683</v>
      </c>
      <c r="L1323" s="1131" t="s">
        <v>8154</v>
      </c>
      <c r="R1323" s="1131">
        <v>7</v>
      </c>
      <c r="S1323" s="1131" t="s">
        <v>7193</v>
      </c>
      <c r="T1323" s="1131">
        <v>7</v>
      </c>
    </row>
    <row r="1324" spans="1:20">
      <c r="A1324" s="1131" t="s">
        <v>3659</v>
      </c>
      <c r="B1324" s="1132" t="s">
        <v>3660</v>
      </c>
      <c r="C1324" s="1131" t="s">
        <v>3550</v>
      </c>
      <c r="D1324" s="1134" t="s">
        <v>1041</v>
      </c>
      <c r="E1324" s="1134" t="s">
        <v>702</v>
      </c>
      <c r="G1324" s="1131">
        <v>0</v>
      </c>
      <c r="H1324" s="1131" t="s">
        <v>7246</v>
      </c>
      <c r="I1324" s="1131" t="s">
        <v>8155</v>
      </c>
      <c r="J1324" s="1131" t="s">
        <v>8156</v>
      </c>
      <c r="K1324" s="1131" t="s">
        <v>7683</v>
      </c>
      <c r="L1324" s="1131" t="s">
        <v>8157</v>
      </c>
      <c r="R1324" s="1131">
        <v>7</v>
      </c>
      <c r="S1324" s="1131" t="s">
        <v>7193</v>
      </c>
      <c r="T1324" s="1131">
        <v>7</v>
      </c>
    </row>
    <row r="1325" spans="1:20">
      <c r="A1325" s="1131" t="s">
        <v>3661</v>
      </c>
      <c r="B1325" s="1132" t="s">
        <v>3662</v>
      </c>
      <c r="C1325" s="1131" t="s">
        <v>3550</v>
      </c>
      <c r="D1325" s="1134" t="s">
        <v>1041</v>
      </c>
      <c r="E1325" s="1134" t="s">
        <v>702</v>
      </c>
      <c r="G1325" s="1131">
        <v>0</v>
      </c>
      <c r="H1325" s="1131" t="s">
        <v>7246</v>
      </c>
      <c r="I1325" s="1131" t="s">
        <v>8158</v>
      </c>
      <c r="J1325" s="1131" t="s">
        <v>8159</v>
      </c>
      <c r="K1325" s="1131" t="s">
        <v>7683</v>
      </c>
      <c r="L1325" s="1131" t="s">
        <v>8160</v>
      </c>
      <c r="R1325" s="1131">
        <v>7</v>
      </c>
      <c r="S1325" s="1131" t="s">
        <v>7193</v>
      </c>
      <c r="T1325" s="1131">
        <v>7</v>
      </c>
    </row>
    <row r="1326" spans="1:20">
      <c r="A1326" s="1131" t="s">
        <v>3663</v>
      </c>
      <c r="B1326" s="1132" t="s">
        <v>3664</v>
      </c>
      <c r="C1326" s="1131" t="s">
        <v>3550</v>
      </c>
      <c r="D1326" s="1134" t="s">
        <v>1041</v>
      </c>
      <c r="E1326" s="1134" t="s">
        <v>702</v>
      </c>
      <c r="G1326" s="1131">
        <v>0</v>
      </c>
      <c r="H1326" s="1131" t="s">
        <v>7246</v>
      </c>
      <c r="I1326" s="1131" t="s">
        <v>8161</v>
      </c>
      <c r="J1326" s="1131" t="s">
        <v>8162</v>
      </c>
      <c r="K1326" s="1131" t="s">
        <v>7683</v>
      </c>
      <c r="L1326" s="1131" t="s">
        <v>8163</v>
      </c>
      <c r="R1326" s="1131">
        <v>7</v>
      </c>
      <c r="S1326" s="1131" t="s">
        <v>7193</v>
      </c>
      <c r="T1326" s="1131">
        <v>7</v>
      </c>
    </row>
    <row r="1327" spans="1:20">
      <c r="A1327" s="1131" t="s">
        <v>3665</v>
      </c>
      <c r="B1327" s="1132" t="s">
        <v>3666</v>
      </c>
      <c r="C1327" s="1131" t="s">
        <v>3550</v>
      </c>
      <c r="D1327" s="1134" t="s">
        <v>1041</v>
      </c>
      <c r="E1327" s="1134" t="s">
        <v>702</v>
      </c>
      <c r="G1327" s="1131">
        <v>0</v>
      </c>
      <c r="H1327" s="1131" t="s">
        <v>7246</v>
      </c>
      <c r="I1327" s="1131" t="s">
        <v>8164</v>
      </c>
      <c r="J1327" s="1131" t="s">
        <v>8165</v>
      </c>
      <c r="K1327" s="1131" t="s">
        <v>7683</v>
      </c>
      <c r="L1327" s="1131" t="s">
        <v>8166</v>
      </c>
      <c r="R1327" s="1131">
        <v>7</v>
      </c>
      <c r="S1327" s="1131" t="s">
        <v>7193</v>
      </c>
      <c r="T1327" s="1131">
        <v>7</v>
      </c>
    </row>
    <row r="1328" spans="1:20">
      <c r="A1328" s="1131" t="s">
        <v>3667</v>
      </c>
      <c r="B1328" s="1132" t="s">
        <v>3668</v>
      </c>
      <c r="C1328" s="1131" t="s">
        <v>3550</v>
      </c>
      <c r="D1328" s="1134" t="s">
        <v>1041</v>
      </c>
      <c r="E1328" s="1134" t="s">
        <v>702</v>
      </c>
      <c r="G1328" s="1131">
        <v>0</v>
      </c>
      <c r="H1328" s="1131" t="s">
        <v>7246</v>
      </c>
      <c r="I1328" s="1131" t="s">
        <v>8167</v>
      </c>
      <c r="J1328" s="1131" t="s">
        <v>8168</v>
      </c>
      <c r="K1328" s="1131" t="s">
        <v>7683</v>
      </c>
      <c r="L1328" s="1131" t="s">
        <v>8169</v>
      </c>
      <c r="R1328" s="1131">
        <v>7</v>
      </c>
      <c r="S1328" s="1131" t="s">
        <v>7193</v>
      </c>
      <c r="T1328" s="1131">
        <v>7</v>
      </c>
    </row>
    <row r="1329" spans="1:20">
      <c r="A1329" s="1131" t="s">
        <v>3669</v>
      </c>
      <c r="B1329" s="1132" t="s">
        <v>3670</v>
      </c>
      <c r="C1329" s="1131" t="s">
        <v>3550</v>
      </c>
      <c r="D1329" s="1134" t="s">
        <v>1041</v>
      </c>
      <c r="E1329" s="1134" t="s">
        <v>702</v>
      </c>
      <c r="G1329" s="1131">
        <v>0</v>
      </c>
      <c r="H1329" s="1131" t="s">
        <v>7246</v>
      </c>
      <c r="I1329" s="1131" t="s">
        <v>8170</v>
      </c>
      <c r="J1329" s="1131" t="s">
        <v>8171</v>
      </c>
      <c r="K1329" s="1131" t="s">
        <v>7683</v>
      </c>
      <c r="L1329" s="1131" t="s">
        <v>8172</v>
      </c>
      <c r="R1329" s="1131">
        <v>7</v>
      </c>
      <c r="S1329" s="1131" t="s">
        <v>7193</v>
      </c>
      <c r="T1329" s="1131">
        <v>7</v>
      </c>
    </row>
    <row r="1330" spans="1:20">
      <c r="A1330" s="1131" t="s">
        <v>3671</v>
      </c>
      <c r="B1330" s="1132" t="s">
        <v>3672</v>
      </c>
      <c r="C1330" s="1131" t="s">
        <v>3550</v>
      </c>
      <c r="D1330" s="1134" t="s">
        <v>1041</v>
      </c>
      <c r="E1330" s="1134" t="s">
        <v>702</v>
      </c>
      <c r="G1330" s="1131">
        <v>0</v>
      </c>
      <c r="H1330" s="1131" t="s">
        <v>7246</v>
      </c>
      <c r="I1330" s="1131" t="s">
        <v>8173</v>
      </c>
      <c r="J1330" s="1131" t="s">
        <v>8174</v>
      </c>
      <c r="K1330" s="1131" t="s">
        <v>7683</v>
      </c>
      <c r="L1330" s="1131" t="s">
        <v>8175</v>
      </c>
      <c r="R1330" s="1131">
        <v>7</v>
      </c>
      <c r="S1330" s="1131" t="s">
        <v>7193</v>
      </c>
      <c r="T1330" s="1131">
        <v>7</v>
      </c>
    </row>
    <row r="1331" spans="1:20">
      <c r="A1331" s="1131" t="s">
        <v>3673</v>
      </c>
      <c r="B1331" s="1132" t="s">
        <v>3674</v>
      </c>
      <c r="C1331" s="1131" t="s">
        <v>3550</v>
      </c>
      <c r="D1331" s="1134" t="s">
        <v>1041</v>
      </c>
      <c r="E1331" s="1134" t="s">
        <v>702</v>
      </c>
      <c r="G1331" s="1131">
        <v>0</v>
      </c>
      <c r="H1331" s="1131" t="s">
        <v>7246</v>
      </c>
      <c r="I1331" s="1131" t="s">
        <v>8176</v>
      </c>
      <c r="J1331" s="1131" t="s">
        <v>8177</v>
      </c>
      <c r="K1331" s="1131" t="s">
        <v>7683</v>
      </c>
      <c r="L1331" s="1131" t="s">
        <v>8178</v>
      </c>
      <c r="R1331" s="1131">
        <v>7</v>
      </c>
      <c r="S1331" s="1131" t="s">
        <v>7193</v>
      </c>
      <c r="T1331" s="1131">
        <v>7</v>
      </c>
    </row>
    <row r="1332" spans="1:20">
      <c r="A1332" s="1131" t="s">
        <v>3675</v>
      </c>
      <c r="B1332" s="1132" t="s">
        <v>3676</v>
      </c>
      <c r="C1332" s="1131" t="s">
        <v>3550</v>
      </c>
      <c r="D1332" s="1134" t="s">
        <v>1041</v>
      </c>
      <c r="E1332" s="1134" t="s">
        <v>702</v>
      </c>
      <c r="G1332" s="1131">
        <v>0</v>
      </c>
      <c r="H1332" s="1131" t="s">
        <v>7246</v>
      </c>
      <c r="I1332" s="1131" t="s">
        <v>8179</v>
      </c>
      <c r="J1332" s="1131" t="s">
        <v>8180</v>
      </c>
      <c r="K1332" s="1131" t="s">
        <v>7683</v>
      </c>
      <c r="L1332" s="1131" t="s">
        <v>8181</v>
      </c>
      <c r="R1332" s="1131">
        <v>7</v>
      </c>
      <c r="S1332" s="1131" t="s">
        <v>7193</v>
      </c>
      <c r="T1332" s="1131">
        <v>7</v>
      </c>
    </row>
    <row r="1333" spans="1:20">
      <c r="A1333" s="1131" t="s">
        <v>3677</v>
      </c>
      <c r="B1333" s="1132" t="s">
        <v>3678</v>
      </c>
      <c r="C1333" s="1131" t="s">
        <v>3550</v>
      </c>
      <c r="D1333" s="1134" t="s">
        <v>1041</v>
      </c>
      <c r="E1333" s="1134" t="s">
        <v>702</v>
      </c>
      <c r="G1333" s="1131">
        <v>0</v>
      </c>
      <c r="H1333" s="1131" t="s">
        <v>7246</v>
      </c>
      <c r="I1333" s="1131" t="s">
        <v>8182</v>
      </c>
      <c r="J1333" s="1131" t="s">
        <v>8183</v>
      </c>
      <c r="K1333" s="1131" t="s">
        <v>7683</v>
      </c>
      <c r="L1333" s="1131" t="s">
        <v>8184</v>
      </c>
      <c r="R1333" s="1131">
        <v>8</v>
      </c>
      <c r="S1333" s="1131" t="s">
        <v>7193</v>
      </c>
      <c r="T1333" s="1131">
        <v>8</v>
      </c>
    </row>
    <row r="1334" spans="1:20">
      <c r="A1334" s="1131" t="s">
        <v>3679</v>
      </c>
      <c r="B1334" s="1132" t="s">
        <v>3680</v>
      </c>
      <c r="C1334" s="1131" t="s">
        <v>3550</v>
      </c>
      <c r="D1334" s="1134" t="s">
        <v>1041</v>
      </c>
      <c r="E1334" s="1134" t="s">
        <v>702</v>
      </c>
      <c r="G1334" s="1131">
        <v>0</v>
      </c>
      <c r="H1334" s="1131" t="s">
        <v>7246</v>
      </c>
      <c r="I1334" s="1131" t="s">
        <v>8185</v>
      </c>
      <c r="J1334" s="1131" t="s">
        <v>8186</v>
      </c>
      <c r="K1334" s="1131" t="s">
        <v>7683</v>
      </c>
      <c r="L1334" s="1131" t="s">
        <v>8187</v>
      </c>
      <c r="R1334" s="1131">
        <v>7</v>
      </c>
      <c r="S1334" s="1131" t="s">
        <v>7193</v>
      </c>
      <c r="T1334" s="1131">
        <v>7</v>
      </c>
    </row>
    <row r="1335" spans="1:20">
      <c r="A1335" s="1131" t="s">
        <v>3681</v>
      </c>
      <c r="B1335" s="1132" t="s">
        <v>3682</v>
      </c>
      <c r="C1335" s="1131" t="s">
        <v>3550</v>
      </c>
      <c r="D1335" s="1134" t="s">
        <v>1041</v>
      </c>
      <c r="E1335" s="1134" t="s">
        <v>702</v>
      </c>
      <c r="G1335" s="1131">
        <v>0</v>
      </c>
      <c r="H1335" s="1131" t="s">
        <v>7246</v>
      </c>
      <c r="I1335" s="1131" t="s">
        <v>8188</v>
      </c>
      <c r="J1335" s="1131" t="s">
        <v>8189</v>
      </c>
      <c r="K1335" s="1131" t="s">
        <v>7683</v>
      </c>
      <c r="L1335" s="1131" t="s">
        <v>8190</v>
      </c>
      <c r="R1335" s="1131">
        <v>7</v>
      </c>
      <c r="S1335" s="1131" t="s">
        <v>7193</v>
      </c>
      <c r="T1335" s="1131">
        <v>7</v>
      </c>
    </row>
    <row r="1336" spans="1:20">
      <c r="A1336" s="1131" t="s">
        <v>3683</v>
      </c>
      <c r="B1336" s="1132" t="s">
        <v>3684</v>
      </c>
      <c r="C1336" s="1131" t="s">
        <v>3550</v>
      </c>
      <c r="D1336" s="1134" t="s">
        <v>1041</v>
      </c>
      <c r="E1336" s="1134" t="s">
        <v>702</v>
      </c>
      <c r="G1336" s="1131">
        <v>0</v>
      </c>
      <c r="H1336" s="1131" t="s">
        <v>7246</v>
      </c>
      <c r="I1336" s="1131" t="s">
        <v>8191</v>
      </c>
      <c r="J1336" s="1131" t="s">
        <v>8192</v>
      </c>
      <c r="K1336" s="1131">
        <v>2</v>
      </c>
      <c r="L1336" s="1131" t="s">
        <v>8193</v>
      </c>
      <c r="R1336" s="1131">
        <v>13</v>
      </c>
      <c r="S1336" s="1131" t="s">
        <v>7193</v>
      </c>
      <c r="T1336" s="1131">
        <v>13</v>
      </c>
    </row>
    <row r="1337" spans="1:20">
      <c r="A1337" s="1131" t="s">
        <v>3685</v>
      </c>
      <c r="B1337" s="1132" t="s">
        <v>3686</v>
      </c>
      <c r="C1337" s="1131" t="s">
        <v>3550</v>
      </c>
      <c r="D1337" s="1134" t="s">
        <v>1041</v>
      </c>
      <c r="E1337" s="1134" t="s">
        <v>702</v>
      </c>
      <c r="G1337" s="1131">
        <v>0</v>
      </c>
      <c r="H1337" s="1131" t="s">
        <v>7246</v>
      </c>
      <c r="I1337" s="1131" t="s">
        <v>8194</v>
      </c>
      <c r="J1337" s="1131" t="s">
        <v>8195</v>
      </c>
      <c r="K1337" s="1131">
        <v>2</v>
      </c>
      <c r="L1337" s="1131" t="s">
        <v>8196</v>
      </c>
      <c r="R1337" s="1131">
        <v>15</v>
      </c>
      <c r="S1337" s="1131" t="s">
        <v>7193</v>
      </c>
      <c r="T1337" s="1131">
        <v>15</v>
      </c>
    </row>
    <row r="1338" spans="1:20">
      <c r="A1338" s="1131" t="s">
        <v>3687</v>
      </c>
      <c r="B1338" s="1132" t="s">
        <v>3688</v>
      </c>
      <c r="C1338" s="1131" t="s">
        <v>3689</v>
      </c>
      <c r="D1338" s="1134" t="s">
        <v>1041</v>
      </c>
      <c r="E1338" s="1134" t="s">
        <v>702</v>
      </c>
      <c r="G1338" s="1131">
        <v>0</v>
      </c>
      <c r="H1338" s="1131" t="s">
        <v>7246</v>
      </c>
      <c r="I1338" s="1131" t="s">
        <v>8197</v>
      </c>
      <c r="J1338" s="1131" t="s">
        <v>8198</v>
      </c>
      <c r="K1338" s="1131">
        <v>2</v>
      </c>
      <c r="L1338" s="1131" t="s">
        <v>8199</v>
      </c>
      <c r="R1338" s="1131">
        <v>10</v>
      </c>
      <c r="S1338" s="1131" t="s">
        <v>8200</v>
      </c>
      <c r="T1338" s="1131">
        <v>10</v>
      </c>
    </row>
    <row r="1339" spans="1:20">
      <c r="A1339" s="1131" t="s">
        <v>3690</v>
      </c>
      <c r="B1339" s="1132" t="s">
        <v>3691</v>
      </c>
      <c r="C1339" s="1131" t="s">
        <v>3689</v>
      </c>
      <c r="D1339" s="1134" t="s">
        <v>1041</v>
      </c>
      <c r="E1339" s="1134" t="s">
        <v>702</v>
      </c>
      <c r="G1339" s="1131">
        <v>0</v>
      </c>
      <c r="H1339" s="1131" t="s">
        <v>7246</v>
      </c>
      <c r="I1339" s="1131" t="s">
        <v>8201</v>
      </c>
      <c r="J1339" s="1131" t="s">
        <v>8202</v>
      </c>
      <c r="K1339" s="1131">
        <v>2</v>
      </c>
      <c r="L1339" s="1131" t="s">
        <v>8203</v>
      </c>
      <c r="R1339" s="1131">
        <v>9</v>
      </c>
      <c r="S1339" s="1131" t="s">
        <v>8200</v>
      </c>
      <c r="T1339" s="1131">
        <v>9</v>
      </c>
    </row>
    <row r="1340" spans="1:20">
      <c r="A1340" s="1131" t="s">
        <v>3692</v>
      </c>
      <c r="B1340" s="1132" t="s">
        <v>3693</v>
      </c>
      <c r="C1340" s="1131" t="s">
        <v>3689</v>
      </c>
      <c r="D1340" s="1134" t="s">
        <v>1041</v>
      </c>
      <c r="E1340" s="1134" t="s">
        <v>702</v>
      </c>
      <c r="G1340" s="1131">
        <v>0</v>
      </c>
      <c r="H1340" s="1131" t="s">
        <v>7246</v>
      </c>
      <c r="I1340" s="1131" t="s">
        <v>8204</v>
      </c>
      <c r="J1340" s="1131" t="s">
        <v>8205</v>
      </c>
      <c r="K1340" s="1131">
        <v>3</v>
      </c>
      <c r="R1340" s="1131">
        <v>9</v>
      </c>
      <c r="S1340" s="1131" t="s">
        <v>8200</v>
      </c>
      <c r="T1340" s="1131">
        <v>9</v>
      </c>
    </row>
    <row r="1341" spans="1:20">
      <c r="A1341" s="1131" t="s">
        <v>3694</v>
      </c>
      <c r="B1341" s="1132" t="s">
        <v>3695</v>
      </c>
      <c r="C1341" s="1131" t="s">
        <v>3689</v>
      </c>
      <c r="D1341" s="1134" t="s">
        <v>1041</v>
      </c>
      <c r="E1341" s="1134" t="s">
        <v>985</v>
      </c>
      <c r="G1341" s="1131">
        <v>0</v>
      </c>
      <c r="H1341" s="1131" t="s">
        <v>7246</v>
      </c>
      <c r="I1341" s="1131" t="s">
        <v>8206</v>
      </c>
      <c r="J1341" s="1131" t="s">
        <v>7438</v>
      </c>
      <c r="K1341" s="1131">
        <v>2</v>
      </c>
      <c r="L1341" s="1131" t="s">
        <v>7439</v>
      </c>
      <c r="R1341" s="1131">
        <v>11</v>
      </c>
      <c r="S1341" s="1131" t="s">
        <v>8200</v>
      </c>
      <c r="T1341" s="1131">
        <v>11</v>
      </c>
    </row>
    <row r="1342" spans="1:20">
      <c r="A1342" s="1131" t="s">
        <v>3696</v>
      </c>
      <c r="B1342" s="1132" t="s">
        <v>3697</v>
      </c>
      <c r="C1342" s="1131" t="s">
        <v>3689</v>
      </c>
      <c r="D1342" s="1134" t="s">
        <v>1041</v>
      </c>
      <c r="E1342" s="1134" t="s">
        <v>985</v>
      </c>
      <c r="G1342" s="1131">
        <v>0</v>
      </c>
      <c r="H1342" s="1131" t="s">
        <v>7246</v>
      </c>
      <c r="I1342" s="1131" t="s">
        <v>8207</v>
      </c>
      <c r="J1342" s="1131" t="s">
        <v>8208</v>
      </c>
      <c r="K1342" s="1131">
        <v>2</v>
      </c>
      <c r="L1342" s="1131" t="s">
        <v>8209</v>
      </c>
      <c r="R1342" s="1131">
        <v>13</v>
      </c>
      <c r="S1342" s="1131" t="s">
        <v>8200</v>
      </c>
      <c r="T1342" s="1131">
        <v>13</v>
      </c>
    </row>
    <row r="1343" spans="1:20">
      <c r="A1343" s="1131" t="s">
        <v>3698</v>
      </c>
      <c r="B1343" s="1132" t="s">
        <v>3699</v>
      </c>
      <c r="C1343" s="1131" t="s">
        <v>3689</v>
      </c>
      <c r="D1343" s="1134" t="s">
        <v>1041</v>
      </c>
      <c r="E1343" s="1134" t="s">
        <v>702</v>
      </c>
      <c r="G1343" s="1131">
        <v>0</v>
      </c>
      <c r="H1343" s="1131" t="s">
        <v>7246</v>
      </c>
      <c r="I1343" s="1131" t="s">
        <v>8210</v>
      </c>
      <c r="J1343" s="1131" t="s">
        <v>8211</v>
      </c>
      <c r="K1343" s="1131">
        <v>3</v>
      </c>
      <c r="R1343" s="1131">
        <v>11</v>
      </c>
      <c r="S1343" s="1131" t="s">
        <v>8200</v>
      </c>
      <c r="T1343" s="1131">
        <v>11</v>
      </c>
    </row>
    <row r="1344" spans="1:20">
      <c r="A1344" s="1131" t="s">
        <v>3700</v>
      </c>
      <c r="B1344" s="1132" t="s">
        <v>3701</v>
      </c>
      <c r="C1344" s="1131" t="s">
        <v>3689</v>
      </c>
      <c r="D1344" s="1134" t="s">
        <v>1041</v>
      </c>
      <c r="E1344" s="1134" t="s">
        <v>702</v>
      </c>
      <c r="G1344" s="1131">
        <v>0</v>
      </c>
      <c r="H1344" s="1131" t="s">
        <v>7246</v>
      </c>
      <c r="I1344" s="1131" t="s">
        <v>8212</v>
      </c>
      <c r="J1344" s="1131" t="s">
        <v>8213</v>
      </c>
      <c r="K1344" s="1131">
        <v>3</v>
      </c>
      <c r="R1344" s="1131">
        <v>15</v>
      </c>
      <c r="S1344" s="1131" t="s">
        <v>8200</v>
      </c>
      <c r="T1344" s="1131">
        <v>15</v>
      </c>
    </row>
    <row r="1345" spans="1:20">
      <c r="A1345" s="1131" t="s">
        <v>3702</v>
      </c>
      <c r="B1345" s="1132" t="s">
        <v>3703</v>
      </c>
      <c r="C1345" s="1131" t="s">
        <v>3689</v>
      </c>
      <c r="D1345" s="1134" t="s">
        <v>1041</v>
      </c>
      <c r="E1345" s="1134" t="s">
        <v>702</v>
      </c>
      <c r="G1345" s="1131">
        <v>0</v>
      </c>
      <c r="H1345" s="1131" t="s">
        <v>7246</v>
      </c>
      <c r="I1345" s="1131" t="s">
        <v>8214</v>
      </c>
      <c r="J1345" s="1131" t="s">
        <v>8215</v>
      </c>
      <c r="K1345" s="1131">
        <v>3</v>
      </c>
      <c r="R1345" s="1131">
        <v>15</v>
      </c>
      <c r="S1345" s="1131" t="s">
        <v>8200</v>
      </c>
      <c r="T1345" s="1131">
        <v>15</v>
      </c>
    </row>
    <row r="1346" spans="1:20">
      <c r="A1346" s="1131" t="s">
        <v>3704</v>
      </c>
      <c r="B1346" s="1132" t="s">
        <v>3705</v>
      </c>
      <c r="C1346" s="1131" t="s">
        <v>3689</v>
      </c>
      <c r="D1346" s="1134" t="s">
        <v>1041</v>
      </c>
      <c r="E1346" s="1134" t="s">
        <v>702</v>
      </c>
      <c r="G1346" s="1131">
        <v>0</v>
      </c>
      <c r="H1346" s="1131" t="s">
        <v>7246</v>
      </c>
      <c r="I1346" s="1131" t="s">
        <v>8216</v>
      </c>
      <c r="J1346" s="1131" t="s">
        <v>8217</v>
      </c>
      <c r="K1346" s="1131">
        <v>3</v>
      </c>
      <c r="R1346" s="1131">
        <v>11</v>
      </c>
      <c r="S1346" s="1131" t="s">
        <v>8200</v>
      </c>
      <c r="T1346" s="1131">
        <v>11</v>
      </c>
    </row>
    <row r="1347" spans="1:20">
      <c r="A1347" s="1131" t="s">
        <v>3706</v>
      </c>
      <c r="B1347" s="1132" t="s">
        <v>3707</v>
      </c>
      <c r="C1347" s="1131" t="s">
        <v>3689</v>
      </c>
      <c r="D1347" s="1134" t="s">
        <v>1041</v>
      </c>
      <c r="E1347" s="1134" t="s">
        <v>985</v>
      </c>
      <c r="G1347" s="1131">
        <v>0</v>
      </c>
      <c r="H1347" s="1131" t="s">
        <v>7246</v>
      </c>
      <c r="I1347" s="1131" t="s">
        <v>8218</v>
      </c>
      <c r="R1347" s="1131">
        <v>0</v>
      </c>
      <c r="S1347" s="1131" t="s">
        <v>8200</v>
      </c>
      <c r="T1347" s="1131">
        <v>0</v>
      </c>
    </row>
    <row r="1348" spans="1:20">
      <c r="A1348" s="1131" t="s">
        <v>3708</v>
      </c>
      <c r="B1348" s="1132" t="s">
        <v>3709</v>
      </c>
      <c r="C1348" s="1131" t="s">
        <v>3689</v>
      </c>
      <c r="D1348" s="1134" t="s">
        <v>1041</v>
      </c>
      <c r="E1348" s="1134" t="s">
        <v>702</v>
      </c>
      <c r="G1348" s="1131">
        <v>0</v>
      </c>
      <c r="H1348" s="1131" t="s">
        <v>7397</v>
      </c>
      <c r="I1348" s="1131" t="s">
        <v>8197</v>
      </c>
      <c r="J1348" s="1131" t="s">
        <v>8198</v>
      </c>
      <c r="K1348" s="1131">
        <v>2</v>
      </c>
      <c r="L1348" s="1131" t="s">
        <v>8199</v>
      </c>
      <c r="R1348" s="1131">
        <v>10</v>
      </c>
      <c r="S1348" s="1131" t="s">
        <v>8200</v>
      </c>
      <c r="T1348" s="1131">
        <v>10</v>
      </c>
    </row>
    <row r="1349" spans="1:20">
      <c r="A1349" s="1131" t="s">
        <v>3710</v>
      </c>
      <c r="B1349" s="1132" t="s">
        <v>3711</v>
      </c>
      <c r="C1349" s="1131" t="s">
        <v>3689</v>
      </c>
      <c r="D1349" s="1134" t="s">
        <v>1041</v>
      </c>
      <c r="E1349" s="1134" t="s">
        <v>702</v>
      </c>
      <c r="G1349" s="1131">
        <v>0</v>
      </c>
      <c r="H1349" s="1131" t="s">
        <v>7397</v>
      </c>
      <c r="I1349" s="1131" t="s">
        <v>8201</v>
      </c>
      <c r="J1349" s="1131" t="s">
        <v>8202</v>
      </c>
      <c r="K1349" s="1131">
        <v>2</v>
      </c>
      <c r="L1349" s="1131" t="s">
        <v>8203</v>
      </c>
      <c r="R1349" s="1131">
        <v>9</v>
      </c>
      <c r="S1349" s="1131" t="s">
        <v>8200</v>
      </c>
      <c r="T1349" s="1131">
        <v>9</v>
      </c>
    </row>
    <row r="1350" spans="1:20">
      <c r="A1350" s="1131" t="s">
        <v>3712</v>
      </c>
      <c r="B1350" s="1132" t="s">
        <v>3713</v>
      </c>
      <c r="C1350" s="1131" t="s">
        <v>3689</v>
      </c>
      <c r="D1350" s="1134" t="s">
        <v>1041</v>
      </c>
      <c r="E1350" s="1134" t="s">
        <v>702</v>
      </c>
      <c r="G1350" s="1131">
        <v>0</v>
      </c>
      <c r="H1350" s="1131" t="s">
        <v>7397</v>
      </c>
      <c r="I1350" s="1131" t="s">
        <v>8204</v>
      </c>
      <c r="J1350" s="1131" t="s">
        <v>8205</v>
      </c>
      <c r="K1350" s="1131">
        <v>3</v>
      </c>
      <c r="R1350" s="1131">
        <v>9</v>
      </c>
      <c r="S1350" s="1131" t="s">
        <v>8200</v>
      </c>
      <c r="T1350" s="1131">
        <v>9</v>
      </c>
    </row>
    <row r="1351" spans="1:20">
      <c r="A1351" s="1131" t="s">
        <v>3714</v>
      </c>
      <c r="B1351" s="1132" t="s">
        <v>3715</v>
      </c>
      <c r="C1351" s="1131" t="s">
        <v>3689</v>
      </c>
      <c r="D1351" s="1134" t="s">
        <v>1041</v>
      </c>
      <c r="E1351" s="1134" t="s">
        <v>985</v>
      </c>
      <c r="G1351" s="1131">
        <v>0</v>
      </c>
      <c r="H1351" s="1131" t="s">
        <v>7397</v>
      </c>
      <c r="I1351" s="1131" t="s">
        <v>8206</v>
      </c>
      <c r="J1351" s="1131" t="s">
        <v>7438</v>
      </c>
      <c r="K1351" s="1131">
        <v>2</v>
      </c>
      <c r="L1351" s="1131" t="s">
        <v>7439</v>
      </c>
      <c r="R1351" s="1131">
        <v>11</v>
      </c>
      <c r="S1351" s="1131" t="s">
        <v>8200</v>
      </c>
      <c r="T1351" s="1131">
        <v>11</v>
      </c>
    </row>
    <row r="1352" spans="1:20">
      <c r="A1352" s="1131" t="s">
        <v>3716</v>
      </c>
      <c r="B1352" s="1132" t="s">
        <v>3717</v>
      </c>
      <c r="C1352" s="1131" t="s">
        <v>3689</v>
      </c>
      <c r="D1352" s="1134" t="s">
        <v>1041</v>
      </c>
      <c r="E1352" s="1134" t="s">
        <v>985</v>
      </c>
      <c r="G1352" s="1131">
        <v>0</v>
      </c>
      <c r="H1352" s="1131" t="s">
        <v>7397</v>
      </c>
      <c r="I1352" s="1131" t="s">
        <v>8207</v>
      </c>
      <c r="J1352" s="1131" t="s">
        <v>8208</v>
      </c>
      <c r="K1352" s="1131">
        <v>2</v>
      </c>
      <c r="L1352" s="1131" t="s">
        <v>8209</v>
      </c>
      <c r="R1352" s="1131">
        <v>13</v>
      </c>
      <c r="S1352" s="1131" t="s">
        <v>8200</v>
      </c>
      <c r="T1352" s="1131">
        <v>13</v>
      </c>
    </row>
    <row r="1353" spans="1:20">
      <c r="A1353" s="1131" t="s">
        <v>3718</v>
      </c>
      <c r="B1353" s="1132" t="s">
        <v>3719</v>
      </c>
      <c r="C1353" s="1131" t="s">
        <v>3689</v>
      </c>
      <c r="D1353" s="1134" t="s">
        <v>1041</v>
      </c>
      <c r="E1353" s="1134" t="s">
        <v>702</v>
      </c>
      <c r="G1353" s="1131">
        <v>0</v>
      </c>
      <c r="H1353" s="1131" t="s">
        <v>7397</v>
      </c>
      <c r="I1353" s="1131" t="s">
        <v>8210</v>
      </c>
      <c r="J1353" s="1131" t="s">
        <v>8211</v>
      </c>
      <c r="K1353" s="1131">
        <v>3</v>
      </c>
      <c r="R1353" s="1131">
        <v>11</v>
      </c>
      <c r="S1353" s="1131" t="s">
        <v>8200</v>
      </c>
      <c r="T1353" s="1131">
        <v>11</v>
      </c>
    </row>
    <row r="1354" spans="1:20">
      <c r="A1354" s="1131" t="s">
        <v>3720</v>
      </c>
      <c r="B1354" s="1132" t="s">
        <v>3721</v>
      </c>
      <c r="C1354" s="1131" t="s">
        <v>3689</v>
      </c>
      <c r="D1354" s="1134" t="s">
        <v>1041</v>
      </c>
      <c r="E1354" s="1134" t="s">
        <v>702</v>
      </c>
      <c r="G1354" s="1131">
        <v>0</v>
      </c>
      <c r="H1354" s="1131" t="s">
        <v>7397</v>
      </c>
      <c r="I1354" s="1131" t="s">
        <v>8212</v>
      </c>
      <c r="J1354" s="1131" t="s">
        <v>8213</v>
      </c>
      <c r="K1354" s="1131">
        <v>3</v>
      </c>
      <c r="R1354" s="1131">
        <v>15</v>
      </c>
      <c r="S1354" s="1131" t="s">
        <v>8200</v>
      </c>
      <c r="T1354" s="1131">
        <v>15</v>
      </c>
    </row>
    <row r="1355" spans="1:20">
      <c r="A1355" s="1131" t="s">
        <v>3722</v>
      </c>
      <c r="B1355" s="1132" t="s">
        <v>3723</v>
      </c>
      <c r="C1355" s="1131" t="s">
        <v>3689</v>
      </c>
      <c r="D1355" s="1134" t="s">
        <v>1041</v>
      </c>
      <c r="E1355" s="1134" t="s">
        <v>702</v>
      </c>
      <c r="G1355" s="1131">
        <v>0</v>
      </c>
      <c r="H1355" s="1131" t="s">
        <v>7397</v>
      </c>
      <c r="I1355" s="1131" t="s">
        <v>8214</v>
      </c>
      <c r="J1355" s="1131" t="s">
        <v>8215</v>
      </c>
      <c r="K1355" s="1131">
        <v>3</v>
      </c>
      <c r="R1355" s="1131">
        <v>15</v>
      </c>
      <c r="S1355" s="1131" t="s">
        <v>8200</v>
      </c>
      <c r="T1355" s="1131">
        <v>15</v>
      </c>
    </row>
    <row r="1356" spans="1:20">
      <c r="A1356" s="1131" t="s">
        <v>3724</v>
      </c>
      <c r="B1356" s="1132" t="s">
        <v>3725</v>
      </c>
      <c r="C1356" s="1131" t="s">
        <v>3689</v>
      </c>
      <c r="D1356" s="1134" t="s">
        <v>1041</v>
      </c>
      <c r="E1356" s="1134" t="s">
        <v>702</v>
      </c>
      <c r="G1356" s="1131">
        <v>0</v>
      </c>
      <c r="H1356" s="1131" t="s">
        <v>7397</v>
      </c>
      <c r="I1356" s="1131" t="s">
        <v>8216</v>
      </c>
      <c r="J1356" s="1131" t="s">
        <v>8217</v>
      </c>
      <c r="K1356" s="1131">
        <v>3</v>
      </c>
      <c r="R1356" s="1131">
        <v>11</v>
      </c>
      <c r="S1356" s="1131" t="s">
        <v>8200</v>
      </c>
      <c r="T1356" s="1131">
        <v>11</v>
      </c>
    </row>
    <row r="1357" spans="1:20">
      <c r="A1357" s="1131" t="s">
        <v>3726</v>
      </c>
      <c r="B1357" s="1132" t="s">
        <v>3727</v>
      </c>
      <c r="C1357" s="1131" t="s">
        <v>3689</v>
      </c>
      <c r="D1357" s="1134" t="s">
        <v>1041</v>
      </c>
      <c r="E1357" s="1134" t="s">
        <v>985</v>
      </c>
      <c r="G1357" s="1131">
        <v>0</v>
      </c>
      <c r="H1357" s="1131" t="s">
        <v>7397</v>
      </c>
      <c r="I1357" s="1131" t="s">
        <v>8218</v>
      </c>
      <c r="R1357" s="1131">
        <v>0</v>
      </c>
      <c r="S1357" s="1131" t="s">
        <v>8200</v>
      </c>
      <c r="T1357" s="1131">
        <v>0</v>
      </c>
    </row>
    <row r="1358" spans="1:20">
      <c r="A1358" s="1131" t="s">
        <v>3728</v>
      </c>
      <c r="B1358" s="1132" t="s">
        <v>3729</v>
      </c>
      <c r="C1358" s="1131" t="s">
        <v>3730</v>
      </c>
      <c r="D1358" s="1134" t="s">
        <v>1041</v>
      </c>
      <c r="E1358" s="1134" t="s">
        <v>702</v>
      </c>
      <c r="G1358" s="1131">
        <v>-1</v>
      </c>
      <c r="H1358" s="1131" t="s">
        <v>437</v>
      </c>
      <c r="I1358" s="1131" t="s">
        <v>8219</v>
      </c>
      <c r="J1358" s="1131" t="s">
        <v>8220</v>
      </c>
      <c r="K1358" s="1131">
        <v>2</v>
      </c>
      <c r="L1358" s="1131" t="s">
        <v>8221</v>
      </c>
      <c r="R1358" s="1131">
        <v>32</v>
      </c>
      <c r="S1358" s="1131" t="s">
        <v>7193</v>
      </c>
      <c r="T1358" s="1131">
        <v>32</v>
      </c>
    </row>
    <row r="1359" spans="1:20">
      <c r="A1359" s="1131" t="s">
        <v>3731</v>
      </c>
      <c r="B1359" s="1132" t="s">
        <v>3732</v>
      </c>
      <c r="C1359" s="1131" t="s">
        <v>3730</v>
      </c>
      <c r="D1359" s="1134" t="s">
        <v>1041</v>
      </c>
      <c r="E1359" s="1134" t="s">
        <v>702</v>
      </c>
      <c r="G1359" s="1131">
        <v>-1</v>
      </c>
      <c r="H1359" s="1131" t="s">
        <v>437</v>
      </c>
      <c r="I1359" s="1131" t="s">
        <v>8222</v>
      </c>
      <c r="J1359" s="1131" t="s">
        <v>8223</v>
      </c>
      <c r="K1359" s="1131">
        <v>1</v>
      </c>
      <c r="L1359" s="1131" t="s">
        <v>8130</v>
      </c>
      <c r="R1359" s="1131">
        <v>16</v>
      </c>
      <c r="S1359" s="1131" t="s">
        <v>7193</v>
      </c>
      <c r="T1359" s="1131">
        <v>16</v>
      </c>
    </row>
    <row r="1360" spans="1:20">
      <c r="A1360" s="1131" t="s">
        <v>3733</v>
      </c>
      <c r="B1360" s="1132" t="s">
        <v>3734</v>
      </c>
      <c r="C1360" s="1131" t="s">
        <v>3730</v>
      </c>
      <c r="D1360" s="1134" t="s">
        <v>1041</v>
      </c>
      <c r="E1360" s="1134" t="s">
        <v>702</v>
      </c>
      <c r="G1360" s="1131">
        <v>-1</v>
      </c>
      <c r="H1360" s="1131" t="s">
        <v>437</v>
      </c>
      <c r="I1360" s="1131" t="s">
        <v>8224</v>
      </c>
      <c r="J1360" s="1131" t="s">
        <v>8225</v>
      </c>
      <c r="K1360" s="1131">
        <v>1</v>
      </c>
      <c r="L1360" s="1131" t="s">
        <v>8136</v>
      </c>
      <c r="R1360" s="1131">
        <v>16</v>
      </c>
      <c r="S1360" s="1131" t="s">
        <v>7193</v>
      </c>
      <c r="T1360" s="1131">
        <v>16</v>
      </c>
    </row>
    <row r="1361" spans="1:20">
      <c r="A1361" s="1131" t="s">
        <v>3735</v>
      </c>
      <c r="B1361" s="1132" t="s">
        <v>3736</v>
      </c>
      <c r="C1361" s="1131" t="s">
        <v>3730</v>
      </c>
      <c r="D1361" s="1134" t="s">
        <v>1041</v>
      </c>
      <c r="E1361" s="1134" t="s">
        <v>702</v>
      </c>
      <c r="G1361" s="1131">
        <v>-1</v>
      </c>
      <c r="H1361" s="1131" t="s">
        <v>437</v>
      </c>
      <c r="I1361" s="1131" t="s">
        <v>8226</v>
      </c>
      <c r="J1361" s="1131" t="s">
        <v>8227</v>
      </c>
      <c r="K1361" s="1131">
        <v>1</v>
      </c>
      <c r="L1361" s="1131" t="s">
        <v>8145</v>
      </c>
      <c r="R1361" s="1131">
        <v>16</v>
      </c>
      <c r="S1361" s="1131" t="s">
        <v>7193</v>
      </c>
      <c r="T1361" s="1131">
        <v>16</v>
      </c>
    </row>
    <row r="1362" spans="1:20">
      <c r="A1362" s="1131" t="s">
        <v>3737</v>
      </c>
      <c r="B1362" s="1132" t="s">
        <v>3738</v>
      </c>
      <c r="C1362" s="1131" t="s">
        <v>3730</v>
      </c>
      <c r="D1362" s="1134" t="s">
        <v>1041</v>
      </c>
      <c r="E1362" s="1134" t="s">
        <v>702</v>
      </c>
      <c r="G1362" s="1131">
        <v>-1</v>
      </c>
      <c r="H1362" s="1131" t="s">
        <v>437</v>
      </c>
      <c r="I1362" s="1131" t="s">
        <v>8228</v>
      </c>
      <c r="J1362" s="1131" t="s">
        <v>8229</v>
      </c>
      <c r="K1362" s="1131" t="s">
        <v>7908</v>
      </c>
      <c r="L1362" s="1131" t="s">
        <v>8230</v>
      </c>
      <c r="R1362" s="1131">
        <v>51</v>
      </c>
      <c r="S1362" s="1131" t="s">
        <v>7193</v>
      </c>
      <c r="T1362" s="1131">
        <v>51</v>
      </c>
    </row>
    <row r="1363" spans="1:20">
      <c r="A1363" s="1131" t="s">
        <v>3739</v>
      </c>
      <c r="B1363" s="1132" t="s">
        <v>3740</v>
      </c>
      <c r="C1363" s="1131" t="s">
        <v>3730</v>
      </c>
      <c r="D1363" s="1134" t="s">
        <v>1041</v>
      </c>
      <c r="E1363" s="1134" t="s">
        <v>702</v>
      </c>
      <c r="G1363" s="1131">
        <v>-1</v>
      </c>
      <c r="H1363" s="1131" t="s">
        <v>437</v>
      </c>
      <c r="I1363" s="1131" t="s">
        <v>8231</v>
      </c>
      <c r="J1363" s="1131" t="s">
        <v>8232</v>
      </c>
      <c r="K1363" s="1131">
        <v>1</v>
      </c>
      <c r="L1363" s="1131" t="s">
        <v>8061</v>
      </c>
      <c r="R1363" s="1131">
        <v>16</v>
      </c>
      <c r="S1363" s="1131" t="s">
        <v>7193</v>
      </c>
      <c r="T1363" s="1131">
        <v>16</v>
      </c>
    </row>
    <row r="1364" spans="1:20">
      <c r="A1364" s="1131" t="s">
        <v>3741</v>
      </c>
      <c r="B1364" s="1132" t="s">
        <v>3742</v>
      </c>
      <c r="C1364" s="1131" t="s">
        <v>3730</v>
      </c>
      <c r="D1364" s="1134" t="s">
        <v>1041</v>
      </c>
      <c r="E1364" s="1134" t="s">
        <v>702</v>
      </c>
      <c r="G1364" s="1131">
        <v>-1</v>
      </c>
      <c r="H1364" s="1131" t="s">
        <v>437</v>
      </c>
      <c r="I1364" s="1131" t="s">
        <v>8233</v>
      </c>
      <c r="J1364" s="1131" t="s">
        <v>8234</v>
      </c>
      <c r="K1364" s="1131">
        <v>1</v>
      </c>
      <c r="L1364" s="1131" t="s">
        <v>8235</v>
      </c>
      <c r="R1364" s="1131">
        <v>26</v>
      </c>
      <c r="S1364" s="1131" t="s">
        <v>7193</v>
      </c>
      <c r="T1364" s="1131">
        <v>26</v>
      </c>
    </row>
    <row r="1365" spans="1:20">
      <c r="A1365" s="1131" t="s">
        <v>3743</v>
      </c>
      <c r="B1365" s="1132" t="s">
        <v>3744</v>
      </c>
      <c r="C1365" s="1131" t="s">
        <v>3730</v>
      </c>
      <c r="D1365" s="1134" t="s">
        <v>1041</v>
      </c>
      <c r="E1365" s="1134" t="s">
        <v>702</v>
      </c>
      <c r="G1365" s="1131">
        <v>-1</v>
      </c>
      <c r="H1365" s="1131" t="s">
        <v>437</v>
      </c>
      <c r="I1365" s="1131" t="s">
        <v>8236</v>
      </c>
      <c r="J1365" s="1131" t="s">
        <v>8237</v>
      </c>
      <c r="K1365" s="1131" t="s">
        <v>7683</v>
      </c>
      <c r="L1365" s="1131" t="s">
        <v>8238</v>
      </c>
      <c r="R1365" s="1131">
        <v>9</v>
      </c>
      <c r="S1365" s="1131" t="s">
        <v>7193</v>
      </c>
      <c r="T1365" s="1131">
        <v>9</v>
      </c>
    </row>
    <row r="1366" spans="1:20">
      <c r="A1366" s="1131" t="s">
        <v>3745</v>
      </c>
      <c r="B1366" s="1132" t="s">
        <v>3746</v>
      </c>
      <c r="C1366" s="1131" t="s">
        <v>3730</v>
      </c>
      <c r="D1366" s="1134" t="s">
        <v>1041</v>
      </c>
      <c r="E1366" s="1134" t="s">
        <v>702</v>
      </c>
      <c r="G1366" s="1131">
        <v>-1</v>
      </c>
      <c r="H1366" s="1131" t="s">
        <v>437</v>
      </c>
      <c r="I1366" s="1131" t="s">
        <v>8239</v>
      </c>
      <c r="J1366" s="1131" t="s">
        <v>8240</v>
      </c>
      <c r="K1366" s="1131">
        <v>1</v>
      </c>
      <c r="L1366" s="1131" t="s">
        <v>8241</v>
      </c>
      <c r="R1366" s="1131">
        <v>8</v>
      </c>
      <c r="S1366" s="1131" t="s">
        <v>7193</v>
      </c>
      <c r="T1366" s="1131">
        <v>8</v>
      </c>
    </row>
    <row r="1367" spans="1:20">
      <c r="A1367" s="1131" t="s">
        <v>3747</v>
      </c>
      <c r="B1367" s="1132" t="s">
        <v>3748</v>
      </c>
      <c r="C1367" s="1131" t="s">
        <v>3730</v>
      </c>
      <c r="D1367" s="1134" t="s">
        <v>1041</v>
      </c>
      <c r="E1367" s="1134" t="s">
        <v>702</v>
      </c>
      <c r="G1367" s="1131">
        <v>-1</v>
      </c>
      <c r="H1367" s="1131" t="s">
        <v>437</v>
      </c>
      <c r="I1367" s="1131" t="s">
        <v>8242</v>
      </c>
      <c r="J1367" s="1131" t="s">
        <v>8243</v>
      </c>
      <c r="K1367" s="1131" t="s">
        <v>7683</v>
      </c>
      <c r="L1367" s="1131" t="s">
        <v>8244</v>
      </c>
      <c r="R1367" s="1131">
        <v>8</v>
      </c>
      <c r="S1367" s="1131" t="s">
        <v>7193</v>
      </c>
      <c r="T1367" s="1131">
        <v>8</v>
      </c>
    </row>
    <row r="1368" spans="1:20">
      <c r="A1368" s="1131" t="s">
        <v>3749</v>
      </c>
      <c r="B1368" s="1132" t="s">
        <v>3750</v>
      </c>
      <c r="C1368" s="1131" t="s">
        <v>3730</v>
      </c>
      <c r="D1368" s="1134" t="s">
        <v>1041</v>
      </c>
      <c r="E1368" s="1134" t="s">
        <v>702</v>
      </c>
      <c r="G1368" s="1131">
        <v>-1</v>
      </c>
      <c r="H1368" s="1131" t="s">
        <v>437</v>
      </c>
      <c r="I1368" s="1131" t="s">
        <v>8245</v>
      </c>
      <c r="J1368" s="1131" t="s">
        <v>8246</v>
      </c>
      <c r="K1368" s="1131">
        <v>1</v>
      </c>
      <c r="R1368" s="1131">
        <v>16</v>
      </c>
      <c r="T1368" s="1131">
        <v>16</v>
      </c>
    </row>
    <row r="1369" spans="1:20">
      <c r="A1369" s="1131" t="s">
        <v>3751</v>
      </c>
      <c r="B1369" s="1132" t="s">
        <v>3752</v>
      </c>
      <c r="C1369" s="1131" t="s">
        <v>3730</v>
      </c>
      <c r="D1369" s="1134" t="s">
        <v>1041</v>
      </c>
      <c r="E1369" s="1134" t="s">
        <v>702</v>
      </c>
      <c r="G1369" s="1131">
        <v>-1</v>
      </c>
      <c r="H1369" s="1131" t="s">
        <v>437</v>
      </c>
      <c r="I1369" s="1131" t="s">
        <v>8247</v>
      </c>
      <c r="J1369" s="1131" t="s">
        <v>8248</v>
      </c>
      <c r="K1369" s="1131" t="s">
        <v>7683</v>
      </c>
      <c r="L1369" s="1131" t="s">
        <v>8249</v>
      </c>
      <c r="R1369" s="1131">
        <v>8</v>
      </c>
      <c r="S1369" s="1131" t="s">
        <v>7193</v>
      </c>
      <c r="T1369" s="1131">
        <v>8</v>
      </c>
    </row>
    <row r="1370" spans="1:20">
      <c r="A1370" s="1131" t="s">
        <v>3753</v>
      </c>
      <c r="B1370" s="1132" t="s">
        <v>3754</v>
      </c>
      <c r="C1370" s="1131" t="s">
        <v>3730</v>
      </c>
      <c r="D1370" s="1134" t="s">
        <v>1041</v>
      </c>
      <c r="E1370" s="1134" t="s">
        <v>702</v>
      </c>
      <c r="G1370" s="1131">
        <v>-1</v>
      </c>
      <c r="H1370" s="1131" t="s">
        <v>437</v>
      </c>
      <c r="I1370" s="1131" t="s">
        <v>8250</v>
      </c>
      <c r="J1370" s="1131" t="s">
        <v>8251</v>
      </c>
      <c r="K1370" s="1131">
        <v>1</v>
      </c>
      <c r="R1370" s="1131">
        <v>52</v>
      </c>
      <c r="T1370" s="1131">
        <v>52</v>
      </c>
    </row>
    <row r="1371" spans="1:20">
      <c r="A1371" s="1131" t="s">
        <v>3755</v>
      </c>
      <c r="B1371" s="1132" t="s">
        <v>3756</v>
      </c>
      <c r="C1371" s="1131" t="s">
        <v>3730</v>
      </c>
      <c r="D1371" s="1134" t="s">
        <v>1041</v>
      </c>
      <c r="E1371" s="1134" t="s">
        <v>702</v>
      </c>
      <c r="G1371" s="1131">
        <v>-1</v>
      </c>
      <c r="H1371" s="1131" t="s">
        <v>437</v>
      </c>
      <c r="I1371" s="1131" t="s">
        <v>8252</v>
      </c>
      <c r="J1371" s="1131" t="s">
        <v>8253</v>
      </c>
      <c r="K1371" s="1131" t="s">
        <v>7908</v>
      </c>
      <c r="L1371" s="1131" t="s">
        <v>8254</v>
      </c>
      <c r="R1371" s="1131">
        <v>50</v>
      </c>
      <c r="S1371" s="1131" t="s">
        <v>7193</v>
      </c>
      <c r="T1371" s="1131">
        <v>50</v>
      </c>
    </row>
    <row r="1372" spans="1:20">
      <c r="A1372" s="1131" t="s">
        <v>3757</v>
      </c>
      <c r="B1372" s="1132" t="s">
        <v>3758</v>
      </c>
      <c r="C1372" s="1131" t="s">
        <v>3730</v>
      </c>
      <c r="D1372" s="1134" t="s">
        <v>1041</v>
      </c>
      <c r="E1372" s="1134" t="s">
        <v>702</v>
      </c>
      <c r="G1372" s="1131">
        <v>-1</v>
      </c>
      <c r="H1372" s="1131" t="s">
        <v>437</v>
      </c>
      <c r="I1372" s="1131" t="s">
        <v>8255</v>
      </c>
      <c r="J1372" s="1131" t="s">
        <v>8256</v>
      </c>
      <c r="K1372" s="1131">
        <v>3</v>
      </c>
      <c r="R1372" s="1131">
        <v>12</v>
      </c>
      <c r="S1372" s="1131" t="s">
        <v>7193</v>
      </c>
      <c r="T1372" s="1131">
        <v>12</v>
      </c>
    </row>
    <row r="1373" spans="1:20">
      <c r="A1373" s="1131" t="s">
        <v>3759</v>
      </c>
      <c r="B1373" s="1132" t="s">
        <v>3760</v>
      </c>
      <c r="C1373" s="1131" t="s">
        <v>3730</v>
      </c>
      <c r="D1373" s="1134" t="s">
        <v>1041</v>
      </c>
      <c r="E1373" s="1134" t="s">
        <v>702</v>
      </c>
      <c r="G1373" s="1131">
        <v>-1</v>
      </c>
      <c r="H1373" s="1131" t="s">
        <v>437</v>
      </c>
      <c r="I1373" s="1131" t="s">
        <v>8257</v>
      </c>
      <c r="J1373" s="1131" t="s">
        <v>8258</v>
      </c>
      <c r="K1373" s="1131" t="s">
        <v>7683</v>
      </c>
      <c r="L1373" s="1131" t="s">
        <v>8259</v>
      </c>
      <c r="R1373" s="1131">
        <v>26</v>
      </c>
      <c r="S1373" s="1131" t="s">
        <v>7193</v>
      </c>
      <c r="T1373" s="1131">
        <v>26</v>
      </c>
    </row>
    <row r="1374" spans="1:20">
      <c r="A1374" s="1131" t="s">
        <v>3761</v>
      </c>
      <c r="B1374" s="1132" t="s">
        <v>3762</v>
      </c>
      <c r="C1374" s="1131" t="s">
        <v>3730</v>
      </c>
      <c r="D1374" s="1134" t="s">
        <v>1041</v>
      </c>
      <c r="E1374" s="1134" t="s">
        <v>702</v>
      </c>
      <c r="G1374" s="1131">
        <v>-1</v>
      </c>
      <c r="H1374" s="1131" t="s">
        <v>437</v>
      </c>
      <c r="I1374" s="1131" t="s">
        <v>8260</v>
      </c>
      <c r="J1374" s="1131" t="s">
        <v>8261</v>
      </c>
      <c r="K1374" s="1131" t="s">
        <v>7683</v>
      </c>
      <c r="L1374" s="1131" t="s">
        <v>8262</v>
      </c>
      <c r="R1374" s="1131">
        <v>9</v>
      </c>
      <c r="S1374" s="1131" t="s">
        <v>7193</v>
      </c>
      <c r="T1374" s="1131">
        <v>9</v>
      </c>
    </row>
    <row r="1375" spans="1:20">
      <c r="A1375" s="1131" t="s">
        <v>3763</v>
      </c>
      <c r="B1375" s="1132" t="s">
        <v>3764</v>
      </c>
      <c r="C1375" s="1131" t="s">
        <v>3730</v>
      </c>
      <c r="D1375" s="1134" t="s">
        <v>1041</v>
      </c>
      <c r="E1375" s="1134" t="s">
        <v>702</v>
      </c>
      <c r="G1375" s="1131">
        <v>-1</v>
      </c>
      <c r="H1375" s="1131" t="s">
        <v>437</v>
      </c>
      <c r="I1375" s="1131" t="s">
        <v>8263</v>
      </c>
      <c r="J1375" s="1131" t="s">
        <v>8264</v>
      </c>
      <c r="K1375" s="1131">
        <v>1</v>
      </c>
      <c r="L1375" s="1131" t="s">
        <v>8265</v>
      </c>
      <c r="R1375" s="1131">
        <v>19</v>
      </c>
      <c r="S1375" s="1131" t="s">
        <v>7193</v>
      </c>
      <c r="T1375" s="1131">
        <v>19</v>
      </c>
    </row>
    <row r="1376" spans="1:20">
      <c r="A1376" s="1131" t="s">
        <v>3765</v>
      </c>
      <c r="B1376" s="1132" t="s">
        <v>3766</v>
      </c>
      <c r="C1376" s="1131" t="s">
        <v>3730</v>
      </c>
      <c r="D1376" s="1134" t="s">
        <v>1041</v>
      </c>
      <c r="E1376" s="1134" t="s">
        <v>702</v>
      </c>
      <c r="G1376" s="1131">
        <v>-1</v>
      </c>
      <c r="H1376" s="1131" t="s">
        <v>437</v>
      </c>
      <c r="I1376" s="1131" t="s">
        <v>8266</v>
      </c>
      <c r="J1376" s="1131" t="s">
        <v>8267</v>
      </c>
      <c r="K1376" s="1131" t="s">
        <v>7683</v>
      </c>
      <c r="L1376" s="1131" t="s">
        <v>8268</v>
      </c>
      <c r="R1376" s="1131">
        <v>10</v>
      </c>
      <c r="S1376" s="1131" t="s">
        <v>7193</v>
      </c>
      <c r="T1376" s="1131">
        <v>10</v>
      </c>
    </row>
    <row r="1377" spans="1:20">
      <c r="A1377" s="1131" t="s">
        <v>3767</v>
      </c>
      <c r="B1377" s="1132" t="s">
        <v>3768</v>
      </c>
      <c r="C1377" s="1131" t="s">
        <v>3730</v>
      </c>
      <c r="D1377" s="1134" t="s">
        <v>1041</v>
      </c>
      <c r="E1377" s="1134" t="s">
        <v>702</v>
      </c>
      <c r="G1377" s="1131">
        <v>-1</v>
      </c>
      <c r="H1377" s="1131" t="s">
        <v>437</v>
      </c>
      <c r="I1377" s="1131" t="s">
        <v>8269</v>
      </c>
      <c r="J1377" s="1131" t="s">
        <v>8270</v>
      </c>
      <c r="K1377" s="1131" t="s">
        <v>7683</v>
      </c>
      <c r="L1377" s="1131" t="s">
        <v>8271</v>
      </c>
      <c r="R1377" s="1131">
        <v>10</v>
      </c>
      <c r="S1377" s="1131" t="s">
        <v>7193</v>
      </c>
      <c r="T1377" s="1131">
        <v>10</v>
      </c>
    </row>
    <row r="1378" spans="1:20">
      <c r="A1378" s="1131" t="s">
        <v>3769</v>
      </c>
      <c r="B1378" s="1132" t="s">
        <v>3770</v>
      </c>
      <c r="C1378" s="1131" t="s">
        <v>3730</v>
      </c>
      <c r="D1378" s="1134" t="s">
        <v>1041</v>
      </c>
      <c r="E1378" s="1134" t="s">
        <v>702</v>
      </c>
      <c r="G1378" s="1131">
        <v>-1</v>
      </c>
      <c r="H1378" s="1131" t="s">
        <v>437</v>
      </c>
      <c r="I1378" s="1131" t="s">
        <v>8272</v>
      </c>
      <c r="J1378" s="1131" t="s">
        <v>8273</v>
      </c>
      <c r="K1378" s="1131">
        <v>1</v>
      </c>
      <c r="L1378" s="1131" t="s">
        <v>8274</v>
      </c>
      <c r="R1378" s="1131">
        <v>10</v>
      </c>
      <c r="S1378" s="1131" t="s">
        <v>7193</v>
      </c>
      <c r="T1378" s="1131">
        <v>10</v>
      </c>
    </row>
    <row r="1379" spans="1:20">
      <c r="A1379" s="1131" t="s">
        <v>3771</v>
      </c>
      <c r="B1379" s="1132" t="s">
        <v>3772</v>
      </c>
      <c r="C1379" s="1131" t="s">
        <v>3730</v>
      </c>
      <c r="D1379" s="1134" t="s">
        <v>1041</v>
      </c>
      <c r="E1379" s="1134" t="s">
        <v>702</v>
      </c>
      <c r="G1379" s="1131">
        <v>-1</v>
      </c>
      <c r="H1379" s="1131" t="s">
        <v>437</v>
      </c>
      <c r="I1379" s="1131" t="s">
        <v>8275</v>
      </c>
      <c r="J1379" s="1131" t="s">
        <v>8276</v>
      </c>
      <c r="K1379" s="1131" t="s">
        <v>7683</v>
      </c>
      <c r="L1379" s="1131" t="s">
        <v>8277</v>
      </c>
      <c r="R1379" s="1131">
        <v>9</v>
      </c>
      <c r="S1379" s="1131" t="s">
        <v>7193</v>
      </c>
      <c r="T1379" s="1131">
        <v>9</v>
      </c>
    </row>
    <row r="1380" spans="1:20">
      <c r="A1380" s="1131" t="s">
        <v>3773</v>
      </c>
      <c r="B1380" s="1132" t="s">
        <v>3774</v>
      </c>
      <c r="C1380" s="1131" t="s">
        <v>3730</v>
      </c>
      <c r="D1380" s="1134" t="s">
        <v>1041</v>
      </c>
      <c r="E1380" s="1134" t="s">
        <v>702</v>
      </c>
      <c r="G1380" s="1131">
        <v>-1</v>
      </c>
      <c r="H1380" s="1131" t="s">
        <v>437</v>
      </c>
      <c r="I1380" s="1131" t="s">
        <v>8278</v>
      </c>
      <c r="J1380" s="1131" t="s">
        <v>8279</v>
      </c>
      <c r="K1380" s="1131">
        <v>1</v>
      </c>
      <c r="L1380" s="1131" t="s">
        <v>8280</v>
      </c>
      <c r="R1380" s="1131">
        <v>41</v>
      </c>
      <c r="S1380" s="1131" t="s">
        <v>7193</v>
      </c>
      <c r="T1380" s="1131">
        <v>41</v>
      </c>
    </row>
    <row r="1381" spans="1:20">
      <c r="A1381" s="1131" t="s">
        <v>3775</v>
      </c>
      <c r="B1381" s="1132" t="s">
        <v>3776</v>
      </c>
      <c r="C1381" s="1131" t="s">
        <v>3730</v>
      </c>
      <c r="D1381" s="1134" t="s">
        <v>1041</v>
      </c>
      <c r="E1381" s="1134" t="s">
        <v>702</v>
      </c>
      <c r="G1381" s="1131">
        <v>-1</v>
      </c>
      <c r="H1381" s="1131" t="s">
        <v>437</v>
      </c>
      <c r="I1381" s="1131" t="s">
        <v>8281</v>
      </c>
      <c r="J1381" s="1131" t="s">
        <v>8282</v>
      </c>
      <c r="K1381" s="1131">
        <v>3</v>
      </c>
      <c r="R1381" s="1131">
        <v>12</v>
      </c>
      <c r="S1381" s="1131" t="s">
        <v>7193</v>
      </c>
      <c r="T1381" s="1131">
        <v>12</v>
      </c>
    </row>
    <row r="1382" spans="1:20">
      <c r="A1382" s="1131" t="s">
        <v>3777</v>
      </c>
      <c r="B1382" s="1132" t="s">
        <v>3778</v>
      </c>
      <c r="C1382" s="1131" t="s">
        <v>3730</v>
      </c>
      <c r="D1382" s="1134" t="s">
        <v>1041</v>
      </c>
      <c r="E1382" s="1134" t="s">
        <v>702</v>
      </c>
      <c r="G1382" s="1131">
        <v>-1</v>
      </c>
      <c r="H1382" s="1131" t="s">
        <v>437</v>
      </c>
      <c r="I1382" s="1131" t="s">
        <v>8283</v>
      </c>
      <c r="J1382" s="1131" t="s">
        <v>8284</v>
      </c>
      <c r="K1382" s="1131" t="s">
        <v>7218</v>
      </c>
      <c r="L1382" s="1131" t="s">
        <v>8285</v>
      </c>
      <c r="R1382" s="1131">
        <v>18</v>
      </c>
      <c r="S1382" s="1131" t="s">
        <v>7193</v>
      </c>
      <c r="T1382" s="1131">
        <v>18</v>
      </c>
    </row>
    <row r="1383" spans="1:20">
      <c r="A1383" s="1131" t="s">
        <v>3779</v>
      </c>
      <c r="B1383" s="1132" t="s">
        <v>3780</v>
      </c>
      <c r="C1383" s="1131" t="s">
        <v>3730</v>
      </c>
      <c r="D1383" s="1134" t="s">
        <v>1041</v>
      </c>
      <c r="E1383" s="1134" t="s">
        <v>702</v>
      </c>
      <c r="G1383" s="1131">
        <v>-1</v>
      </c>
      <c r="H1383" s="1131" t="s">
        <v>437</v>
      </c>
      <c r="I1383" s="1131" t="s">
        <v>8286</v>
      </c>
      <c r="J1383" s="1131" t="s">
        <v>8287</v>
      </c>
      <c r="K1383" s="1131" t="s">
        <v>7218</v>
      </c>
      <c r="L1383" s="1131" t="s">
        <v>8288</v>
      </c>
      <c r="R1383" s="1131">
        <v>18</v>
      </c>
      <c r="S1383" s="1131" t="s">
        <v>7193</v>
      </c>
      <c r="T1383" s="1131">
        <v>18</v>
      </c>
    </row>
    <row r="1384" spans="1:20">
      <c r="A1384" s="1131" t="s">
        <v>3781</v>
      </c>
      <c r="B1384" s="1132" t="s">
        <v>3782</v>
      </c>
      <c r="C1384" s="1131" t="s">
        <v>3730</v>
      </c>
      <c r="D1384" s="1134" t="s">
        <v>1041</v>
      </c>
      <c r="E1384" s="1134" t="s">
        <v>702</v>
      </c>
      <c r="G1384" s="1131">
        <v>-1</v>
      </c>
      <c r="H1384" s="1131" t="s">
        <v>437</v>
      </c>
      <c r="I1384" s="1131" t="s">
        <v>8289</v>
      </c>
      <c r="J1384" s="1131" t="s">
        <v>8290</v>
      </c>
      <c r="K1384" s="1131" t="s">
        <v>7218</v>
      </c>
      <c r="L1384" s="1131" t="s">
        <v>8291</v>
      </c>
      <c r="R1384" s="1131">
        <v>9</v>
      </c>
      <c r="S1384" s="1131" t="s">
        <v>7193</v>
      </c>
      <c r="T1384" s="1131">
        <v>9</v>
      </c>
    </row>
    <row r="1385" spans="1:20">
      <c r="A1385" s="1131" t="s">
        <v>3783</v>
      </c>
      <c r="B1385" s="1132" t="s">
        <v>3784</v>
      </c>
      <c r="C1385" s="1131" t="s">
        <v>3730</v>
      </c>
      <c r="D1385" s="1134" t="s">
        <v>1041</v>
      </c>
      <c r="E1385" s="1134" t="s">
        <v>702</v>
      </c>
      <c r="G1385" s="1131">
        <v>-1</v>
      </c>
      <c r="H1385" s="1131" t="s">
        <v>437</v>
      </c>
      <c r="I1385" s="1131" t="s">
        <v>8292</v>
      </c>
      <c r="J1385" s="1131" t="s">
        <v>8293</v>
      </c>
      <c r="K1385" s="1131" t="s">
        <v>7218</v>
      </c>
      <c r="L1385" s="1131" t="s">
        <v>8294</v>
      </c>
      <c r="R1385" s="1131">
        <v>28</v>
      </c>
      <c r="S1385" s="1131" t="s">
        <v>7193</v>
      </c>
      <c r="T1385" s="1131">
        <v>28</v>
      </c>
    </row>
    <row r="1386" spans="1:20">
      <c r="A1386" s="1131" t="s">
        <v>3785</v>
      </c>
      <c r="B1386" s="1132" t="s">
        <v>3786</v>
      </c>
      <c r="C1386" s="1131" t="s">
        <v>3730</v>
      </c>
      <c r="D1386" s="1134" t="s">
        <v>1041</v>
      </c>
      <c r="E1386" s="1134" t="s">
        <v>702</v>
      </c>
      <c r="G1386" s="1131">
        <v>-1</v>
      </c>
      <c r="H1386" s="1131" t="s">
        <v>437</v>
      </c>
      <c r="I1386" s="1131" t="s">
        <v>8295</v>
      </c>
      <c r="J1386" s="1131" t="s">
        <v>8296</v>
      </c>
      <c r="K1386" s="1131" t="s">
        <v>7218</v>
      </c>
      <c r="L1386" s="1131" t="s">
        <v>8297</v>
      </c>
      <c r="R1386" s="1131">
        <v>9</v>
      </c>
      <c r="S1386" s="1131" t="s">
        <v>7193</v>
      </c>
      <c r="T1386" s="1131">
        <v>9</v>
      </c>
    </row>
    <row r="1387" spans="1:20">
      <c r="A1387" s="1131" t="s">
        <v>3787</v>
      </c>
      <c r="B1387" s="1132" t="s">
        <v>3788</v>
      </c>
      <c r="C1387" s="1131" t="s">
        <v>3730</v>
      </c>
      <c r="D1387" s="1134" t="s">
        <v>1041</v>
      </c>
      <c r="E1387" s="1134" t="s">
        <v>702</v>
      </c>
      <c r="G1387" s="1131">
        <v>-1</v>
      </c>
      <c r="H1387" s="1131" t="s">
        <v>437</v>
      </c>
      <c r="I1387" s="1131" t="s">
        <v>8298</v>
      </c>
      <c r="J1387" s="1131" t="s">
        <v>8299</v>
      </c>
      <c r="K1387" s="1131" t="s">
        <v>7218</v>
      </c>
      <c r="L1387" s="1131" t="s">
        <v>8300</v>
      </c>
      <c r="R1387" s="1131">
        <v>9</v>
      </c>
      <c r="S1387" s="1131" t="s">
        <v>7193</v>
      </c>
      <c r="T1387" s="1131">
        <v>9</v>
      </c>
    </row>
    <row r="1388" spans="1:20">
      <c r="A1388" s="1131" t="s">
        <v>3789</v>
      </c>
      <c r="B1388" s="1132" t="s">
        <v>3790</v>
      </c>
      <c r="C1388" s="1131" t="s">
        <v>3730</v>
      </c>
      <c r="D1388" s="1134" t="s">
        <v>1041</v>
      </c>
      <c r="E1388" s="1134" t="s">
        <v>702</v>
      </c>
      <c r="G1388" s="1131">
        <v>-1</v>
      </c>
      <c r="H1388" s="1131" t="s">
        <v>437</v>
      </c>
      <c r="I1388" s="1131" t="s">
        <v>8301</v>
      </c>
      <c r="J1388" s="1131" t="s">
        <v>8302</v>
      </c>
      <c r="K1388" s="1131" t="s">
        <v>7218</v>
      </c>
      <c r="L1388" s="1131" t="s">
        <v>8303</v>
      </c>
      <c r="R1388" s="1131">
        <v>18</v>
      </c>
      <c r="S1388" s="1131" t="s">
        <v>7193</v>
      </c>
      <c r="T1388" s="1131">
        <v>18</v>
      </c>
    </row>
    <row r="1389" spans="1:20">
      <c r="A1389" s="1131" t="s">
        <v>3791</v>
      </c>
      <c r="B1389" s="1132" t="s">
        <v>3792</v>
      </c>
      <c r="C1389" s="1131" t="s">
        <v>3730</v>
      </c>
      <c r="D1389" s="1134" t="s">
        <v>1041</v>
      </c>
      <c r="E1389" s="1134" t="s">
        <v>702</v>
      </c>
      <c r="G1389" s="1131">
        <v>-1</v>
      </c>
      <c r="H1389" s="1131" t="s">
        <v>437</v>
      </c>
      <c r="I1389" s="1131" t="s">
        <v>8304</v>
      </c>
      <c r="J1389" s="1131" t="s">
        <v>8305</v>
      </c>
      <c r="K1389" s="1131" t="s">
        <v>7218</v>
      </c>
      <c r="L1389" s="1131" t="s">
        <v>8306</v>
      </c>
      <c r="R1389" s="1131">
        <v>28</v>
      </c>
      <c r="S1389" s="1131" t="s">
        <v>7193</v>
      </c>
      <c r="T1389" s="1131">
        <v>28</v>
      </c>
    </row>
    <row r="1390" spans="1:20">
      <c r="A1390" s="1131" t="s">
        <v>3793</v>
      </c>
      <c r="B1390" s="1132" t="s">
        <v>3794</v>
      </c>
      <c r="C1390" s="1131" t="s">
        <v>3730</v>
      </c>
      <c r="D1390" s="1134" t="s">
        <v>1041</v>
      </c>
      <c r="E1390" s="1134" t="s">
        <v>702</v>
      </c>
      <c r="G1390" s="1131">
        <v>-1</v>
      </c>
      <c r="H1390" s="1131" t="s">
        <v>437</v>
      </c>
      <c r="I1390" s="1131" t="s">
        <v>8307</v>
      </c>
      <c r="J1390" s="1131" t="s">
        <v>8308</v>
      </c>
      <c r="K1390" s="1131">
        <v>3</v>
      </c>
      <c r="R1390" s="1131">
        <v>8</v>
      </c>
      <c r="S1390" s="1131" t="s">
        <v>7193</v>
      </c>
      <c r="T1390" s="1131">
        <v>8</v>
      </c>
    </row>
    <row r="1391" spans="1:20">
      <c r="A1391" s="1131" t="s">
        <v>3795</v>
      </c>
      <c r="B1391" s="1132" t="s">
        <v>3796</v>
      </c>
      <c r="C1391" s="1131" t="s">
        <v>3730</v>
      </c>
      <c r="D1391" s="1134" t="s">
        <v>1041</v>
      </c>
      <c r="E1391" s="1134" t="s">
        <v>702</v>
      </c>
      <c r="G1391" s="1131">
        <v>-1</v>
      </c>
      <c r="H1391" s="1131" t="s">
        <v>437</v>
      </c>
      <c r="I1391" s="1131" t="s">
        <v>8309</v>
      </c>
      <c r="J1391" s="1131" t="s">
        <v>8310</v>
      </c>
      <c r="K1391" s="1131">
        <v>3</v>
      </c>
      <c r="R1391" s="1131">
        <v>12</v>
      </c>
      <c r="S1391" s="1131" t="s">
        <v>7193</v>
      </c>
      <c r="T1391" s="1131">
        <v>12</v>
      </c>
    </row>
    <row r="1392" spans="1:20">
      <c r="A1392" s="1131" t="s">
        <v>3797</v>
      </c>
      <c r="B1392" s="1132" t="s">
        <v>3798</v>
      </c>
      <c r="C1392" s="1131" t="s">
        <v>3730</v>
      </c>
      <c r="D1392" s="1134" t="s">
        <v>1041</v>
      </c>
      <c r="E1392" s="1134" t="s">
        <v>702</v>
      </c>
      <c r="G1392" s="1131">
        <v>-1</v>
      </c>
      <c r="H1392" s="1131" t="s">
        <v>437</v>
      </c>
      <c r="I1392" s="1131" t="s">
        <v>8311</v>
      </c>
      <c r="J1392" s="1131" t="s">
        <v>8312</v>
      </c>
      <c r="K1392" s="1131" t="s">
        <v>7218</v>
      </c>
      <c r="L1392" s="1131" t="s">
        <v>8313</v>
      </c>
      <c r="R1392" s="1131">
        <v>27</v>
      </c>
      <c r="S1392" s="1131" t="s">
        <v>7193</v>
      </c>
      <c r="T1392" s="1131">
        <v>27</v>
      </c>
    </row>
    <row r="1393" spans="1:20">
      <c r="A1393" s="1131" t="s">
        <v>3799</v>
      </c>
      <c r="B1393" s="1132" t="s">
        <v>3800</v>
      </c>
      <c r="C1393" s="1131" t="s">
        <v>3730</v>
      </c>
      <c r="D1393" s="1134" t="s">
        <v>1041</v>
      </c>
      <c r="E1393" s="1134" t="s">
        <v>702</v>
      </c>
      <c r="G1393" s="1131">
        <v>-1</v>
      </c>
      <c r="H1393" s="1131" t="s">
        <v>437</v>
      </c>
      <c r="I1393" s="1131" t="s">
        <v>8314</v>
      </c>
      <c r="J1393" s="1131" t="s">
        <v>8315</v>
      </c>
      <c r="K1393" s="1131">
        <v>3</v>
      </c>
      <c r="R1393" s="1131">
        <v>14</v>
      </c>
      <c r="S1393" s="1131" t="s">
        <v>7193</v>
      </c>
      <c r="T1393" s="1131">
        <v>14</v>
      </c>
    </row>
    <row r="1394" spans="1:20">
      <c r="A1394" s="1131" t="s">
        <v>3801</v>
      </c>
      <c r="B1394" s="1132" t="s">
        <v>3802</v>
      </c>
      <c r="C1394" s="1131" t="s">
        <v>3730</v>
      </c>
      <c r="D1394" s="1134" t="s">
        <v>1041</v>
      </c>
      <c r="E1394" s="1134" t="s">
        <v>702</v>
      </c>
      <c r="G1394" s="1131">
        <v>0</v>
      </c>
      <c r="H1394" s="1131" t="s">
        <v>7246</v>
      </c>
      <c r="I1394" s="1131" t="s">
        <v>8219</v>
      </c>
      <c r="J1394" s="1131" t="s">
        <v>8220</v>
      </c>
      <c r="K1394" s="1131">
        <v>2</v>
      </c>
      <c r="L1394" s="1131" t="s">
        <v>8221</v>
      </c>
      <c r="R1394" s="1131">
        <v>32</v>
      </c>
      <c r="S1394" s="1131" t="s">
        <v>7193</v>
      </c>
      <c r="T1394" s="1131">
        <v>32</v>
      </c>
    </row>
    <row r="1395" spans="1:20">
      <c r="A1395" s="1131" t="s">
        <v>3803</v>
      </c>
      <c r="B1395" s="1132" t="s">
        <v>3804</v>
      </c>
      <c r="C1395" s="1131" t="s">
        <v>3730</v>
      </c>
      <c r="D1395" s="1134" t="s">
        <v>1041</v>
      </c>
      <c r="E1395" s="1134" t="s">
        <v>702</v>
      </c>
      <c r="G1395" s="1131">
        <v>0</v>
      </c>
      <c r="H1395" s="1131" t="s">
        <v>7246</v>
      </c>
      <c r="I1395" s="1131" t="s">
        <v>8222</v>
      </c>
      <c r="J1395" s="1131" t="s">
        <v>8223</v>
      </c>
      <c r="K1395" s="1131">
        <v>1</v>
      </c>
      <c r="L1395" s="1131" t="s">
        <v>8130</v>
      </c>
      <c r="R1395" s="1131">
        <v>16</v>
      </c>
      <c r="S1395" s="1131" t="s">
        <v>7193</v>
      </c>
      <c r="T1395" s="1131">
        <v>16</v>
      </c>
    </row>
    <row r="1396" spans="1:20">
      <c r="A1396" s="1131" t="s">
        <v>3805</v>
      </c>
      <c r="B1396" s="1132" t="s">
        <v>3806</v>
      </c>
      <c r="C1396" s="1131" t="s">
        <v>3730</v>
      </c>
      <c r="D1396" s="1134" t="s">
        <v>1041</v>
      </c>
      <c r="E1396" s="1134" t="s">
        <v>702</v>
      </c>
      <c r="G1396" s="1131">
        <v>0</v>
      </c>
      <c r="H1396" s="1131" t="s">
        <v>7246</v>
      </c>
      <c r="I1396" s="1131" t="s">
        <v>8224</v>
      </c>
      <c r="J1396" s="1131" t="s">
        <v>8225</v>
      </c>
      <c r="K1396" s="1131">
        <v>1</v>
      </c>
      <c r="L1396" s="1131" t="s">
        <v>8136</v>
      </c>
      <c r="R1396" s="1131">
        <v>16</v>
      </c>
      <c r="S1396" s="1131" t="s">
        <v>7193</v>
      </c>
      <c r="T1396" s="1131">
        <v>16</v>
      </c>
    </row>
    <row r="1397" spans="1:20">
      <c r="A1397" s="1131" t="s">
        <v>3807</v>
      </c>
      <c r="B1397" s="1132" t="s">
        <v>3808</v>
      </c>
      <c r="C1397" s="1131" t="s">
        <v>3730</v>
      </c>
      <c r="D1397" s="1134" t="s">
        <v>1041</v>
      </c>
      <c r="E1397" s="1134" t="s">
        <v>702</v>
      </c>
      <c r="G1397" s="1131">
        <v>0</v>
      </c>
      <c r="H1397" s="1131" t="s">
        <v>7246</v>
      </c>
      <c r="I1397" s="1131" t="s">
        <v>8226</v>
      </c>
      <c r="J1397" s="1131" t="s">
        <v>8227</v>
      </c>
      <c r="K1397" s="1131">
        <v>1</v>
      </c>
      <c r="L1397" s="1131" t="s">
        <v>8145</v>
      </c>
      <c r="R1397" s="1131">
        <v>16</v>
      </c>
      <c r="S1397" s="1131" t="s">
        <v>7193</v>
      </c>
      <c r="T1397" s="1131">
        <v>16</v>
      </c>
    </row>
    <row r="1398" spans="1:20">
      <c r="A1398" s="1131" t="s">
        <v>3809</v>
      </c>
      <c r="B1398" s="1132" t="s">
        <v>3810</v>
      </c>
      <c r="C1398" s="1131" t="s">
        <v>3730</v>
      </c>
      <c r="D1398" s="1134" t="s">
        <v>1041</v>
      </c>
      <c r="E1398" s="1134" t="s">
        <v>702</v>
      </c>
      <c r="G1398" s="1131">
        <v>0</v>
      </c>
      <c r="H1398" s="1131" t="s">
        <v>7246</v>
      </c>
      <c r="I1398" s="1131" t="s">
        <v>8228</v>
      </c>
      <c r="J1398" s="1131" t="s">
        <v>8229</v>
      </c>
      <c r="K1398" s="1131" t="s">
        <v>7908</v>
      </c>
      <c r="L1398" s="1131" t="s">
        <v>8230</v>
      </c>
      <c r="R1398" s="1131">
        <v>51</v>
      </c>
      <c r="S1398" s="1131" t="s">
        <v>7193</v>
      </c>
      <c r="T1398" s="1131">
        <v>51</v>
      </c>
    </row>
    <row r="1399" spans="1:20">
      <c r="A1399" s="1131" t="s">
        <v>3811</v>
      </c>
      <c r="B1399" s="1132" t="s">
        <v>3812</v>
      </c>
      <c r="C1399" s="1131" t="s">
        <v>3730</v>
      </c>
      <c r="D1399" s="1134" t="s">
        <v>1041</v>
      </c>
      <c r="E1399" s="1134" t="s">
        <v>702</v>
      </c>
      <c r="G1399" s="1131">
        <v>0</v>
      </c>
      <c r="H1399" s="1131" t="s">
        <v>7246</v>
      </c>
      <c r="I1399" s="1131" t="s">
        <v>8231</v>
      </c>
      <c r="J1399" s="1131" t="s">
        <v>8232</v>
      </c>
      <c r="K1399" s="1131">
        <v>1</v>
      </c>
      <c r="L1399" s="1131" t="s">
        <v>8061</v>
      </c>
      <c r="R1399" s="1131">
        <v>16</v>
      </c>
      <c r="S1399" s="1131" t="s">
        <v>7193</v>
      </c>
      <c r="T1399" s="1131">
        <v>16</v>
      </c>
    </row>
    <row r="1400" spans="1:20">
      <c r="A1400" s="1131" t="s">
        <v>3813</v>
      </c>
      <c r="B1400" s="1132" t="s">
        <v>3814</v>
      </c>
      <c r="C1400" s="1131" t="s">
        <v>3730</v>
      </c>
      <c r="D1400" s="1134" t="s">
        <v>1041</v>
      </c>
      <c r="E1400" s="1134" t="s">
        <v>702</v>
      </c>
      <c r="G1400" s="1131">
        <v>0</v>
      </c>
      <c r="H1400" s="1131" t="s">
        <v>7246</v>
      </c>
      <c r="I1400" s="1131" t="s">
        <v>8233</v>
      </c>
      <c r="J1400" s="1131" t="s">
        <v>8234</v>
      </c>
      <c r="K1400" s="1131">
        <v>1</v>
      </c>
      <c r="L1400" s="1131" t="s">
        <v>8235</v>
      </c>
      <c r="R1400" s="1131">
        <v>26</v>
      </c>
      <c r="S1400" s="1131" t="s">
        <v>7193</v>
      </c>
      <c r="T1400" s="1131">
        <v>26</v>
      </c>
    </row>
    <row r="1401" spans="1:20">
      <c r="A1401" s="1131" t="s">
        <v>3815</v>
      </c>
      <c r="B1401" s="1132" t="s">
        <v>3816</v>
      </c>
      <c r="C1401" s="1131" t="s">
        <v>3730</v>
      </c>
      <c r="D1401" s="1134" t="s">
        <v>1041</v>
      </c>
      <c r="E1401" s="1134" t="s">
        <v>702</v>
      </c>
      <c r="G1401" s="1131">
        <v>0</v>
      </c>
      <c r="H1401" s="1131" t="s">
        <v>7246</v>
      </c>
      <c r="I1401" s="1131" t="s">
        <v>8236</v>
      </c>
      <c r="J1401" s="1131" t="s">
        <v>8237</v>
      </c>
      <c r="K1401" s="1131" t="s">
        <v>7683</v>
      </c>
      <c r="L1401" s="1131" t="s">
        <v>8238</v>
      </c>
      <c r="R1401" s="1131">
        <v>9</v>
      </c>
      <c r="S1401" s="1131" t="s">
        <v>7193</v>
      </c>
      <c r="T1401" s="1131">
        <v>9</v>
      </c>
    </row>
    <row r="1402" spans="1:20">
      <c r="A1402" s="1131" t="s">
        <v>3817</v>
      </c>
      <c r="B1402" s="1132" t="s">
        <v>3818</v>
      </c>
      <c r="C1402" s="1131" t="s">
        <v>3730</v>
      </c>
      <c r="D1402" s="1134" t="s">
        <v>1041</v>
      </c>
      <c r="E1402" s="1134" t="s">
        <v>702</v>
      </c>
      <c r="G1402" s="1131">
        <v>0</v>
      </c>
      <c r="H1402" s="1131" t="s">
        <v>7246</v>
      </c>
      <c r="I1402" s="1131" t="s">
        <v>8239</v>
      </c>
      <c r="J1402" s="1131" t="s">
        <v>8240</v>
      </c>
      <c r="K1402" s="1131">
        <v>1</v>
      </c>
      <c r="L1402" s="1131" t="s">
        <v>8241</v>
      </c>
      <c r="R1402" s="1131">
        <v>8</v>
      </c>
      <c r="S1402" s="1131" t="s">
        <v>7193</v>
      </c>
      <c r="T1402" s="1131">
        <v>8</v>
      </c>
    </row>
    <row r="1403" spans="1:20">
      <c r="A1403" s="1131" t="s">
        <v>3819</v>
      </c>
      <c r="B1403" s="1132" t="s">
        <v>3820</v>
      </c>
      <c r="C1403" s="1131" t="s">
        <v>3730</v>
      </c>
      <c r="D1403" s="1134" t="s">
        <v>1041</v>
      </c>
      <c r="E1403" s="1134" t="s">
        <v>702</v>
      </c>
      <c r="G1403" s="1131">
        <v>0</v>
      </c>
      <c r="H1403" s="1131" t="s">
        <v>7246</v>
      </c>
      <c r="I1403" s="1131" t="s">
        <v>8242</v>
      </c>
      <c r="J1403" s="1131" t="s">
        <v>8243</v>
      </c>
      <c r="K1403" s="1131" t="s">
        <v>7683</v>
      </c>
      <c r="L1403" s="1131" t="s">
        <v>8244</v>
      </c>
      <c r="R1403" s="1131">
        <v>8</v>
      </c>
      <c r="S1403" s="1131" t="s">
        <v>7193</v>
      </c>
      <c r="T1403" s="1131">
        <v>8</v>
      </c>
    </row>
    <row r="1404" spans="1:20">
      <c r="A1404" s="1131" t="s">
        <v>3821</v>
      </c>
      <c r="B1404" s="1132" t="s">
        <v>3822</v>
      </c>
      <c r="C1404" s="1131" t="s">
        <v>3730</v>
      </c>
      <c r="D1404" s="1134" t="s">
        <v>1041</v>
      </c>
      <c r="E1404" s="1134" t="s">
        <v>702</v>
      </c>
      <c r="G1404" s="1131">
        <v>0</v>
      </c>
      <c r="H1404" s="1131" t="s">
        <v>7246</v>
      </c>
      <c r="I1404" s="1131" t="s">
        <v>8245</v>
      </c>
      <c r="J1404" s="1131" t="s">
        <v>8246</v>
      </c>
      <c r="K1404" s="1131">
        <v>1</v>
      </c>
      <c r="R1404" s="1131">
        <v>16</v>
      </c>
      <c r="T1404" s="1131">
        <v>16</v>
      </c>
    </row>
    <row r="1405" spans="1:20">
      <c r="A1405" s="1131" t="s">
        <v>3823</v>
      </c>
      <c r="B1405" s="1132" t="s">
        <v>3824</v>
      </c>
      <c r="C1405" s="1131" t="s">
        <v>3730</v>
      </c>
      <c r="D1405" s="1134" t="s">
        <v>1041</v>
      </c>
      <c r="E1405" s="1134" t="s">
        <v>702</v>
      </c>
      <c r="G1405" s="1131">
        <v>0</v>
      </c>
      <c r="H1405" s="1131" t="s">
        <v>7246</v>
      </c>
      <c r="I1405" s="1131" t="s">
        <v>8247</v>
      </c>
      <c r="J1405" s="1131" t="s">
        <v>8248</v>
      </c>
      <c r="K1405" s="1131" t="s">
        <v>7683</v>
      </c>
      <c r="L1405" s="1131" t="s">
        <v>8249</v>
      </c>
      <c r="R1405" s="1131">
        <v>8</v>
      </c>
      <c r="S1405" s="1131" t="s">
        <v>7193</v>
      </c>
      <c r="T1405" s="1131">
        <v>8</v>
      </c>
    </row>
    <row r="1406" spans="1:20">
      <c r="A1406" s="1131" t="s">
        <v>3825</v>
      </c>
      <c r="B1406" s="1132" t="s">
        <v>3826</v>
      </c>
      <c r="C1406" s="1131" t="s">
        <v>3730</v>
      </c>
      <c r="D1406" s="1134" t="s">
        <v>1041</v>
      </c>
      <c r="E1406" s="1134" t="s">
        <v>702</v>
      </c>
      <c r="G1406" s="1131">
        <v>0</v>
      </c>
      <c r="H1406" s="1131" t="s">
        <v>7246</v>
      </c>
      <c r="I1406" s="1131" t="s">
        <v>8250</v>
      </c>
      <c r="J1406" s="1131" t="s">
        <v>8251</v>
      </c>
      <c r="K1406" s="1131">
        <v>1</v>
      </c>
      <c r="R1406" s="1131">
        <v>52</v>
      </c>
      <c r="T1406" s="1131">
        <v>52</v>
      </c>
    </row>
    <row r="1407" spans="1:20">
      <c r="A1407" s="1131" t="s">
        <v>3827</v>
      </c>
      <c r="B1407" s="1132" t="s">
        <v>3828</v>
      </c>
      <c r="C1407" s="1131" t="s">
        <v>3730</v>
      </c>
      <c r="D1407" s="1134" t="s">
        <v>1041</v>
      </c>
      <c r="E1407" s="1134" t="s">
        <v>702</v>
      </c>
      <c r="G1407" s="1131">
        <v>0</v>
      </c>
      <c r="H1407" s="1131" t="s">
        <v>7246</v>
      </c>
      <c r="I1407" s="1131" t="s">
        <v>8252</v>
      </c>
      <c r="J1407" s="1131" t="s">
        <v>8253</v>
      </c>
      <c r="K1407" s="1131" t="s">
        <v>7908</v>
      </c>
      <c r="L1407" s="1131" t="s">
        <v>8254</v>
      </c>
      <c r="R1407" s="1131">
        <v>50</v>
      </c>
      <c r="S1407" s="1131" t="s">
        <v>7193</v>
      </c>
      <c r="T1407" s="1131">
        <v>50</v>
      </c>
    </row>
    <row r="1408" spans="1:20">
      <c r="A1408" s="1131" t="s">
        <v>3829</v>
      </c>
      <c r="B1408" s="1132" t="s">
        <v>3830</v>
      </c>
      <c r="C1408" s="1131" t="s">
        <v>3730</v>
      </c>
      <c r="D1408" s="1134" t="s">
        <v>1041</v>
      </c>
      <c r="E1408" s="1134" t="s">
        <v>702</v>
      </c>
      <c r="G1408" s="1131">
        <v>0</v>
      </c>
      <c r="H1408" s="1131" t="s">
        <v>7246</v>
      </c>
      <c r="I1408" s="1131" t="s">
        <v>8257</v>
      </c>
      <c r="J1408" s="1131" t="s">
        <v>8258</v>
      </c>
      <c r="K1408" s="1131" t="s">
        <v>7683</v>
      </c>
      <c r="L1408" s="1131" t="s">
        <v>8259</v>
      </c>
      <c r="R1408" s="1131">
        <v>26</v>
      </c>
      <c r="S1408" s="1131" t="s">
        <v>7193</v>
      </c>
      <c r="T1408" s="1131">
        <v>26</v>
      </c>
    </row>
    <row r="1409" spans="1:20">
      <c r="A1409" s="1131" t="s">
        <v>3831</v>
      </c>
      <c r="B1409" s="1132" t="s">
        <v>3832</v>
      </c>
      <c r="C1409" s="1131" t="s">
        <v>3730</v>
      </c>
      <c r="D1409" s="1134" t="s">
        <v>1041</v>
      </c>
      <c r="E1409" s="1134" t="s">
        <v>702</v>
      </c>
      <c r="G1409" s="1131">
        <v>0</v>
      </c>
      <c r="H1409" s="1131" t="s">
        <v>7246</v>
      </c>
      <c r="I1409" s="1131" t="s">
        <v>8260</v>
      </c>
      <c r="J1409" s="1131" t="s">
        <v>8261</v>
      </c>
      <c r="K1409" s="1131" t="s">
        <v>7683</v>
      </c>
      <c r="L1409" s="1131" t="s">
        <v>8262</v>
      </c>
      <c r="R1409" s="1131">
        <v>9</v>
      </c>
      <c r="S1409" s="1131" t="s">
        <v>7193</v>
      </c>
      <c r="T1409" s="1131">
        <v>9</v>
      </c>
    </row>
    <row r="1410" spans="1:20">
      <c r="A1410" s="1131" t="s">
        <v>3833</v>
      </c>
      <c r="B1410" s="1132" t="s">
        <v>3834</v>
      </c>
      <c r="C1410" s="1131" t="s">
        <v>3730</v>
      </c>
      <c r="D1410" s="1134" t="s">
        <v>1041</v>
      </c>
      <c r="E1410" s="1134" t="s">
        <v>702</v>
      </c>
      <c r="G1410" s="1131">
        <v>0</v>
      </c>
      <c r="H1410" s="1131" t="s">
        <v>7246</v>
      </c>
      <c r="I1410" s="1131" t="s">
        <v>8263</v>
      </c>
      <c r="J1410" s="1131" t="s">
        <v>8264</v>
      </c>
      <c r="K1410" s="1131">
        <v>1</v>
      </c>
      <c r="L1410" s="1131" t="s">
        <v>8265</v>
      </c>
      <c r="R1410" s="1131">
        <v>19</v>
      </c>
      <c r="S1410" s="1131" t="s">
        <v>7193</v>
      </c>
      <c r="T1410" s="1131">
        <v>19</v>
      </c>
    </row>
    <row r="1411" spans="1:20">
      <c r="A1411" s="1131" t="s">
        <v>3835</v>
      </c>
      <c r="B1411" s="1132" t="s">
        <v>3836</v>
      </c>
      <c r="C1411" s="1131" t="s">
        <v>3730</v>
      </c>
      <c r="D1411" s="1134" t="s">
        <v>1041</v>
      </c>
      <c r="E1411" s="1134" t="s">
        <v>702</v>
      </c>
      <c r="G1411" s="1131">
        <v>0</v>
      </c>
      <c r="H1411" s="1131" t="s">
        <v>7246</v>
      </c>
      <c r="I1411" s="1131" t="s">
        <v>8266</v>
      </c>
      <c r="J1411" s="1131" t="s">
        <v>8267</v>
      </c>
      <c r="K1411" s="1131" t="s">
        <v>7683</v>
      </c>
      <c r="L1411" s="1131" t="s">
        <v>8268</v>
      </c>
      <c r="R1411" s="1131">
        <v>10</v>
      </c>
      <c r="S1411" s="1131" t="s">
        <v>7193</v>
      </c>
      <c r="T1411" s="1131">
        <v>10</v>
      </c>
    </row>
    <row r="1412" spans="1:20">
      <c r="A1412" s="1131" t="s">
        <v>3837</v>
      </c>
      <c r="B1412" s="1132" t="s">
        <v>3838</v>
      </c>
      <c r="C1412" s="1131" t="s">
        <v>3730</v>
      </c>
      <c r="D1412" s="1134" t="s">
        <v>1041</v>
      </c>
      <c r="E1412" s="1134" t="s">
        <v>702</v>
      </c>
      <c r="G1412" s="1131">
        <v>0</v>
      </c>
      <c r="H1412" s="1131" t="s">
        <v>7246</v>
      </c>
      <c r="I1412" s="1131" t="s">
        <v>8269</v>
      </c>
      <c r="J1412" s="1131" t="s">
        <v>8270</v>
      </c>
      <c r="K1412" s="1131" t="s">
        <v>7683</v>
      </c>
      <c r="L1412" s="1131" t="s">
        <v>8271</v>
      </c>
      <c r="R1412" s="1131">
        <v>10</v>
      </c>
      <c r="S1412" s="1131" t="s">
        <v>7193</v>
      </c>
      <c r="T1412" s="1131">
        <v>10</v>
      </c>
    </row>
    <row r="1413" spans="1:20">
      <c r="A1413" s="1131" t="s">
        <v>3839</v>
      </c>
      <c r="B1413" s="1132" t="s">
        <v>3840</v>
      </c>
      <c r="C1413" s="1131" t="s">
        <v>3730</v>
      </c>
      <c r="D1413" s="1134" t="s">
        <v>1041</v>
      </c>
      <c r="E1413" s="1134" t="s">
        <v>702</v>
      </c>
      <c r="G1413" s="1131">
        <v>0</v>
      </c>
      <c r="H1413" s="1131" t="s">
        <v>7246</v>
      </c>
      <c r="I1413" s="1131" t="s">
        <v>8272</v>
      </c>
      <c r="J1413" s="1131" t="s">
        <v>8273</v>
      </c>
      <c r="K1413" s="1131">
        <v>1</v>
      </c>
      <c r="L1413" s="1131" t="s">
        <v>8274</v>
      </c>
      <c r="R1413" s="1131">
        <v>10</v>
      </c>
      <c r="S1413" s="1131" t="s">
        <v>7193</v>
      </c>
      <c r="T1413" s="1131">
        <v>10</v>
      </c>
    </row>
    <row r="1414" spans="1:20">
      <c r="A1414" s="1131" t="s">
        <v>3841</v>
      </c>
      <c r="B1414" s="1132" t="s">
        <v>3842</v>
      </c>
      <c r="C1414" s="1131" t="s">
        <v>3730</v>
      </c>
      <c r="D1414" s="1134" t="s">
        <v>1041</v>
      </c>
      <c r="E1414" s="1134" t="s">
        <v>702</v>
      </c>
      <c r="G1414" s="1131">
        <v>0</v>
      </c>
      <c r="H1414" s="1131" t="s">
        <v>7246</v>
      </c>
      <c r="I1414" s="1131" t="s">
        <v>8275</v>
      </c>
      <c r="J1414" s="1131" t="s">
        <v>8276</v>
      </c>
      <c r="K1414" s="1131" t="s">
        <v>7683</v>
      </c>
      <c r="L1414" s="1131" t="s">
        <v>8277</v>
      </c>
      <c r="R1414" s="1131">
        <v>9</v>
      </c>
      <c r="S1414" s="1131" t="s">
        <v>7193</v>
      </c>
      <c r="T1414" s="1131">
        <v>9</v>
      </c>
    </row>
    <row r="1415" spans="1:20">
      <c r="A1415" s="1131" t="s">
        <v>3843</v>
      </c>
      <c r="B1415" s="1132" t="s">
        <v>3844</v>
      </c>
      <c r="C1415" s="1131" t="s">
        <v>3730</v>
      </c>
      <c r="D1415" s="1134" t="s">
        <v>1041</v>
      </c>
      <c r="E1415" s="1134" t="s">
        <v>702</v>
      </c>
      <c r="G1415" s="1131">
        <v>0</v>
      </c>
      <c r="H1415" s="1131" t="s">
        <v>7246</v>
      </c>
      <c r="I1415" s="1131" t="s">
        <v>8278</v>
      </c>
      <c r="J1415" s="1131" t="s">
        <v>8279</v>
      </c>
      <c r="K1415" s="1131">
        <v>1</v>
      </c>
      <c r="L1415" s="1131" t="s">
        <v>8280</v>
      </c>
      <c r="R1415" s="1131">
        <v>41</v>
      </c>
      <c r="S1415" s="1131" t="s">
        <v>7193</v>
      </c>
      <c r="T1415" s="1131">
        <v>41</v>
      </c>
    </row>
    <row r="1416" spans="1:20">
      <c r="A1416" s="1131" t="s">
        <v>3845</v>
      </c>
      <c r="B1416" s="1132" t="s">
        <v>3846</v>
      </c>
      <c r="C1416" s="1131" t="s">
        <v>3730</v>
      </c>
      <c r="D1416" s="1134" t="s">
        <v>1041</v>
      </c>
      <c r="E1416" s="1134" t="s">
        <v>702</v>
      </c>
      <c r="G1416" s="1131">
        <v>0</v>
      </c>
      <c r="H1416" s="1131" t="s">
        <v>7246</v>
      </c>
      <c r="I1416" s="1131" t="s">
        <v>8283</v>
      </c>
      <c r="J1416" s="1131" t="s">
        <v>8284</v>
      </c>
      <c r="K1416" s="1131" t="s">
        <v>7218</v>
      </c>
      <c r="L1416" s="1131" t="s">
        <v>8285</v>
      </c>
      <c r="R1416" s="1131">
        <v>18</v>
      </c>
      <c r="S1416" s="1131" t="s">
        <v>7193</v>
      </c>
      <c r="T1416" s="1131">
        <v>18</v>
      </c>
    </row>
    <row r="1417" spans="1:20">
      <c r="A1417" s="1131" t="s">
        <v>3847</v>
      </c>
      <c r="B1417" s="1132" t="s">
        <v>3848</v>
      </c>
      <c r="C1417" s="1131" t="s">
        <v>3730</v>
      </c>
      <c r="D1417" s="1134" t="s">
        <v>1041</v>
      </c>
      <c r="E1417" s="1134" t="s">
        <v>702</v>
      </c>
      <c r="G1417" s="1131">
        <v>0</v>
      </c>
      <c r="H1417" s="1131" t="s">
        <v>7246</v>
      </c>
      <c r="I1417" s="1131" t="s">
        <v>8286</v>
      </c>
      <c r="J1417" s="1131" t="s">
        <v>8287</v>
      </c>
      <c r="K1417" s="1131" t="s">
        <v>7218</v>
      </c>
      <c r="L1417" s="1131" t="s">
        <v>8288</v>
      </c>
      <c r="R1417" s="1131">
        <v>18</v>
      </c>
      <c r="S1417" s="1131" t="s">
        <v>7193</v>
      </c>
      <c r="T1417" s="1131">
        <v>18</v>
      </c>
    </row>
    <row r="1418" spans="1:20">
      <c r="A1418" s="1131" t="s">
        <v>3849</v>
      </c>
      <c r="B1418" s="1132" t="s">
        <v>3850</v>
      </c>
      <c r="C1418" s="1131" t="s">
        <v>3730</v>
      </c>
      <c r="D1418" s="1134" t="s">
        <v>1041</v>
      </c>
      <c r="E1418" s="1134" t="s">
        <v>702</v>
      </c>
      <c r="G1418" s="1131">
        <v>0</v>
      </c>
      <c r="H1418" s="1131" t="s">
        <v>7246</v>
      </c>
      <c r="I1418" s="1131" t="s">
        <v>8289</v>
      </c>
      <c r="J1418" s="1131" t="s">
        <v>8290</v>
      </c>
      <c r="K1418" s="1131" t="s">
        <v>7218</v>
      </c>
      <c r="L1418" s="1131" t="s">
        <v>8291</v>
      </c>
      <c r="R1418" s="1131">
        <v>9</v>
      </c>
      <c r="S1418" s="1131" t="s">
        <v>7193</v>
      </c>
      <c r="T1418" s="1131">
        <v>9</v>
      </c>
    </row>
    <row r="1419" spans="1:20">
      <c r="A1419" s="1131" t="s">
        <v>3851</v>
      </c>
      <c r="B1419" s="1132" t="s">
        <v>3852</v>
      </c>
      <c r="C1419" s="1131" t="s">
        <v>3730</v>
      </c>
      <c r="D1419" s="1134" t="s">
        <v>1041</v>
      </c>
      <c r="E1419" s="1134" t="s">
        <v>702</v>
      </c>
      <c r="G1419" s="1131">
        <v>0</v>
      </c>
      <c r="H1419" s="1131" t="s">
        <v>7246</v>
      </c>
      <c r="I1419" s="1131" t="s">
        <v>8292</v>
      </c>
      <c r="J1419" s="1131" t="s">
        <v>8293</v>
      </c>
      <c r="K1419" s="1131" t="s">
        <v>7218</v>
      </c>
      <c r="L1419" s="1131" t="s">
        <v>8294</v>
      </c>
      <c r="R1419" s="1131">
        <v>28</v>
      </c>
      <c r="S1419" s="1131" t="s">
        <v>7193</v>
      </c>
      <c r="T1419" s="1131">
        <v>28</v>
      </c>
    </row>
    <row r="1420" spans="1:20">
      <c r="A1420" s="1131" t="s">
        <v>3853</v>
      </c>
      <c r="B1420" s="1132" t="s">
        <v>3854</v>
      </c>
      <c r="C1420" s="1131" t="s">
        <v>3730</v>
      </c>
      <c r="D1420" s="1134" t="s">
        <v>1041</v>
      </c>
      <c r="E1420" s="1134" t="s">
        <v>702</v>
      </c>
      <c r="G1420" s="1131">
        <v>0</v>
      </c>
      <c r="H1420" s="1131" t="s">
        <v>7246</v>
      </c>
      <c r="I1420" s="1131" t="s">
        <v>8295</v>
      </c>
      <c r="J1420" s="1131" t="s">
        <v>8296</v>
      </c>
      <c r="K1420" s="1131" t="s">
        <v>7218</v>
      </c>
      <c r="L1420" s="1131" t="s">
        <v>8297</v>
      </c>
      <c r="R1420" s="1131">
        <v>9</v>
      </c>
      <c r="S1420" s="1131" t="s">
        <v>7193</v>
      </c>
      <c r="T1420" s="1131">
        <v>9</v>
      </c>
    </row>
    <row r="1421" spans="1:20">
      <c r="A1421" s="1131" t="s">
        <v>3855</v>
      </c>
      <c r="B1421" s="1132" t="s">
        <v>3856</v>
      </c>
      <c r="C1421" s="1131" t="s">
        <v>3730</v>
      </c>
      <c r="D1421" s="1134" t="s">
        <v>1041</v>
      </c>
      <c r="E1421" s="1134" t="s">
        <v>702</v>
      </c>
      <c r="G1421" s="1131">
        <v>0</v>
      </c>
      <c r="H1421" s="1131" t="s">
        <v>7246</v>
      </c>
      <c r="I1421" s="1131" t="s">
        <v>8298</v>
      </c>
      <c r="J1421" s="1131" t="s">
        <v>8299</v>
      </c>
      <c r="K1421" s="1131" t="s">
        <v>7218</v>
      </c>
      <c r="L1421" s="1131" t="s">
        <v>8300</v>
      </c>
      <c r="R1421" s="1131">
        <v>9</v>
      </c>
      <c r="S1421" s="1131" t="s">
        <v>7193</v>
      </c>
      <c r="T1421" s="1131">
        <v>9</v>
      </c>
    </row>
    <row r="1422" spans="1:20">
      <c r="A1422" s="1131" t="s">
        <v>3857</v>
      </c>
      <c r="B1422" s="1132" t="s">
        <v>3858</v>
      </c>
      <c r="C1422" s="1131" t="s">
        <v>3730</v>
      </c>
      <c r="D1422" s="1134" t="s">
        <v>1041</v>
      </c>
      <c r="E1422" s="1134" t="s">
        <v>702</v>
      </c>
      <c r="G1422" s="1131">
        <v>0</v>
      </c>
      <c r="H1422" s="1131" t="s">
        <v>7246</v>
      </c>
      <c r="I1422" s="1131" t="s">
        <v>8301</v>
      </c>
      <c r="J1422" s="1131" t="s">
        <v>8302</v>
      </c>
      <c r="K1422" s="1131" t="s">
        <v>7218</v>
      </c>
      <c r="L1422" s="1131" t="s">
        <v>8303</v>
      </c>
      <c r="R1422" s="1131">
        <v>18</v>
      </c>
      <c r="S1422" s="1131" t="s">
        <v>7193</v>
      </c>
      <c r="T1422" s="1131">
        <v>18</v>
      </c>
    </row>
    <row r="1423" spans="1:20">
      <c r="A1423" s="1131" t="s">
        <v>3859</v>
      </c>
      <c r="B1423" s="1132" t="s">
        <v>3860</v>
      </c>
      <c r="C1423" s="1131" t="s">
        <v>3730</v>
      </c>
      <c r="D1423" s="1134" t="s">
        <v>1041</v>
      </c>
      <c r="E1423" s="1134" t="s">
        <v>702</v>
      </c>
      <c r="G1423" s="1131">
        <v>0</v>
      </c>
      <c r="H1423" s="1131" t="s">
        <v>7246</v>
      </c>
      <c r="I1423" s="1131" t="s">
        <v>8304</v>
      </c>
      <c r="J1423" s="1131" t="s">
        <v>8305</v>
      </c>
      <c r="K1423" s="1131" t="s">
        <v>7218</v>
      </c>
      <c r="L1423" s="1131" t="s">
        <v>8306</v>
      </c>
      <c r="R1423" s="1131">
        <v>28</v>
      </c>
      <c r="S1423" s="1131" t="s">
        <v>7193</v>
      </c>
      <c r="T1423" s="1131">
        <v>28</v>
      </c>
    </row>
    <row r="1424" spans="1:20">
      <c r="A1424" s="1131" t="s">
        <v>3861</v>
      </c>
      <c r="B1424" s="1132" t="s">
        <v>3862</v>
      </c>
      <c r="C1424" s="1131" t="s">
        <v>3730</v>
      </c>
      <c r="D1424" s="1134" t="s">
        <v>1041</v>
      </c>
      <c r="E1424" s="1134" t="s">
        <v>702</v>
      </c>
      <c r="G1424" s="1131">
        <v>0</v>
      </c>
      <c r="H1424" s="1131" t="s">
        <v>7246</v>
      </c>
      <c r="I1424" s="1131" t="s">
        <v>8311</v>
      </c>
      <c r="J1424" s="1131" t="s">
        <v>8312</v>
      </c>
      <c r="K1424" s="1131" t="s">
        <v>7218</v>
      </c>
      <c r="L1424" s="1131" t="s">
        <v>8313</v>
      </c>
      <c r="R1424" s="1131">
        <v>27</v>
      </c>
      <c r="S1424" s="1131" t="s">
        <v>7193</v>
      </c>
      <c r="T1424" s="1131">
        <v>27</v>
      </c>
    </row>
    <row r="1425" spans="1:20">
      <c r="A1425" s="1131" t="s">
        <v>3863</v>
      </c>
      <c r="B1425" s="1132" t="s">
        <v>3864</v>
      </c>
      <c r="C1425" s="1131" t="s">
        <v>3730</v>
      </c>
      <c r="D1425" s="1134" t="s">
        <v>1041</v>
      </c>
      <c r="E1425" s="1134" t="s">
        <v>702</v>
      </c>
      <c r="G1425" s="1131">
        <v>1</v>
      </c>
      <c r="H1425" s="1131" t="s">
        <v>8316</v>
      </c>
      <c r="I1425" s="1131" t="s">
        <v>8317</v>
      </c>
      <c r="J1425" s="1131" t="s">
        <v>8054</v>
      </c>
      <c r="K1425" s="1131">
        <v>3</v>
      </c>
      <c r="R1425" s="1131">
        <v>13</v>
      </c>
      <c r="S1425" s="1131" t="s">
        <v>7193</v>
      </c>
      <c r="T1425" s="1131">
        <v>13</v>
      </c>
    </row>
    <row r="1426" spans="1:20">
      <c r="A1426" s="1131" t="s">
        <v>3865</v>
      </c>
      <c r="B1426" s="1132" t="s">
        <v>3866</v>
      </c>
      <c r="C1426" s="1131" t="s">
        <v>3730</v>
      </c>
      <c r="D1426" s="1134" t="s">
        <v>1041</v>
      </c>
      <c r="E1426" s="1134" t="s">
        <v>702</v>
      </c>
      <c r="G1426" s="1131">
        <v>1</v>
      </c>
      <c r="H1426" s="1131" t="s">
        <v>8316</v>
      </c>
      <c r="I1426" s="1131" t="s">
        <v>8219</v>
      </c>
      <c r="J1426" s="1131" t="s">
        <v>8220</v>
      </c>
      <c r="K1426" s="1131">
        <v>2</v>
      </c>
      <c r="L1426" s="1131" t="s">
        <v>8221</v>
      </c>
      <c r="R1426" s="1131">
        <v>32</v>
      </c>
      <c r="S1426" s="1131" t="s">
        <v>7193</v>
      </c>
      <c r="T1426" s="1131">
        <v>32</v>
      </c>
    </row>
    <row r="1427" spans="1:20">
      <c r="A1427" s="1131" t="s">
        <v>3867</v>
      </c>
      <c r="B1427" s="1132" t="s">
        <v>3868</v>
      </c>
      <c r="C1427" s="1131" t="s">
        <v>3730</v>
      </c>
      <c r="D1427" s="1134" t="s">
        <v>1041</v>
      </c>
      <c r="E1427" s="1134" t="s">
        <v>702</v>
      </c>
      <c r="G1427" s="1131">
        <v>1</v>
      </c>
      <c r="H1427" s="1131" t="s">
        <v>8316</v>
      </c>
      <c r="I1427" s="1131" t="s">
        <v>8318</v>
      </c>
      <c r="J1427" s="1131" t="s">
        <v>8056</v>
      </c>
      <c r="K1427" s="1131">
        <v>3</v>
      </c>
      <c r="R1427" s="1131">
        <v>13</v>
      </c>
      <c r="S1427" s="1131" t="s">
        <v>7193</v>
      </c>
      <c r="T1427" s="1131">
        <v>13</v>
      </c>
    </row>
    <row r="1428" spans="1:20">
      <c r="A1428" s="1131" t="s">
        <v>3869</v>
      </c>
      <c r="B1428" s="1132" t="s">
        <v>3870</v>
      </c>
      <c r="C1428" s="1131" t="s">
        <v>3730</v>
      </c>
      <c r="D1428" s="1134" t="s">
        <v>1041</v>
      </c>
      <c r="E1428" s="1134" t="s">
        <v>702</v>
      </c>
      <c r="G1428" s="1131">
        <v>1</v>
      </c>
      <c r="H1428" s="1131" t="s">
        <v>8316</v>
      </c>
      <c r="I1428" s="1131" t="s">
        <v>8319</v>
      </c>
      <c r="J1428" s="1131" t="s">
        <v>8320</v>
      </c>
      <c r="K1428" s="1131">
        <v>1</v>
      </c>
      <c r="L1428" s="1131">
        <v>700000</v>
      </c>
      <c r="R1428" s="1131">
        <v>15</v>
      </c>
      <c r="S1428" s="1131" t="s">
        <v>7193</v>
      </c>
      <c r="T1428" s="1131">
        <v>15</v>
      </c>
    </row>
    <row r="1429" spans="1:20">
      <c r="A1429" s="1131" t="s">
        <v>3871</v>
      </c>
      <c r="B1429" s="1132" t="s">
        <v>3872</v>
      </c>
      <c r="C1429" s="1131" t="s">
        <v>3730</v>
      </c>
      <c r="D1429" s="1134" t="s">
        <v>1041</v>
      </c>
      <c r="E1429" s="1134" t="s">
        <v>702</v>
      </c>
      <c r="G1429" s="1131">
        <v>1</v>
      </c>
      <c r="H1429" s="1131" t="s">
        <v>8316</v>
      </c>
      <c r="I1429" s="1131" t="s">
        <v>8321</v>
      </c>
      <c r="J1429" s="1131" t="s">
        <v>8058</v>
      </c>
      <c r="K1429" s="1131">
        <v>3</v>
      </c>
      <c r="R1429" s="1131">
        <v>13</v>
      </c>
      <c r="S1429" s="1131" t="s">
        <v>7193</v>
      </c>
      <c r="T1429" s="1131">
        <v>13</v>
      </c>
    </row>
    <row r="1430" spans="1:20">
      <c r="A1430" s="1131" t="s">
        <v>3873</v>
      </c>
      <c r="B1430" s="1132" t="s">
        <v>3874</v>
      </c>
      <c r="C1430" s="1131" t="s">
        <v>3730</v>
      </c>
      <c r="D1430" s="1134" t="s">
        <v>1041</v>
      </c>
      <c r="E1430" s="1134" t="s">
        <v>702</v>
      </c>
      <c r="G1430" s="1131">
        <v>1</v>
      </c>
      <c r="H1430" s="1131" t="s">
        <v>8316</v>
      </c>
      <c r="I1430" s="1131" t="s">
        <v>8322</v>
      </c>
      <c r="J1430" s="1131" t="s">
        <v>8323</v>
      </c>
      <c r="K1430" s="1131">
        <v>3</v>
      </c>
      <c r="R1430" s="1131">
        <v>48</v>
      </c>
      <c r="S1430" s="1131" t="s">
        <v>7193</v>
      </c>
      <c r="T1430" s="1131">
        <v>48</v>
      </c>
    </row>
    <row r="1431" spans="1:20">
      <c r="A1431" s="1131" t="s">
        <v>3875</v>
      </c>
      <c r="B1431" s="1132" t="s">
        <v>3876</v>
      </c>
      <c r="C1431" s="1131" t="s">
        <v>3730</v>
      </c>
      <c r="D1431" s="1134" t="s">
        <v>1041</v>
      </c>
      <c r="E1431" s="1134" t="s">
        <v>702</v>
      </c>
      <c r="G1431" s="1131">
        <v>1</v>
      </c>
      <c r="H1431" s="1131" t="s">
        <v>8316</v>
      </c>
      <c r="I1431" s="1131" t="s">
        <v>8324</v>
      </c>
      <c r="J1431" s="1131" t="s">
        <v>7901</v>
      </c>
      <c r="K1431" s="1131">
        <v>3</v>
      </c>
      <c r="R1431" s="1131">
        <v>10</v>
      </c>
      <c r="S1431" s="1131" t="s">
        <v>7193</v>
      </c>
      <c r="T1431" s="1131">
        <v>10</v>
      </c>
    </row>
    <row r="1432" spans="1:20">
      <c r="A1432" s="1131" t="s">
        <v>3877</v>
      </c>
      <c r="B1432" s="1132" t="s">
        <v>3878</v>
      </c>
      <c r="C1432" s="1131" t="s">
        <v>3730</v>
      </c>
      <c r="D1432" s="1134" t="s">
        <v>1041</v>
      </c>
      <c r="E1432" s="1134" t="s">
        <v>702</v>
      </c>
      <c r="G1432" s="1131">
        <v>1</v>
      </c>
      <c r="H1432" s="1131" t="s">
        <v>8316</v>
      </c>
      <c r="I1432" s="1131" t="s">
        <v>8325</v>
      </c>
      <c r="J1432" s="1131" t="s">
        <v>8326</v>
      </c>
      <c r="R1432" s="1131">
        <v>28</v>
      </c>
      <c r="S1432" s="1131" t="s">
        <v>7193</v>
      </c>
      <c r="T1432" s="1131">
        <v>28</v>
      </c>
    </row>
    <row r="1433" spans="1:20">
      <c r="A1433" s="1131" t="s">
        <v>3879</v>
      </c>
      <c r="B1433" s="1132" t="s">
        <v>3880</v>
      </c>
      <c r="C1433" s="1131" t="s">
        <v>3730</v>
      </c>
      <c r="D1433" s="1134" t="s">
        <v>1041</v>
      </c>
      <c r="E1433" s="1134" t="s">
        <v>702</v>
      </c>
      <c r="G1433" s="1131">
        <v>1</v>
      </c>
      <c r="H1433" s="1131" t="s">
        <v>8316</v>
      </c>
      <c r="I1433" s="1131" t="s">
        <v>8327</v>
      </c>
      <c r="J1433" s="1131" t="s">
        <v>7903</v>
      </c>
      <c r="K1433" s="1131">
        <v>3</v>
      </c>
      <c r="R1433" s="1131">
        <v>10</v>
      </c>
      <c r="S1433" s="1131" t="s">
        <v>7193</v>
      </c>
      <c r="T1433" s="1131">
        <v>10</v>
      </c>
    </row>
    <row r="1434" spans="1:20">
      <c r="A1434" s="1131" t="s">
        <v>3881</v>
      </c>
      <c r="B1434" s="1132" t="s">
        <v>3882</v>
      </c>
      <c r="C1434" s="1131" t="s">
        <v>3730</v>
      </c>
      <c r="D1434" s="1134" t="s">
        <v>1041</v>
      </c>
      <c r="E1434" s="1134" t="s">
        <v>702</v>
      </c>
      <c r="G1434" s="1131">
        <v>1</v>
      </c>
      <c r="H1434" s="1131" t="s">
        <v>8316</v>
      </c>
      <c r="I1434" s="1131" t="s">
        <v>8328</v>
      </c>
      <c r="J1434" s="1131" t="s">
        <v>7905</v>
      </c>
      <c r="K1434" s="1131">
        <v>3</v>
      </c>
      <c r="R1434" s="1131">
        <v>10</v>
      </c>
      <c r="S1434" s="1131" t="s">
        <v>7193</v>
      </c>
      <c r="T1434" s="1131">
        <v>10</v>
      </c>
    </row>
    <row r="1435" spans="1:20">
      <c r="A1435" s="1131" t="s">
        <v>3883</v>
      </c>
      <c r="B1435" s="1132" t="s">
        <v>3884</v>
      </c>
      <c r="C1435" s="1131" t="s">
        <v>3730</v>
      </c>
      <c r="D1435" s="1134" t="s">
        <v>1041</v>
      </c>
      <c r="E1435" s="1134" t="s">
        <v>702</v>
      </c>
      <c r="G1435" s="1131">
        <v>1</v>
      </c>
      <c r="H1435" s="1131" t="s">
        <v>8316</v>
      </c>
      <c r="I1435" s="1131" t="s">
        <v>8329</v>
      </c>
      <c r="J1435" s="1131" t="s">
        <v>8330</v>
      </c>
      <c r="K1435" s="1131">
        <v>1</v>
      </c>
      <c r="R1435" s="1131">
        <v>110</v>
      </c>
      <c r="S1435" s="1131" t="s">
        <v>7193</v>
      </c>
      <c r="T1435" s="1131">
        <v>110</v>
      </c>
    </row>
    <row r="1436" spans="1:20">
      <c r="A1436" s="1131" t="s">
        <v>3885</v>
      </c>
      <c r="B1436" s="1132" t="s">
        <v>3886</v>
      </c>
      <c r="C1436" s="1131" t="s">
        <v>3730</v>
      </c>
      <c r="D1436" s="1134" t="s">
        <v>1041</v>
      </c>
      <c r="E1436" s="1134" t="s">
        <v>702</v>
      </c>
      <c r="G1436" s="1131">
        <v>1</v>
      </c>
      <c r="H1436" s="1131" t="s">
        <v>8316</v>
      </c>
      <c r="I1436" s="1131" t="s">
        <v>8331</v>
      </c>
      <c r="J1436" s="1131" t="s">
        <v>8332</v>
      </c>
      <c r="K1436" s="1131">
        <v>3</v>
      </c>
      <c r="R1436" s="1131">
        <v>70</v>
      </c>
      <c r="S1436" s="1131" t="s">
        <v>7193</v>
      </c>
      <c r="T1436" s="1131">
        <v>70</v>
      </c>
    </row>
    <row r="1437" spans="1:20">
      <c r="A1437" s="1131" t="s">
        <v>3887</v>
      </c>
      <c r="B1437" s="1132" t="s">
        <v>3888</v>
      </c>
      <c r="C1437" s="1131" t="s">
        <v>3730</v>
      </c>
      <c r="D1437" s="1134" t="s">
        <v>1041</v>
      </c>
      <c r="E1437" s="1134" t="s">
        <v>702</v>
      </c>
      <c r="G1437" s="1131">
        <v>1</v>
      </c>
      <c r="H1437" s="1131" t="s">
        <v>8316</v>
      </c>
      <c r="I1437" s="1131" t="s">
        <v>8333</v>
      </c>
      <c r="J1437" s="1131" t="s">
        <v>8334</v>
      </c>
      <c r="K1437" s="1131">
        <v>3</v>
      </c>
      <c r="R1437" s="1131">
        <v>70</v>
      </c>
      <c r="S1437" s="1131" t="s">
        <v>7193</v>
      </c>
      <c r="T1437" s="1131">
        <v>70</v>
      </c>
    </row>
    <row r="1438" spans="1:20">
      <c r="A1438" s="1131" t="s">
        <v>3889</v>
      </c>
      <c r="B1438" s="1132" t="s">
        <v>3890</v>
      </c>
      <c r="C1438" s="1131" t="s">
        <v>3730</v>
      </c>
      <c r="D1438" s="1134" t="s">
        <v>1041</v>
      </c>
      <c r="E1438" s="1134" t="s">
        <v>702</v>
      </c>
      <c r="G1438" s="1131">
        <v>1</v>
      </c>
      <c r="H1438" s="1131" t="s">
        <v>8316</v>
      </c>
      <c r="I1438" s="1131" t="s">
        <v>8335</v>
      </c>
      <c r="J1438" s="1131" t="s">
        <v>8336</v>
      </c>
      <c r="K1438" s="1131">
        <v>3</v>
      </c>
      <c r="R1438" s="1131">
        <v>130</v>
      </c>
      <c r="S1438" s="1131" t="s">
        <v>7193</v>
      </c>
      <c r="T1438" s="1131">
        <v>130</v>
      </c>
    </row>
    <row r="1439" spans="1:20">
      <c r="A1439" s="1131" t="s">
        <v>3891</v>
      </c>
      <c r="B1439" s="1132" t="s">
        <v>3892</v>
      </c>
      <c r="C1439" s="1131" t="s">
        <v>3730</v>
      </c>
      <c r="D1439" s="1134" t="s">
        <v>1041</v>
      </c>
      <c r="E1439" s="1134" t="s">
        <v>702</v>
      </c>
      <c r="G1439" s="1131">
        <v>1</v>
      </c>
      <c r="H1439" s="1131" t="s">
        <v>8316</v>
      </c>
      <c r="I1439" s="1131" t="s">
        <v>8337</v>
      </c>
      <c r="J1439" s="1131" t="s">
        <v>8338</v>
      </c>
      <c r="K1439" s="1131">
        <v>3</v>
      </c>
      <c r="R1439" s="1131">
        <v>86</v>
      </c>
      <c r="S1439" s="1131" t="s">
        <v>7193</v>
      </c>
      <c r="T1439" s="1131">
        <v>86</v>
      </c>
    </row>
    <row r="1440" spans="1:20">
      <c r="A1440" s="1131" t="s">
        <v>3893</v>
      </c>
      <c r="B1440" s="1132" t="s">
        <v>3894</v>
      </c>
      <c r="C1440" s="1131" t="s">
        <v>3730</v>
      </c>
      <c r="D1440" s="1134" t="s">
        <v>1041</v>
      </c>
      <c r="E1440" s="1134" t="s">
        <v>702</v>
      </c>
      <c r="G1440" s="1131">
        <v>1</v>
      </c>
      <c r="H1440" s="1131" t="s">
        <v>8316</v>
      </c>
      <c r="I1440" s="1131" t="s">
        <v>8339</v>
      </c>
      <c r="J1440" s="1131" t="s">
        <v>7837</v>
      </c>
      <c r="K1440" s="1131" t="s">
        <v>7683</v>
      </c>
      <c r="L1440" s="1131" t="s">
        <v>7838</v>
      </c>
      <c r="R1440" s="1131">
        <v>7</v>
      </c>
      <c r="S1440" s="1131" t="s">
        <v>7193</v>
      </c>
      <c r="T1440" s="1131">
        <v>7</v>
      </c>
    </row>
    <row r="1441" spans="1:20">
      <c r="A1441" s="1131" t="s">
        <v>3895</v>
      </c>
      <c r="B1441" s="1132" t="s">
        <v>3896</v>
      </c>
      <c r="C1441" s="1131" t="s">
        <v>3730</v>
      </c>
      <c r="D1441" s="1134" t="s">
        <v>1041</v>
      </c>
      <c r="E1441" s="1134" t="s">
        <v>702</v>
      </c>
      <c r="G1441" s="1131">
        <v>1</v>
      </c>
      <c r="H1441" s="1131" t="s">
        <v>8316</v>
      </c>
      <c r="I1441" s="1131" t="s">
        <v>8340</v>
      </c>
      <c r="J1441" s="1131" t="s">
        <v>7843</v>
      </c>
      <c r="K1441" s="1131" t="s">
        <v>7683</v>
      </c>
      <c r="L1441" s="1131" t="s">
        <v>8341</v>
      </c>
      <c r="R1441" s="1131">
        <v>23</v>
      </c>
      <c r="S1441" s="1131" t="s">
        <v>7193</v>
      </c>
      <c r="T1441" s="1131">
        <v>23</v>
      </c>
    </row>
    <row r="1442" spans="1:20">
      <c r="A1442" s="1131" t="s">
        <v>3897</v>
      </c>
      <c r="B1442" s="1132" t="s">
        <v>3898</v>
      </c>
      <c r="C1442" s="1131" t="s">
        <v>3730</v>
      </c>
      <c r="D1442" s="1134" t="s">
        <v>1041</v>
      </c>
      <c r="E1442" s="1134" t="s">
        <v>702</v>
      </c>
      <c r="G1442" s="1131">
        <v>1</v>
      </c>
      <c r="H1442" s="1131" t="s">
        <v>8316</v>
      </c>
      <c r="I1442" s="1131" t="s">
        <v>8342</v>
      </c>
      <c r="J1442" s="1131" t="s">
        <v>8343</v>
      </c>
      <c r="K1442" s="1131">
        <v>3</v>
      </c>
      <c r="R1442" s="1131">
        <v>47</v>
      </c>
      <c r="S1442" s="1131" t="s">
        <v>7193</v>
      </c>
      <c r="T1442" s="1131">
        <v>47</v>
      </c>
    </row>
    <row r="1443" spans="1:20">
      <c r="A1443" s="1131" t="s">
        <v>3899</v>
      </c>
      <c r="B1443" s="1132" t="s">
        <v>3900</v>
      </c>
      <c r="C1443" s="1131" t="s">
        <v>3730</v>
      </c>
      <c r="D1443" s="1134" t="s">
        <v>1041</v>
      </c>
      <c r="E1443" s="1134" t="s">
        <v>702</v>
      </c>
      <c r="G1443" s="1131">
        <v>1</v>
      </c>
      <c r="H1443" s="1131" t="s">
        <v>8316</v>
      </c>
      <c r="I1443" s="1131" t="s">
        <v>8344</v>
      </c>
      <c r="J1443" s="1131" t="s">
        <v>8345</v>
      </c>
      <c r="K1443" s="1131">
        <v>3</v>
      </c>
      <c r="R1443" s="1131">
        <v>49</v>
      </c>
      <c r="S1443" s="1131" t="s">
        <v>7193</v>
      </c>
      <c r="T1443" s="1131">
        <v>49</v>
      </c>
    </row>
    <row r="1444" spans="1:20">
      <c r="A1444" s="1131" t="s">
        <v>3901</v>
      </c>
      <c r="B1444" s="1132" t="s">
        <v>3902</v>
      </c>
      <c r="C1444" s="1131" t="s">
        <v>3730</v>
      </c>
      <c r="D1444" s="1134" t="s">
        <v>1041</v>
      </c>
      <c r="E1444" s="1134" t="s">
        <v>702</v>
      </c>
      <c r="G1444" s="1131">
        <v>1</v>
      </c>
      <c r="H1444" s="1131" t="s">
        <v>8316</v>
      </c>
      <c r="I1444" s="1131" t="s">
        <v>8346</v>
      </c>
      <c r="J1444" s="1131" t="s">
        <v>7883</v>
      </c>
      <c r="K1444" s="1131">
        <v>1</v>
      </c>
      <c r="L1444" s="1131">
        <v>689210</v>
      </c>
      <c r="R1444" s="1131">
        <v>9</v>
      </c>
      <c r="S1444" s="1131" t="s">
        <v>7193</v>
      </c>
      <c r="T1444" s="1131">
        <v>9</v>
      </c>
    </row>
    <row r="1445" spans="1:20">
      <c r="A1445" s="1131" t="s">
        <v>3903</v>
      </c>
      <c r="B1445" s="1132" t="s">
        <v>3904</v>
      </c>
      <c r="C1445" s="1131" t="s">
        <v>3730</v>
      </c>
      <c r="D1445" s="1134" t="s">
        <v>1041</v>
      </c>
      <c r="E1445" s="1134" t="s">
        <v>702</v>
      </c>
      <c r="G1445" s="1131">
        <v>1</v>
      </c>
      <c r="H1445" s="1131" t="s">
        <v>8316</v>
      </c>
      <c r="I1445" s="1131" t="s">
        <v>8347</v>
      </c>
      <c r="J1445" s="1131" t="s">
        <v>8348</v>
      </c>
      <c r="K1445" s="1131">
        <v>3</v>
      </c>
      <c r="R1445" s="1131">
        <v>47</v>
      </c>
      <c r="S1445" s="1131" t="s">
        <v>7193</v>
      </c>
      <c r="T1445" s="1131">
        <v>47</v>
      </c>
    </row>
    <row r="1446" spans="1:20">
      <c r="A1446" s="1131" t="s">
        <v>3905</v>
      </c>
      <c r="B1446" s="1132" t="s">
        <v>3906</v>
      </c>
      <c r="C1446" s="1131" t="s">
        <v>3730</v>
      </c>
      <c r="D1446" s="1134" t="s">
        <v>1041</v>
      </c>
      <c r="E1446" s="1134" t="s">
        <v>702</v>
      </c>
      <c r="G1446" s="1131">
        <v>1</v>
      </c>
      <c r="H1446" s="1131" t="s">
        <v>8316</v>
      </c>
      <c r="I1446" s="1131" t="s">
        <v>8349</v>
      </c>
      <c r="J1446" s="1131" t="s">
        <v>8350</v>
      </c>
      <c r="K1446" s="1131" t="s">
        <v>7683</v>
      </c>
      <c r="L1446" s="1131" t="s">
        <v>8351</v>
      </c>
      <c r="R1446" s="1131">
        <v>17</v>
      </c>
      <c r="S1446" s="1131" t="s">
        <v>7193</v>
      </c>
      <c r="T1446" s="1131">
        <v>17</v>
      </c>
    </row>
    <row r="1447" spans="1:20">
      <c r="A1447" s="1131" t="s">
        <v>3907</v>
      </c>
      <c r="B1447" s="1132" t="s">
        <v>3908</v>
      </c>
      <c r="C1447" s="1131" t="s">
        <v>3730</v>
      </c>
      <c r="D1447" s="1134" t="s">
        <v>1041</v>
      </c>
      <c r="E1447" s="1134" t="s">
        <v>702</v>
      </c>
      <c r="G1447" s="1131">
        <v>1</v>
      </c>
      <c r="H1447" s="1131" t="s">
        <v>8316</v>
      </c>
      <c r="I1447" s="1131" t="s">
        <v>8352</v>
      </c>
      <c r="J1447" s="1131" t="s">
        <v>8353</v>
      </c>
      <c r="K1447" s="1131">
        <v>3</v>
      </c>
      <c r="R1447" s="1131">
        <v>28</v>
      </c>
      <c r="S1447" s="1131" t="s">
        <v>7193</v>
      </c>
      <c r="T1447" s="1131">
        <v>28</v>
      </c>
    </row>
    <row r="1448" spans="1:20">
      <c r="A1448" s="1131" t="s">
        <v>3909</v>
      </c>
      <c r="B1448" s="1132" t="s">
        <v>3910</v>
      </c>
      <c r="C1448" s="1131" t="s">
        <v>3730</v>
      </c>
      <c r="D1448" s="1134" t="s">
        <v>1041</v>
      </c>
      <c r="E1448" s="1134" t="s">
        <v>702</v>
      </c>
      <c r="G1448" s="1131">
        <v>1</v>
      </c>
      <c r="H1448" s="1131" t="s">
        <v>8316</v>
      </c>
      <c r="I1448" s="1131" t="s">
        <v>8354</v>
      </c>
      <c r="J1448" s="1131" t="s">
        <v>8355</v>
      </c>
      <c r="K1448" s="1131">
        <v>3</v>
      </c>
      <c r="R1448" s="1131">
        <v>64</v>
      </c>
      <c r="S1448" s="1131" t="s">
        <v>7193</v>
      </c>
      <c r="T1448" s="1131">
        <v>64</v>
      </c>
    </row>
    <row r="1449" spans="1:20">
      <c r="A1449" s="1131" t="s">
        <v>3911</v>
      </c>
      <c r="B1449" s="1132" t="s">
        <v>3912</v>
      </c>
      <c r="C1449" s="1131" t="s">
        <v>3730</v>
      </c>
      <c r="D1449" s="1134" t="s">
        <v>1041</v>
      </c>
      <c r="E1449" s="1134" t="s">
        <v>702</v>
      </c>
      <c r="G1449" s="1131">
        <v>1</v>
      </c>
      <c r="H1449" s="1131" t="s">
        <v>8316</v>
      </c>
      <c r="I1449" s="1131" t="s">
        <v>8356</v>
      </c>
      <c r="J1449" s="1131" t="s">
        <v>7993</v>
      </c>
      <c r="K1449" s="1131" t="s">
        <v>7683</v>
      </c>
      <c r="L1449" s="1131" t="s">
        <v>7994</v>
      </c>
      <c r="R1449" s="1131">
        <v>7</v>
      </c>
      <c r="S1449" s="1131" t="s">
        <v>7193</v>
      </c>
      <c r="T1449" s="1131">
        <v>7</v>
      </c>
    </row>
    <row r="1450" spans="1:20">
      <c r="A1450" s="1131" t="s">
        <v>3913</v>
      </c>
      <c r="B1450" s="1132" t="s">
        <v>3914</v>
      </c>
      <c r="C1450" s="1131" t="s">
        <v>3730</v>
      </c>
      <c r="D1450" s="1134" t="s">
        <v>1041</v>
      </c>
      <c r="E1450" s="1134" t="s">
        <v>702</v>
      </c>
      <c r="G1450" s="1131">
        <v>1</v>
      </c>
      <c r="H1450" s="1131" t="s">
        <v>8316</v>
      </c>
      <c r="I1450" s="1131" t="s">
        <v>8357</v>
      </c>
      <c r="J1450" s="1131" t="s">
        <v>7999</v>
      </c>
      <c r="K1450" s="1131" t="s">
        <v>7683</v>
      </c>
      <c r="L1450" s="1131" t="s">
        <v>8000</v>
      </c>
      <c r="R1450" s="1131">
        <v>8</v>
      </c>
      <c r="S1450" s="1131" t="s">
        <v>7193</v>
      </c>
      <c r="T1450" s="1131">
        <v>8</v>
      </c>
    </row>
    <row r="1451" spans="1:20">
      <c r="A1451" s="1131" t="s">
        <v>3915</v>
      </c>
      <c r="B1451" s="1132" t="s">
        <v>3916</v>
      </c>
      <c r="C1451" s="1131" t="s">
        <v>3730</v>
      </c>
      <c r="D1451" s="1134" t="s">
        <v>1041</v>
      </c>
      <c r="E1451" s="1134" t="s">
        <v>702</v>
      </c>
      <c r="G1451" s="1131">
        <v>1</v>
      </c>
      <c r="H1451" s="1131" t="s">
        <v>8316</v>
      </c>
      <c r="I1451" s="1131" t="s">
        <v>8358</v>
      </c>
      <c r="J1451" s="1131" t="s">
        <v>7990</v>
      </c>
      <c r="K1451" s="1131" t="s">
        <v>7683</v>
      </c>
      <c r="L1451" s="1131" t="s">
        <v>7991</v>
      </c>
      <c r="R1451" s="1131">
        <v>7</v>
      </c>
      <c r="S1451" s="1131" t="s">
        <v>7193</v>
      </c>
      <c r="T1451" s="1131">
        <v>7</v>
      </c>
    </row>
    <row r="1452" spans="1:20">
      <c r="A1452" s="1131" t="s">
        <v>3917</v>
      </c>
      <c r="B1452" s="1132" t="s">
        <v>3918</v>
      </c>
      <c r="C1452" s="1131" t="s">
        <v>3730</v>
      </c>
      <c r="D1452" s="1134" t="s">
        <v>1041</v>
      </c>
      <c r="E1452" s="1134" t="s">
        <v>702</v>
      </c>
      <c r="G1452" s="1131">
        <v>1</v>
      </c>
      <c r="H1452" s="1131" t="s">
        <v>8316</v>
      </c>
      <c r="I1452" s="1131" t="s">
        <v>8359</v>
      </c>
      <c r="J1452" s="1131" t="s">
        <v>8036</v>
      </c>
      <c r="K1452" s="1131">
        <v>1</v>
      </c>
      <c r="L1452" s="1131">
        <v>789210</v>
      </c>
      <c r="R1452" s="1131">
        <v>9</v>
      </c>
      <c r="S1452" s="1131" t="s">
        <v>7193</v>
      </c>
      <c r="T1452" s="1131">
        <v>9</v>
      </c>
    </row>
    <row r="1453" spans="1:20">
      <c r="A1453" s="1131" t="s">
        <v>3919</v>
      </c>
      <c r="B1453" s="1132" t="s">
        <v>3920</v>
      </c>
      <c r="C1453" s="1131" t="s">
        <v>3730</v>
      </c>
      <c r="D1453" s="1134" t="s">
        <v>1041</v>
      </c>
      <c r="E1453" s="1134" t="s">
        <v>702</v>
      </c>
      <c r="G1453" s="1131">
        <v>1</v>
      </c>
      <c r="H1453" s="1131" t="s">
        <v>8316</v>
      </c>
      <c r="I1453" s="1131" t="s">
        <v>8360</v>
      </c>
      <c r="J1453" s="1131" t="s">
        <v>8361</v>
      </c>
      <c r="K1453" s="1131">
        <v>3</v>
      </c>
      <c r="R1453" s="1131">
        <v>40</v>
      </c>
      <c r="S1453" s="1131" t="s">
        <v>7193</v>
      </c>
      <c r="T1453" s="1131">
        <v>40</v>
      </c>
    </row>
    <row r="1454" spans="1:20">
      <c r="A1454" s="1131" t="s">
        <v>3921</v>
      </c>
      <c r="B1454" s="1132" t="s">
        <v>3922</v>
      </c>
      <c r="C1454" s="1131" t="s">
        <v>3730</v>
      </c>
      <c r="D1454" s="1134" t="s">
        <v>1041</v>
      </c>
      <c r="E1454" s="1134" t="s">
        <v>702</v>
      </c>
      <c r="G1454" s="1131">
        <v>1</v>
      </c>
      <c r="H1454" s="1131" t="s">
        <v>8316</v>
      </c>
      <c r="I1454" s="1131" t="s">
        <v>8362</v>
      </c>
      <c r="J1454" s="1131" t="s">
        <v>8363</v>
      </c>
      <c r="K1454" s="1131" t="s">
        <v>7683</v>
      </c>
      <c r="L1454" s="1131" t="s">
        <v>8364</v>
      </c>
      <c r="R1454" s="1131">
        <v>93</v>
      </c>
      <c r="S1454" s="1131" t="s">
        <v>7193</v>
      </c>
      <c r="T1454" s="1131">
        <v>93</v>
      </c>
    </row>
    <row r="1455" spans="1:20">
      <c r="A1455" s="1131" t="s">
        <v>3923</v>
      </c>
      <c r="B1455" s="1132" t="s">
        <v>3924</v>
      </c>
      <c r="C1455" s="1131" t="s">
        <v>3730</v>
      </c>
      <c r="D1455" s="1134" t="s">
        <v>1041</v>
      </c>
      <c r="E1455" s="1134" t="s">
        <v>702</v>
      </c>
      <c r="G1455" s="1131">
        <v>1</v>
      </c>
      <c r="H1455" s="1131" t="s">
        <v>8316</v>
      </c>
      <c r="I1455" s="1131" t="s">
        <v>8222</v>
      </c>
      <c r="J1455" s="1131" t="s">
        <v>8223</v>
      </c>
      <c r="K1455" s="1131">
        <v>1</v>
      </c>
      <c r="L1455" s="1131" t="s">
        <v>8130</v>
      </c>
      <c r="R1455" s="1131">
        <v>16</v>
      </c>
      <c r="S1455" s="1131" t="s">
        <v>7193</v>
      </c>
      <c r="T1455" s="1131">
        <v>16</v>
      </c>
    </row>
    <row r="1456" spans="1:20">
      <c r="A1456" s="1131" t="s">
        <v>3925</v>
      </c>
      <c r="B1456" s="1132" t="s">
        <v>3926</v>
      </c>
      <c r="C1456" s="1131" t="s">
        <v>3730</v>
      </c>
      <c r="D1456" s="1134" t="s">
        <v>1041</v>
      </c>
      <c r="E1456" s="1134" t="s">
        <v>702</v>
      </c>
      <c r="G1456" s="1131">
        <v>1</v>
      </c>
      <c r="H1456" s="1131" t="s">
        <v>8316</v>
      </c>
      <c r="I1456" s="1131" t="s">
        <v>8224</v>
      </c>
      <c r="J1456" s="1131" t="s">
        <v>8225</v>
      </c>
      <c r="K1456" s="1131">
        <v>1</v>
      </c>
      <c r="L1456" s="1131" t="s">
        <v>8136</v>
      </c>
      <c r="R1456" s="1131">
        <v>16</v>
      </c>
      <c r="S1456" s="1131" t="s">
        <v>7193</v>
      </c>
      <c r="T1456" s="1131">
        <v>16</v>
      </c>
    </row>
    <row r="1457" spans="1:20">
      <c r="A1457" s="1131" t="s">
        <v>3927</v>
      </c>
      <c r="B1457" s="1132" t="s">
        <v>3928</v>
      </c>
      <c r="C1457" s="1131" t="s">
        <v>3730</v>
      </c>
      <c r="D1457" s="1134" t="s">
        <v>1041</v>
      </c>
      <c r="E1457" s="1134" t="s">
        <v>702</v>
      </c>
      <c r="G1457" s="1131">
        <v>1</v>
      </c>
      <c r="H1457" s="1131" t="s">
        <v>8316</v>
      </c>
      <c r="I1457" s="1131" t="s">
        <v>8226</v>
      </c>
      <c r="J1457" s="1131" t="s">
        <v>8227</v>
      </c>
      <c r="K1457" s="1131">
        <v>1</v>
      </c>
      <c r="L1457" s="1131" t="s">
        <v>8145</v>
      </c>
      <c r="R1457" s="1131">
        <v>16</v>
      </c>
      <c r="S1457" s="1131" t="s">
        <v>7193</v>
      </c>
      <c r="T1457" s="1131">
        <v>16</v>
      </c>
    </row>
    <row r="1458" spans="1:20">
      <c r="A1458" s="1131" t="s">
        <v>3929</v>
      </c>
      <c r="B1458" s="1132" t="s">
        <v>3930</v>
      </c>
      <c r="C1458" s="1131" t="s">
        <v>3730</v>
      </c>
      <c r="D1458" s="1134" t="s">
        <v>1041</v>
      </c>
      <c r="E1458" s="1134" t="s">
        <v>702</v>
      </c>
      <c r="G1458" s="1131">
        <v>1</v>
      </c>
      <c r="H1458" s="1131" t="s">
        <v>8316</v>
      </c>
      <c r="I1458" s="1131" t="s">
        <v>8365</v>
      </c>
      <c r="J1458" s="1131" t="s">
        <v>8150</v>
      </c>
      <c r="K1458" s="1131">
        <v>1</v>
      </c>
      <c r="L1458" s="1131" t="s">
        <v>8151</v>
      </c>
      <c r="R1458" s="1131">
        <v>7</v>
      </c>
      <c r="S1458" s="1131" t="s">
        <v>7193</v>
      </c>
      <c r="T1458" s="1131">
        <v>7</v>
      </c>
    </row>
    <row r="1459" spans="1:20">
      <c r="A1459" s="1131" t="s">
        <v>3931</v>
      </c>
      <c r="B1459" s="1132" t="s">
        <v>3932</v>
      </c>
      <c r="C1459" s="1131" t="s">
        <v>3730</v>
      </c>
      <c r="D1459" s="1134" t="s">
        <v>1041</v>
      </c>
      <c r="E1459" s="1134" t="s">
        <v>702</v>
      </c>
      <c r="G1459" s="1131">
        <v>1</v>
      </c>
      <c r="H1459" s="1131" t="s">
        <v>8316</v>
      </c>
      <c r="I1459" s="1131" t="s">
        <v>8228</v>
      </c>
      <c r="J1459" s="1131" t="s">
        <v>8229</v>
      </c>
      <c r="K1459" s="1131" t="s">
        <v>7908</v>
      </c>
      <c r="L1459" s="1131" t="s">
        <v>8230</v>
      </c>
      <c r="R1459" s="1131">
        <v>51</v>
      </c>
      <c r="S1459" s="1131" t="s">
        <v>7193</v>
      </c>
      <c r="T1459" s="1131">
        <v>51</v>
      </c>
    </row>
    <row r="1460" spans="1:20">
      <c r="A1460" s="1131" t="s">
        <v>3933</v>
      </c>
      <c r="B1460" s="1132" t="s">
        <v>3934</v>
      </c>
      <c r="C1460" s="1131" t="s">
        <v>3730</v>
      </c>
      <c r="D1460" s="1134" t="s">
        <v>1041</v>
      </c>
      <c r="E1460" s="1134" t="s">
        <v>702</v>
      </c>
      <c r="G1460" s="1131">
        <v>1</v>
      </c>
      <c r="H1460" s="1131" t="s">
        <v>8316</v>
      </c>
      <c r="I1460" s="1131" t="s">
        <v>8231</v>
      </c>
      <c r="J1460" s="1131" t="s">
        <v>8232</v>
      </c>
      <c r="K1460" s="1131">
        <v>1</v>
      </c>
      <c r="L1460" s="1131" t="s">
        <v>8061</v>
      </c>
      <c r="R1460" s="1131">
        <v>16</v>
      </c>
      <c r="S1460" s="1131" t="s">
        <v>7193</v>
      </c>
      <c r="T1460" s="1131">
        <v>16</v>
      </c>
    </row>
    <row r="1461" spans="1:20">
      <c r="A1461" s="1131" t="s">
        <v>3935</v>
      </c>
      <c r="B1461" s="1132" t="s">
        <v>3936</v>
      </c>
      <c r="C1461" s="1131" t="s">
        <v>3730</v>
      </c>
      <c r="D1461" s="1134" t="s">
        <v>1041</v>
      </c>
      <c r="E1461" s="1134" t="s">
        <v>702</v>
      </c>
      <c r="G1461" s="1131">
        <v>1</v>
      </c>
      <c r="H1461" s="1131" t="s">
        <v>8316</v>
      </c>
      <c r="I1461" s="1131" t="s">
        <v>8233</v>
      </c>
      <c r="J1461" s="1131" t="s">
        <v>8234</v>
      </c>
      <c r="K1461" s="1131">
        <v>1</v>
      </c>
      <c r="L1461" s="1131" t="s">
        <v>8235</v>
      </c>
      <c r="R1461" s="1131">
        <v>26</v>
      </c>
      <c r="S1461" s="1131" t="s">
        <v>7193</v>
      </c>
      <c r="T1461" s="1131">
        <v>26</v>
      </c>
    </row>
    <row r="1462" spans="1:20">
      <c r="A1462" s="1131" t="s">
        <v>3937</v>
      </c>
      <c r="B1462" s="1132" t="s">
        <v>3938</v>
      </c>
      <c r="C1462" s="1131" t="s">
        <v>3730</v>
      </c>
      <c r="D1462" s="1134" t="s">
        <v>1041</v>
      </c>
      <c r="E1462" s="1134" t="s">
        <v>702</v>
      </c>
      <c r="G1462" s="1131">
        <v>1</v>
      </c>
      <c r="H1462" s="1131" t="s">
        <v>8316</v>
      </c>
      <c r="I1462" s="1131" t="s">
        <v>8236</v>
      </c>
      <c r="J1462" s="1131" t="s">
        <v>8237</v>
      </c>
      <c r="K1462" s="1131" t="s">
        <v>7683</v>
      </c>
      <c r="L1462" s="1131" t="s">
        <v>8238</v>
      </c>
      <c r="R1462" s="1131">
        <v>9</v>
      </c>
      <c r="S1462" s="1131" t="s">
        <v>7193</v>
      </c>
      <c r="T1462" s="1131">
        <v>9</v>
      </c>
    </row>
    <row r="1463" spans="1:20">
      <c r="A1463" s="1131" t="s">
        <v>3939</v>
      </c>
      <c r="B1463" s="1132" t="s">
        <v>3940</v>
      </c>
      <c r="C1463" s="1131" t="s">
        <v>3730</v>
      </c>
      <c r="D1463" s="1134" t="s">
        <v>1041</v>
      </c>
      <c r="E1463" s="1134" t="s">
        <v>702</v>
      </c>
      <c r="G1463" s="1131">
        <v>1</v>
      </c>
      <c r="H1463" s="1131" t="s">
        <v>8316</v>
      </c>
      <c r="I1463" s="1131" t="s">
        <v>8366</v>
      </c>
      <c r="J1463" s="1131" t="s">
        <v>8087</v>
      </c>
      <c r="K1463" s="1131" t="s">
        <v>7683</v>
      </c>
      <c r="L1463" s="1131" t="s">
        <v>8088</v>
      </c>
      <c r="R1463" s="1131">
        <v>7</v>
      </c>
      <c r="S1463" s="1131" t="s">
        <v>7193</v>
      </c>
      <c r="T1463" s="1131">
        <v>7</v>
      </c>
    </row>
    <row r="1464" spans="1:20">
      <c r="A1464" s="1131" t="s">
        <v>3941</v>
      </c>
      <c r="B1464" s="1132" t="s">
        <v>3942</v>
      </c>
      <c r="C1464" s="1131" t="s">
        <v>3730</v>
      </c>
      <c r="D1464" s="1134" t="s">
        <v>1041</v>
      </c>
      <c r="E1464" s="1134" t="s">
        <v>702</v>
      </c>
      <c r="G1464" s="1131">
        <v>1</v>
      </c>
      <c r="H1464" s="1131" t="s">
        <v>8316</v>
      </c>
      <c r="I1464" s="1131" t="s">
        <v>8239</v>
      </c>
      <c r="J1464" s="1131" t="s">
        <v>8240</v>
      </c>
      <c r="K1464" s="1131">
        <v>1</v>
      </c>
      <c r="L1464" s="1131" t="s">
        <v>8241</v>
      </c>
      <c r="R1464" s="1131">
        <v>8</v>
      </c>
      <c r="S1464" s="1131" t="s">
        <v>7193</v>
      </c>
      <c r="T1464" s="1131">
        <v>8</v>
      </c>
    </row>
    <row r="1465" spans="1:20">
      <c r="A1465" s="1131" t="s">
        <v>3943</v>
      </c>
      <c r="B1465" s="1132" t="s">
        <v>3944</v>
      </c>
      <c r="C1465" s="1131" t="s">
        <v>3730</v>
      </c>
      <c r="D1465" s="1134" t="s">
        <v>1041</v>
      </c>
      <c r="E1465" s="1134" t="s">
        <v>702</v>
      </c>
      <c r="G1465" s="1131">
        <v>1</v>
      </c>
      <c r="H1465" s="1131" t="s">
        <v>8316</v>
      </c>
      <c r="I1465" s="1131" t="s">
        <v>8242</v>
      </c>
      <c r="J1465" s="1131" t="s">
        <v>8243</v>
      </c>
      <c r="K1465" s="1131" t="s">
        <v>7683</v>
      </c>
      <c r="L1465" s="1131" t="s">
        <v>8244</v>
      </c>
      <c r="R1465" s="1131">
        <v>8</v>
      </c>
      <c r="S1465" s="1131" t="s">
        <v>7193</v>
      </c>
      <c r="T1465" s="1131">
        <v>8</v>
      </c>
    </row>
    <row r="1466" spans="1:20">
      <c r="A1466" s="1131" t="s">
        <v>3945</v>
      </c>
      <c r="B1466" s="1132" t="s">
        <v>3946</v>
      </c>
      <c r="C1466" s="1131" t="s">
        <v>3730</v>
      </c>
      <c r="D1466" s="1134" t="s">
        <v>1041</v>
      </c>
      <c r="E1466" s="1134" t="s">
        <v>702</v>
      </c>
      <c r="G1466" s="1131">
        <v>1</v>
      </c>
      <c r="H1466" s="1131" t="s">
        <v>8316</v>
      </c>
      <c r="I1466" s="1131" t="s">
        <v>8245</v>
      </c>
      <c r="J1466" s="1131" t="s">
        <v>8246</v>
      </c>
      <c r="K1466" s="1131">
        <v>1</v>
      </c>
      <c r="R1466" s="1131">
        <v>16</v>
      </c>
      <c r="T1466" s="1131">
        <v>16</v>
      </c>
    </row>
    <row r="1467" spans="1:20">
      <c r="A1467" s="1131" t="s">
        <v>3947</v>
      </c>
      <c r="B1467" s="1132" t="s">
        <v>3948</v>
      </c>
      <c r="C1467" s="1131" t="s">
        <v>3730</v>
      </c>
      <c r="D1467" s="1134" t="s">
        <v>1041</v>
      </c>
      <c r="E1467" s="1134" t="s">
        <v>702</v>
      </c>
      <c r="G1467" s="1131">
        <v>1</v>
      </c>
      <c r="H1467" s="1131" t="s">
        <v>8316</v>
      </c>
      <c r="I1467" s="1131" t="s">
        <v>8247</v>
      </c>
      <c r="J1467" s="1131" t="s">
        <v>8248</v>
      </c>
      <c r="K1467" s="1131" t="s">
        <v>7683</v>
      </c>
      <c r="L1467" s="1131" t="s">
        <v>8249</v>
      </c>
      <c r="R1467" s="1131">
        <v>8</v>
      </c>
      <c r="S1467" s="1131" t="s">
        <v>7193</v>
      </c>
      <c r="T1467" s="1131">
        <v>8</v>
      </c>
    </row>
    <row r="1468" spans="1:20">
      <c r="A1468" s="1131" t="s">
        <v>3949</v>
      </c>
      <c r="B1468" s="1132" t="s">
        <v>3950</v>
      </c>
      <c r="C1468" s="1131" t="s">
        <v>3730</v>
      </c>
      <c r="D1468" s="1134" t="s">
        <v>1041</v>
      </c>
      <c r="E1468" s="1134" t="s">
        <v>702</v>
      </c>
      <c r="G1468" s="1131">
        <v>1</v>
      </c>
      <c r="H1468" s="1131" t="s">
        <v>8316</v>
      </c>
      <c r="I1468" s="1131" t="s">
        <v>8250</v>
      </c>
      <c r="J1468" s="1131" t="s">
        <v>8251</v>
      </c>
      <c r="K1468" s="1131">
        <v>1</v>
      </c>
      <c r="R1468" s="1131">
        <v>52</v>
      </c>
      <c r="T1468" s="1131">
        <v>52</v>
      </c>
    </row>
    <row r="1469" spans="1:20">
      <c r="A1469" s="1131" t="s">
        <v>3951</v>
      </c>
      <c r="B1469" s="1132" t="s">
        <v>3952</v>
      </c>
      <c r="C1469" s="1131" t="s">
        <v>3730</v>
      </c>
      <c r="D1469" s="1134" t="s">
        <v>1041</v>
      </c>
      <c r="E1469" s="1134" t="s">
        <v>702</v>
      </c>
      <c r="G1469" s="1131">
        <v>1</v>
      </c>
      <c r="H1469" s="1131" t="s">
        <v>8316</v>
      </c>
      <c r="I1469" s="1131" t="s">
        <v>8367</v>
      </c>
      <c r="J1469" s="1131" t="s">
        <v>8096</v>
      </c>
      <c r="K1469" s="1131" t="s">
        <v>7683</v>
      </c>
      <c r="L1469" s="1131" t="s">
        <v>8097</v>
      </c>
      <c r="R1469" s="1131">
        <v>7</v>
      </c>
      <c r="S1469" s="1131" t="s">
        <v>7193</v>
      </c>
      <c r="T1469" s="1131">
        <v>7</v>
      </c>
    </row>
    <row r="1470" spans="1:20">
      <c r="A1470" s="1131" t="s">
        <v>3953</v>
      </c>
      <c r="B1470" s="1132" t="s">
        <v>3954</v>
      </c>
      <c r="C1470" s="1131" t="s">
        <v>3730</v>
      </c>
      <c r="D1470" s="1134" t="s">
        <v>1041</v>
      </c>
      <c r="E1470" s="1134" t="s">
        <v>702</v>
      </c>
      <c r="G1470" s="1131">
        <v>1</v>
      </c>
      <c r="H1470" s="1131" t="s">
        <v>8316</v>
      </c>
      <c r="I1470" s="1131" t="s">
        <v>8368</v>
      </c>
      <c r="J1470" s="1131" t="s">
        <v>8369</v>
      </c>
      <c r="K1470" s="1131" t="s">
        <v>7683</v>
      </c>
      <c r="L1470" s="1131" t="s">
        <v>8100</v>
      </c>
      <c r="R1470" s="1131">
        <v>14</v>
      </c>
      <c r="S1470" s="1131" t="s">
        <v>7193</v>
      </c>
      <c r="T1470" s="1131">
        <v>14</v>
      </c>
    </row>
    <row r="1471" spans="1:20">
      <c r="A1471" s="1131" t="s">
        <v>3955</v>
      </c>
      <c r="B1471" s="1132" t="s">
        <v>3956</v>
      </c>
      <c r="C1471" s="1131" t="s">
        <v>3730</v>
      </c>
      <c r="D1471" s="1134" t="s">
        <v>1041</v>
      </c>
      <c r="E1471" s="1134" t="s">
        <v>702</v>
      </c>
      <c r="G1471" s="1131">
        <v>1</v>
      </c>
      <c r="H1471" s="1131" t="s">
        <v>8316</v>
      </c>
      <c r="I1471" s="1131" t="s">
        <v>8370</v>
      </c>
      <c r="J1471" s="1131" t="s">
        <v>8114</v>
      </c>
      <c r="K1471" s="1131" t="s">
        <v>7683</v>
      </c>
      <c r="L1471" s="1131" t="s">
        <v>8115</v>
      </c>
      <c r="R1471" s="1131">
        <v>8</v>
      </c>
      <c r="S1471" s="1131" t="s">
        <v>7193</v>
      </c>
      <c r="T1471" s="1131">
        <v>8</v>
      </c>
    </row>
    <row r="1472" spans="1:20">
      <c r="A1472" s="1131" t="s">
        <v>3957</v>
      </c>
      <c r="B1472" s="1132" t="s">
        <v>3958</v>
      </c>
      <c r="C1472" s="1131" t="s">
        <v>3730</v>
      </c>
      <c r="D1472" s="1134" t="s">
        <v>1041</v>
      </c>
      <c r="E1472" s="1134" t="s">
        <v>702</v>
      </c>
      <c r="G1472" s="1131">
        <v>1</v>
      </c>
      <c r="H1472" s="1131" t="s">
        <v>8316</v>
      </c>
      <c r="I1472" s="1131" t="s">
        <v>8252</v>
      </c>
      <c r="J1472" s="1131" t="s">
        <v>8253</v>
      </c>
      <c r="K1472" s="1131" t="s">
        <v>7908</v>
      </c>
      <c r="L1472" s="1131" t="s">
        <v>8254</v>
      </c>
      <c r="R1472" s="1131">
        <v>50</v>
      </c>
      <c r="S1472" s="1131" t="s">
        <v>7193</v>
      </c>
      <c r="T1472" s="1131">
        <v>50</v>
      </c>
    </row>
    <row r="1473" spans="1:20">
      <c r="A1473" s="1131" t="s">
        <v>3959</v>
      </c>
      <c r="B1473" s="1132" t="s">
        <v>3960</v>
      </c>
      <c r="C1473" s="1131" t="s">
        <v>3730</v>
      </c>
      <c r="D1473" s="1134" t="s">
        <v>1041</v>
      </c>
      <c r="E1473" s="1134" t="s">
        <v>702</v>
      </c>
      <c r="G1473" s="1131">
        <v>1</v>
      </c>
      <c r="H1473" s="1131" t="s">
        <v>8316</v>
      </c>
      <c r="I1473" s="1131" t="s">
        <v>8371</v>
      </c>
      <c r="J1473" s="1131" t="s">
        <v>8081</v>
      </c>
      <c r="K1473" s="1131">
        <v>1</v>
      </c>
      <c r="L1473" s="1131" t="s">
        <v>8082</v>
      </c>
      <c r="R1473" s="1131">
        <v>7</v>
      </c>
      <c r="S1473" s="1131" t="s">
        <v>7193</v>
      </c>
      <c r="T1473" s="1131">
        <v>7</v>
      </c>
    </row>
    <row r="1474" spans="1:20">
      <c r="A1474" s="1131" t="s">
        <v>3961</v>
      </c>
      <c r="B1474" s="1132" t="s">
        <v>3962</v>
      </c>
      <c r="C1474" s="1131" t="s">
        <v>3730</v>
      </c>
      <c r="D1474" s="1134" t="s">
        <v>1041</v>
      </c>
      <c r="E1474" s="1134" t="s">
        <v>702</v>
      </c>
      <c r="G1474" s="1131">
        <v>1</v>
      </c>
      <c r="H1474" s="1131" t="s">
        <v>8316</v>
      </c>
      <c r="I1474" s="1131" t="s">
        <v>8257</v>
      </c>
      <c r="J1474" s="1131" t="s">
        <v>8258</v>
      </c>
      <c r="K1474" s="1131" t="s">
        <v>7683</v>
      </c>
      <c r="L1474" s="1131" t="s">
        <v>8259</v>
      </c>
      <c r="R1474" s="1131">
        <v>26</v>
      </c>
      <c r="S1474" s="1131" t="s">
        <v>7193</v>
      </c>
      <c r="T1474" s="1131">
        <v>26</v>
      </c>
    </row>
    <row r="1475" spans="1:20">
      <c r="A1475" s="1131" t="s">
        <v>3963</v>
      </c>
      <c r="B1475" s="1132" t="s">
        <v>3964</v>
      </c>
      <c r="C1475" s="1131" t="s">
        <v>3730</v>
      </c>
      <c r="D1475" s="1134" t="s">
        <v>1041</v>
      </c>
      <c r="E1475" s="1134" t="s">
        <v>702</v>
      </c>
      <c r="G1475" s="1131">
        <v>1</v>
      </c>
      <c r="H1475" s="1131" t="s">
        <v>8316</v>
      </c>
      <c r="I1475" s="1131" t="s">
        <v>8260</v>
      </c>
      <c r="J1475" s="1131" t="s">
        <v>8261</v>
      </c>
      <c r="K1475" s="1131" t="s">
        <v>7683</v>
      </c>
      <c r="L1475" s="1131" t="s">
        <v>8262</v>
      </c>
      <c r="R1475" s="1131">
        <v>9</v>
      </c>
      <c r="S1475" s="1131" t="s">
        <v>7193</v>
      </c>
      <c r="T1475" s="1131">
        <v>9</v>
      </c>
    </row>
    <row r="1476" spans="1:20">
      <c r="A1476" s="1131" t="s">
        <v>3965</v>
      </c>
      <c r="B1476" s="1132" t="s">
        <v>3966</v>
      </c>
      <c r="C1476" s="1131" t="s">
        <v>3730</v>
      </c>
      <c r="D1476" s="1134" t="s">
        <v>1041</v>
      </c>
      <c r="E1476" s="1134" t="s">
        <v>702</v>
      </c>
      <c r="G1476" s="1131">
        <v>1</v>
      </c>
      <c r="H1476" s="1131" t="s">
        <v>8316</v>
      </c>
      <c r="I1476" s="1131" t="s">
        <v>8263</v>
      </c>
      <c r="J1476" s="1131" t="s">
        <v>8264</v>
      </c>
      <c r="K1476" s="1131">
        <v>1</v>
      </c>
      <c r="L1476" s="1131" t="s">
        <v>8265</v>
      </c>
      <c r="R1476" s="1131">
        <v>19</v>
      </c>
      <c r="S1476" s="1131" t="s">
        <v>7193</v>
      </c>
      <c r="T1476" s="1131">
        <v>19</v>
      </c>
    </row>
    <row r="1477" spans="1:20">
      <c r="A1477" s="1131" t="s">
        <v>3967</v>
      </c>
      <c r="B1477" s="1132" t="s">
        <v>3968</v>
      </c>
      <c r="C1477" s="1131" t="s">
        <v>3730</v>
      </c>
      <c r="D1477" s="1134" t="s">
        <v>1041</v>
      </c>
      <c r="E1477" s="1134" t="s">
        <v>702</v>
      </c>
      <c r="G1477" s="1131">
        <v>1</v>
      </c>
      <c r="H1477" s="1131" t="s">
        <v>8316</v>
      </c>
      <c r="I1477" s="1131" t="s">
        <v>8266</v>
      </c>
      <c r="J1477" s="1131" t="s">
        <v>8267</v>
      </c>
      <c r="K1477" s="1131" t="s">
        <v>7683</v>
      </c>
      <c r="L1477" s="1131" t="s">
        <v>8268</v>
      </c>
      <c r="R1477" s="1131">
        <v>10</v>
      </c>
      <c r="S1477" s="1131" t="s">
        <v>7193</v>
      </c>
      <c r="T1477" s="1131">
        <v>10</v>
      </c>
    </row>
    <row r="1478" spans="1:20">
      <c r="A1478" s="1131" t="s">
        <v>3969</v>
      </c>
      <c r="B1478" s="1132" t="s">
        <v>3970</v>
      </c>
      <c r="C1478" s="1131" t="s">
        <v>3730</v>
      </c>
      <c r="D1478" s="1134" t="s">
        <v>1041</v>
      </c>
      <c r="E1478" s="1134" t="s">
        <v>702</v>
      </c>
      <c r="G1478" s="1131">
        <v>1</v>
      </c>
      <c r="H1478" s="1131" t="s">
        <v>8316</v>
      </c>
      <c r="I1478" s="1131" t="s">
        <v>8269</v>
      </c>
      <c r="J1478" s="1131" t="s">
        <v>8270</v>
      </c>
      <c r="K1478" s="1131" t="s">
        <v>7683</v>
      </c>
      <c r="L1478" s="1131" t="s">
        <v>8271</v>
      </c>
      <c r="R1478" s="1131">
        <v>10</v>
      </c>
      <c r="S1478" s="1131" t="s">
        <v>7193</v>
      </c>
      <c r="T1478" s="1131">
        <v>10</v>
      </c>
    </row>
    <row r="1479" spans="1:20">
      <c r="A1479" s="1131" t="s">
        <v>3971</v>
      </c>
      <c r="B1479" s="1132" t="s">
        <v>3972</v>
      </c>
      <c r="C1479" s="1131" t="s">
        <v>3730</v>
      </c>
      <c r="D1479" s="1134" t="s">
        <v>1041</v>
      </c>
      <c r="E1479" s="1134" t="s">
        <v>702</v>
      </c>
      <c r="G1479" s="1131">
        <v>1</v>
      </c>
      <c r="H1479" s="1131" t="s">
        <v>8316</v>
      </c>
      <c r="I1479" s="1131" t="s">
        <v>8272</v>
      </c>
      <c r="J1479" s="1131" t="s">
        <v>8273</v>
      </c>
      <c r="K1479" s="1131">
        <v>1</v>
      </c>
      <c r="L1479" s="1131" t="s">
        <v>8274</v>
      </c>
      <c r="R1479" s="1131">
        <v>10</v>
      </c>
      <c r="S1479" s="1131" t="s">
        <v>7193</v>
      </c>
      <c r="T1479" s="1131">
        <v>10</v>
      </c>
    </row>
    <row r="1480" spans="1:20">
      <c r="A1480" s="1131" t="s">
        <v>3973</v>
      </c>
      <c r="B1480" s="1132" t="s">
        <v>3974</v>
      </c>
      <c r="C1480" s="1131" t="s">
        <v>3730</v>
      </c>
      <c r="D1480" s="1134" t="s">
        <v>1041</v>
      </c>
      <c r="E1480" s="1134" t="s">
        <v>702</v>
      </c>
      <c r="G1480" s="1131">
        <v>1</v>
      </c>
      <c r="H1480" s="1131" t="s">
        <v>8316</v>
      </c>
      <c r="I1480" s="1131" t="s">
        <v>8275</v>
      </c>
      <c r="J1480" s="1131" t="s">
        <v>8276</v>
      </c>
      <c r="K1480" s="1131" t="s">
        <v>7683</v>
      </c>
      <c r="L1480" s="1131" t="s">
        <v>8277</v>
      </c>
      <c r="R1480" s="1131">
        <v>9</v>
      </c>
      <c r="S1480" s="1131" t="s">
        <v>7193</v>
      </c>
      <c r="T1480" s="1131">
        <v>9</v>
      </c>
    </row>
    <row r="1481" spans="1:20">
      <c r="A1481" s="1131" t="s">
        <v>3975</v>
      </c>
      <c r="B1481" s="1132" t="s">
        <v>3976</v>
      </c>
      <c r="C1481" s="1131" t="s">
        <v>3730</v>
      </c>
      <c r="D1481" s="1134" t="s">
        <v>1041</v>
      </c>
      <c r="E1481" s="1134" t="s">
        <v>702</v>
      </c>
      <c r="G1481" s="1131">
        <v>1</v>
      </c>
      <c r="H1481" s="1131" t="s">
        <v>8316</v>
      </c>
      <c r="I1481" s="1131" t="s">
        <v>8278</v>
      </c>
      <c r="J1481" s="1131" t="s">
        <v>8279</v>
      </c>
      <c r="K1481" s="1131">
        <v>1</v>
      </c>
      <c r="L1481" s="1131" t="s">
        <v>8280</v>
      </c>
      <c r="R1481" s="1131">
        <v>41</v>
      </c>
      <c r="S1481" s="1131" t="s">
        <v>7193</v>
      </c>
      <c r="T1481" s="1131">
        <v>41</v>
      </c>
    </row>
    <row r="1482" spans="1:20">
      <c r="A1482" s="1131" t="s">
        <v>3977</v>
      </c>
      <c r="B1482" s="1132" t="s">
        <v>3978</v>
      </c>
      <c r="C1482" s="1131" t="s">
        <v>3730</v>
      </c>
      <c r="D1482" s="1134" t="s">
        <v>1041</v>
      </c>
      <c r="E1482" s="1134" t="s">
        <v>702</v>
      </c>
      <c r="G1482" s="1131">
        <v>1</v>
      </c>
      <c r="H1482" s="1131" t="s">
        <v>8316</v>
      </c>
      <c r="I1482" s="1131" t="s">
        <v>8283</v>
      </c>
      <c r="J1482" s="1131" t="s">
        <v>8284</v>
      </c>
      <c r="K1482" s="1131" t="s">
        <v>7218</v>
      </c>
      <c r="L1482" s="1131" t="s">
        <v>8285</v>
      </c>
      <c r="R1482" s="1131">
        <v>18</v>
      </c>
      <c r="S1482" s="1131" t="s">
        <v>7193</v>
      </c>
      <c r="T1482" s="1131">
        <v>18</v>
      </c>
    </row>
    <row r="1483" spans="1:20">
      <c r="A1483" s="1131" t="s">
        <v>3979</v>
      </c>
      <c r="B1483" s="1132" t="s">
        <v>3980</v>
      </c>
      <c r="C1483" s="1131" t="s">
        <v>3730</v>
      </c>
      <c r="D1483" s="1134" t="s">
        <v>1041</v>
      </c>
      <c r="E1483" s="1134" t="s">
        <v>702</v>
      </c>
      <c r="G1483" s="1131">
        <v>1</v>
      </c>
      <c r="H1483" s="1131" t="s">
        <v>8316</v>
      </c>
      <c r="I1483" s="1131" t="s">
        <v>8286</v>
      </c>
      <c r="J1483" s="1131" t="s">
        <v>8287</v>
      </c>
      <c r="K1483" s="1131" t="s">
        <v>7218</v>
      </c>
      <c r="L1483" s="1131" t="s">
        <v>8288</v>
      </c>
      <c r="R1483" s="1131">
        <v>18</v>
      </c>
      <c r="S1483" s="1131" t="s">
        <v>7193</v>
      </c>
      <c r="T1483" s="1131">
        <v>18</v>
      </c>
    </row>
    <row r="1484" spans="1:20">
      <c r="A1484" s="1131" t="s">
        <v>3981</v>
      </c>
      <c r="B1484" s="1132" t="s">
        <v>3982</v>
      </c>
      <c r="C1484" s="1131" t="s">
        <v>3730</v>
      </c>
      <c r="D1484" s="1134" t="s">
        <v>1041</v>
      </c>
      <c r="E1484" s="1134" t="s">
        <v>702</v>
      </c>
      <c r="G1484" s="1131">
        <v>1</v>
      </c>
      <c r="H1484" s="1131" t="s">
        <v>8316</v>
      </c>
      <c r="I1484" s="1131" t="s">
        <v>8289</v>
      </c>
      <c r="J1484" s="1131" t="s">
        <v>8290</v>
      </c>
      <c r="K1484" s="1131" t="s">
        <v>7218</v>
      </c>
      <c r="L1484" s="1131" t="s">
        <v>8291</v>
      </c>
      <c r="R1484" s="1131">
        <v>9</v>
      </c>
      <c r="S1484" s="1131" t="s">
        <v>7193</v>
      </c>
      <c r="T1484" s="1131">
        <v>9</v>
      </c>
    </row>
    <row r="1485" spans="1:20">
      <c r="A1485" s="1131" t="s">
        <v>3983</v>
      </c>
      <c r="B1485" s="1132" t="s">
        <v>3984</v>
      </c>
      <c r="C1485" s="1131" t="s">
        <v>3730</v>
      </c>
      <c r="D1485" s="1134" t="s">
        <v>1041</v>
      </c>
      <c r="E1485" s="1134" t="s">
        <v>702</v>
      </c>
      <c r="G1485" s="1131">
        <v>1</v>
      </c>
      <c r="H1485" s="1131" t="s">
        <v>8316</v>
      </c>
      <c r="I1485" s="1131" t="s">
        <v>8292</v>
      </c>
      <c r="J1485" s="1131" t="s">
        <v>8293</v>
      </c>
      <c r="K1485" s="1131" t="s">
        <v>7218</v>
      </c>
      <c r="L1485" s="1131" t="s">
        <v>8294</v>
      </c>
      <c r="R1485" s="1131">
        <v>28</v>
      </c>
      <c r="S1485" s="1131" t="s">
        <v>7193</v>
      </c>
      <c r="T1485" s="1131">
        <v>28</v>
      </c>
    </row>
    <row r="1486" spans="1:20">
      <c r="A1486" s="1131" t="s">
        <v>3985</v>
      </c>
      <c r="B1486" s="1132" t="s">
        <v>3986</v>
      </c>
      <c r="C1486" s="1131" t="s">
        <v>3730</v>
      </c>
      <c r="D1486" s="1134" t="s">
        <v>1041</v>
      </c>
      <c r="E1486" s="1134" t="s">
        <v>702</v>
      </c>
      <c r="G1486" s="1131">
        <v>1</v>
      </c>
      <c r="H1486" s="1131" t="s">
        <v>8316</v>
      </c>
      <c r="I1486" s="1131" t="s">
        <v>8295</v>
      </c>
      <c r="J1486" s="1131" t="s">
        <v>8296</v>
      </c>
      <c r="K1486" s="1131" t="s">
        <v>7218</v>
      </c>
      <c r="L1486" s="1131" t="s">
        <v>8297</v>
      </c>
      <c r="R1486" s="1131">
        <v>9</v>
      </c>
      <c r="S1486" s="1131" t="s">
        <v>7193</v>
      </c>
      <c r="T1486" s="1131">
        <v>9</v>
      </c>
    </row>
    <row r="1487" spans="1:20">
      <c r="A1487" s="1131" t="s">
        <v>3987</v>
      </c>
      <c r="B1487" s="1132" t="s">
        <v>3988</v>
      </c>
      <c r="C1487" s="1131" t="s">
        <v>3730</v>
      </c>
      <c r="D1487" s="1134" t="s">
        <v>1041</v>
      </c>
      <c r="E1487" s="1134" t="s">
        <v>702</v>
      </c>
      <c r="G1487" s="1131">
        <v>1</v>
      </c>
      <c r="H1487" s="1131" t="s">
        <v>8316</v>
      </c>
      <c r="I1487" s="1131" t="s">
        <v>8298</v>
      </c>
      <c r="J1487" s="1131" t="s">
        <v>8299</v>
      </c>
      <c r="K1487" s="1131" t="s">
        <v>7218</v>
      </c>
      <c r="L1487" s="1131" t="s">
        <v>8300</v>
      </c>
      <c r="R1487" s="1131">
        <v>9</v>
      </c>
      <c r="S1487" s="1131" t="s">
        <v>7193</v>
      </c>
      <c r="T1487" s="1131">
        <v>9</v>
      </c>
    </row>
    <row r="1488" spans="1:20">
      <c r="A1488" s="1131" t="s">
        <v>3989</v>
      </c>
      <c r="B1488" s="1132" t="s">
        <v>3990</v>
      </c>
      <c r="C1488" s="1131" t="s">
        <v>3730</v>
      </c>
      <c r="D1488" s="1134" t="s">
        <v>1041</v>
      </c>
      <c r="E1488" s="1134" t="s">
        <v>702</v>
      </c>
      <c r="G1488" s="1131">
        <v>1</v>
      </c>
      <c r="H1488" s="1131" t="s">
        <v>8316</v>
      </c>
      <c r="I1488" s="1131" t="s">
        <v>8301</v>
      </c>
      <c r="J1488" s="1131" t="s">
        <v>8302</v>
      </c>
      <c r="K1488" s="1131" t="s">
        <v>7218</v>
      </c>
      <c r="L1488" s="1131" t="s">
        <v>8303</v>
      </c>
      <c r="R1488" s="1131">
        <v>18</v>
      </c>
      <c r="S1488" s="1131" t="s">
        <v>7193</v>
      </c>
      <c r="T1488" s="1131">
        <v>18</v>
      </c>
    </row>
    <row r="1489" spans="1:20">
      <c r="A1489" s="1131" t="s">
        <v>3991</v>
      </c>
      <c r="B1489" s="1132" t="s">
        <v>3992</v>
      </c>
      <c r="C1489" s="1131" t="s">
        <v>3730</v>
      </c>
      <c r="D1489" s="1134" t="s">
        <v>1041</v>
      </c>
      <c r="E1489" s="1134" t="s">
        <v>702</v>
      </c>
      <c r="G1489" s="1131">
        <v>1</v>
      </c>
      <c r="H1489" s="1131" t="s">
        <v>8316</v>
      </c>
      <c r="I1489" s="1131" t="s">
        <v>8304</v>
      </c>
      <c r="J1489" s="1131" t="s">
        <v>8305</v>
      </c>
      <c r="K1489" s="1131" t="s">
        <v>7218</v>
      </c>
      <c r="L1489" s="1131" t="s">
        <v>8306</v>
      </c>
      <c r="R1489" s="1131">
        <v>28</v>
      </c>
      <c r="S1489" s="1131" t="s">
        <v>7193</v>
      </c>
      <c r="T1489" s="1131">
        <v>28</v>
      </c>
    </row>
    <row r="1490" spans="1:20">
      <c r="A1490" s="1131" t="s">
        <v>3993</v>
      </c>
      <c r="B1490" s="1132" t="s">
        <v>3994</v>
      </c>
      <c r="C1490" s="1131" t="s">
        <v>3730</v>
      </c>
      <c r="D1490" s="1134" t="s">
        <v>1041</v>
      </c>
      <c r="E1490" s="1134" t="s">
        <v>702</v>
      </c>
      <c r="G1490" s="1131">
        <v>1</v>
      </c>
      <c r="H1490" s="1131" t="s">
        <v>8316</v>
      </c>
      <c r="I1490" s="1131" t="s">
        <v>8311</v>
      </c>
      <c r="J1490" s="1131" t="s">
        <v>8312</v>
      </c>
      <c r="K1490" s="1131" t="s">
        <v>7218</v>
      </c>
      <c r="L1490" s="1131" t="s">
        <v>8313</v>
      </c>
      <c r="R1490" s="1131">
        <v>27</v>
      </c>
      <c r="S1490" s="1131" t="s">
        <v>7193</v>
      </c>
      <c r="T1490" s="1131">
        <v>27</v>
      </c>
    </row>
    <row r="1491" spans="1:20">
      <c r="A1491" s="1131" t="s">
        <v>3995</v>
      </c>
      <c r="B1491" s="1132" t="s">
        <v>3996</v>
      </c>
      <c r="C1491" s="1131" t="s">
        <v>3730</v>
      </c>
      <c r="D1491" s="1134" t="s">
        <v>1041</v>
      </c>
      <c r="E1491" s="1134" t="s">
        <v>702</v>
      </c>
      <c r="G1491" s="1131">
        <v>2</v>
      </c>
      <c r="H1491" s="1131" t="s">
        <v>8316</v>
      </c>
      <c r="I1491" s="1131" t="s">
        <v>8317</v>
      </c>
      <c r="J1491" s="1131" t="s">
        <v>8054</v>
      </c>
      <c r="K1491" s="1131">
        <v>3</v>
      </c>
      <c r="R1491" s="1131">
        <v>13</v>
      </c>
      <c r="S1491" s="1131" t="s">
        <v>7193</v>
      </c>
      <c r="T1491" s="1131">
        <v>13</v>
      </c>
    </row>
    <row r="1492" spans="1:20">
      <c r="A1492" s="1131" t="s">
        <v>3997</v>
      </c>
      <c r="B1492" s="1132" t="s">
        <v>3998</v>
      </c>
      <c r="C1492" s="1131" t="s">
        <v>3730</v>
      </c>
      <c r="D1492" s="1134" t="s">
        <v>1041</v>
      </c>
      <c r="E1492" s="1134" t="s">
        <v>702</v>
      </c>
      <c r="G1492" s="1131">
        <v>2</v>
      </c>
      <c r="H1492" s="1131" t="s">
        <v>8316</v>
      </c>
      <c r="I1492" s="1131" t="s">
        <v>8219</v>
      </c>
      <c r="J1492" s="1131" t="s">
        <v>8220</v>
      </c>
      <c r="K1492" s="1131">
        <v>2</v>
      </c>
      <c r="L1492" s="1131" t="s">
        <v>8221</v>
      </c>
      <c r="R1492" s="1131">
        <v>32</v>
      </c>
      <c r="S1492" s="1131" t="s">
        <v>7193</v>
      </c>
      <c r="T1492" s="1131">
        <v>32</v>
      </c>
    </row>
    <row r="1493" spans="1:20">
      <c r="A1493" s="1131" t="s">
        <v>3999</v>
      </c>
      <c r="B1493" s="1132" t="s">
        <v>4000</v>
      </c>
      <c r="C1493" s="1131" t="s">
        <v>3730</v>
      </c>
      <c r="D1493" s="1134" t="s">
        <v>1041</v>
      </c>
      <c r="E1493" s="1134" t="s">
        <v>702</v>
      </c>
      <c r="G1493" s="1131">
        <v>2</v>
      </c>
      <c r="H1493" s="1131" t="s">
        <v>8316</v>
      </c>
      <c r="I1493" s="1131" t="s">
        <v>8318</v>
      </c>
      <c r="J1493" s="1131" t="s">
        <v>8056</v>
      </c>
      <c r="K1493" s="1131">
        <v>3</v>
      </c>
      <c r="R1493" s="1131">
        <v>13</v>
      </c>
      <c r="S1493" s="1131" t="s">
        <v>7193</v>
      </c>
      <c r="T1493" s="1131">
        <v>13</v>
      </c>
    </row>
    <row r="1494" spans="1:20">
      <c r="A1494" s="1131" t="s">
        <v>4001</v>
      </c>
      <c r="B1494" s="1132" t="s">
        <v>4002</v>
      </c>
      <c r="C1494" s="1131" t="s">
        <v>3730</v>
      </c>
      <c r="D1494" s="1134" t="s">
        <v>1041</v>
      </c>
      <c r="E1494" s="1134" t="s">
        <v>702</v>
      </c>
      <c r="G1494" s="1131">
        <v>2</v>
      </c>
      <c r="H1494" s="1131" t="s">
        <v>8316</v>
      </c>
      <c r="I1494" s="1131" t="s">
        <v>8319</v>
      </c>
      <c r="J1494" s="1131" t="s">
        <v>8320</v>
      </c>
      <c r="K1494" s="1131">
        <v>1</v>
      </c>
      <c r="L1494" s="1131">
        <v>700000</v>
      </c>
      <c r="R1494" s="1131">
        <v>15</v>
      </c>
      <c r="S1494" s="1131" t="s">
        <v>7193</v>
      </c>
      <c r="T1494" s="1131">
        <v>15</v>
      </c>
    </row>
    <row r="1495" spans="1:20">
      <c r="A1495" s="1131" t="s">
        <v>4003</v>
      </c>
      <c r="B1495" s="1132" t="s">
        <v>4004</v>
      </c>
      <c r="C1495" s="1131" t="s">
        <v>3730</v>
      </c>
      <c r="D1495" s="1134" t="s">
        <v>1041</v>
      </c>
      <c r="E1495" s="1134" t="s">
        <v>702</v>
      </c>
      <c r="G1495" s="1131">
        <v>2</v>
      </c>
      <c r="H1495" s="1131" t="s">
        <v>8316</v>
      </c>
      <c r="I1495" s="1131" t="s">
        <v>8321</v>
      </c>
      <c r="J1495" s="1131" t="s">
        <v>8058</v>
      </c>
      <c r="K1495" s="1131">
        <v>3</v>
      </c>
      <c r="R1495" s="1131">
        <v>13</v>
      </c>
      <c r="S1495" s="1131" t="s">
        <v>7193</v>
      </c>
      <c r="T1495" s="1131">
        <v>13</v>
      </c>
    </row>
    <row r="1496" spans="1:20">
      <c r="A1496" s="1131" t="s">
        <v>4005</v>
      </c>
      <c r="B1496" s="1132" t="s">
        <v>4006</v>
      </c>
      <c r="C1496" s="1131" t="s">
        <v>3730</v>
      </c>
      <c r="D1496" s="1134" t="s">
        <v>1041</v>
      </c>
      <c r="E1496" s="1134" t="s">
        <v>702</v>
      </c>
      <c r="G1496" s="1131">
        <v>2</v>
      </c>
      <c r="H1496" s="1131" t="s">
        <v>8316</v>
      </c>
      <c r="I1496" s="1131" t="s">
        <v>8322</v>
      </c>
      <c r="J1496" s="1131" t="s">
        <v>8323</v>
      </c>
      <c r="K1496" s="1131">
        <v>3</v>
      </c>
      <c r="R1496" s="1131">
        <v>48</v>
      </c>
      <c r="S1496" s="1131" t="s">
        <v>7193</v>
      </c>
      <c r="T1496" s="1131">
        <v>48</v>
      </c>
    </row>
    <row r="1497" spans="1:20">
      <c r="A1497" s="1131" t="s">
        <v>4007</v>
      </c>
      <c r="B1497" s="1132" t="s">
        <v>4008</v>
      </c>
      <c r="C1497" s="1131" t="s">
        <v>3730</v>
      </c>
      <c r="D1497" s="1134" t="s">
        <v>1041</v>
      </c>
      <c r="E1497" s="1134" t="s">
        <v>702</v>
      </c>
      <c r="G1497" s="1131">
        <v>2</v>
      </c>
      <c r="H1497" s="1131" t="s">
        <v>8316</v>
      </c>
      <c r="I1497" s="1131" t="s">
        <v>8324</v>
      </c>
      <c r="J1497" s="1131" t="s">
        <v>7901</v>
      </c>
      <c r="K1497" s="1131">
        <v>3</v>
      </c>
      <c r="R1497" s="1131">
        <v>10</v>
      </c>
      <c r="S1497" s="1131" t="s">
        <v>7193</v>
      </c>
      <c r="T1497" s="1131">
        <v>10</v>
      </c>
    </row>
    <row r="1498" spans="1:20">
      <c r="A1498" s="1131" t="s">
        <v>4009</v>
      </c>
      <c r="B1498" s="1132" t="s">
        <v>4010</v>
      </c>
      <c r="C1498" s="1131" t="s">
        <v>3730</v>
      </c>
      <c r="D1498" s="1134" t="s">
        <v>1041</v>
      </c>
      <c r="E1498" s="1134" t="s">
        <v>702</v>
      </c>
      <c r="G1498" s="1131">
        <v>2</v>
      </c>
      <c r="H1498" s="1131" t="s">
        <v>8316</v>
      </c>
      <c r="I1498" s="1131" t="s">
        <v>8325</v>
      </c>
      <c r="J1498" s="1131" t="s">
        <v>8326</v>
      </c>
      <c r="R1498" s="1131">
        <v>28</v>
      </c>
      <c r="S1498" s="1131" t="s">
        <v>7193</v>
      </c>
      <c r="T1498" s="1131">
        <v>28</v>
      </c>
    </row>
    <row r="1499" spans="1:20">
      <c r="A1499" s="1131" t="s">
        <v>4011</v>
      </c>
      <c r="B1499" s="1132" t="s">
        <v>4012</v>
      </c>
      <c r="C1499" s="1131" t="s">
        <v>3730</v>
      </c>
      <c r="D1499" s="1134" t="s">
        <v>1041</v>
      </c>
      <c r="E1499" s="1134" t="s">
        <v>702</v>
      </c>
      <c r="G1499" s="1131">
        <v>2</v>
      </c>
      <c r="H1499" s="1131" t="s">
        <v>8316</v>
      </c>
      <c r="I1499" s="1131" t="s">
        <v>8327</v>
      </c>
      <c r="J1499" s="1131" t="s">
        <v>7903</v>
      </c>
      <c r="K1499" s="1131">
        <v>3</v>
      </c>
      <c r="R1499" s="1131">
        <v>10</v>
      </c>
      <c r="S1499" s="1131" t="s">
        <v>7193</v>
      </c>
      <c r="T1499" s="1131">
        <v>10</v>
      </c>
    </row>
    <row r="1500" spans="1:20">
      <c r="A1500" s="1131" t="s">
        <v>4013</v>
      </c>
      <c r="B1500" s="1132" t="s">
        <v>4014</v>
      </c>
      <c r="C1500" s="1131" t="s">
        <v>3730</v>
      </c>
      <c r="D1500" s="1134" t="s">
        <v>1041</v>
      </c>
      <c r="E1500" s="1134" t="s">
        <v>702</v>
      </c>
      <c r="G1500" s="1131">
        <v>2</v>
      </c>
      <c r="H1500" s="1131" t="s">
        <v>8316</v>
      </c>
      <c r="I1500" s="1131" t="s">
        <v>8328</v>
      </c>
      <c r="J1500" s="1131" t="s">
        <v>7905</v>
      </c>
      <c r="K1500" s="1131">
        <v>3</v>
      </c>
      <c r="R1500" s="1131">
        <v>10</v>
      </c>
      <c r="S1500" s="1131" t="s">
        <v>7193</v>
      </c>
      <c r="T1500" s="1131">
        <v>10</v>
      </c>
    </row>
    <row r="1501" spans="1:20">
      <c r="A1501" s="1131" t="s">
        <v>4015</v>
      </c>
      <c r="B1501" s="1132" t="s">
        <v>4016</v>
      </c>
      <c r="C1501" s="1131" t="s">
        <v>3730</v>
      </c>
      <c r="D1501" s="1134" t="s">
        <v>1041</v>
      </c>
      <c r="E1501" s="1134" t="s">
        <v>702</v>
      </c>
      <c r="G1501" s="1131">
        <v>2</v>
      </c>
      <c r="H1501" s="1131" t="s">
        <v>8316</v>
      </c>
      <c r="I1501" s="1131" t="s">
        <v>8329</v>
      </c>
      <c r="J1501" s="1131" t="s">
        <v>8330</v>
      </c>
      <c r="K1501" s="1131">
        <v>1</v>
      </c>
      <c r="R1501" s="1131">
        <v>110</v>
      </c>
      <c r="S1501" s="1131" t="s">
        <v>7193</v>
      </c>
      <c r="T1501" s="1131">
        <v>110</v>
      </c>
    </row>
    <row r="1502" spans="1:20">
      <c r="A1502" s="1131" t="s">
        <v>4017</v>
      </c>
      <c r="B1502" s="1132" t="s">
        <v>4018</v>
      </c>
      <c r="C1502" s="1131" t="s">
        <v>3730</v>
      </c>
      <c r="D1502" s="1134" t="s">
        <v>1041</v>
      </c>
      <c r="E1502" s="1134" t="s">
        <v>702</v>
      </c>
      <c r="G1502" s="1131">
        <v>2</v>
      </c>
      <c r="H1502" s="1131" t="s">
        <v>8316</v>
      </c>
      <c r="I1502" s="1131" t="s">
        <v>8331</v>
      </c>
      <c r="J1502" s="1131" t="s">
        <v>8332</v>
      </c>
      <c r="K1502" s="1131">
        <v>3</v>
      </c>
      <c r="R1502" s="1131">
        <v>70</v>
      </c>
      <c r="S1502" s="1131" t="s">
        <v>7193</v>
      </c>
      <c r="T1502" s="1131">
        <v>70</v>
      </c>
    </row>
    <row r="1503" spans="1:20">
      <c r="A1503" s="1131" t="s">
        <v>4019</v>
      </c>
      <c r="B1503" s="1132" t="s">
        <v>4020</v>
      </c>
      <c r="C1503" s="1131" t="s">
        <v>3730</v>
      </c>
      <c r="D1503" s="1134" t="s">
        <v>1041</v>
      </c>
      <c r="E1503" s="1134" t="s">
        <v>702</v>
      </c>
      <c r="G1503" s="1131">
        <v>2</v>
      </c>
      <c r="H1503" s="1131" t="s">
        <v>8316</v>
      </c>
      <c r="I1503" s="1131" t="s">
        <v>8333</v>
      </c>
      <c r="J1503" s="1131" t="s">
        <v>8334</v>
      </c>
      <c r="K1503" s="1131">
        <v>3</v>
      </c>
      <c r="R1503" s="1131">
        <v>70</v>
      </c>
      <c r="S1503" s="1131" t="s">
        <v>7193</v>
      </c>
      <c r="T1503" s="1131">
        <v>70</v>
      </c>
    </row>
    <row r="1504" spans="1:20">
      <c r="A1504" s="1131" t="s">
        <v>4021</v>
      </c>
      <c r="B1504" s="1132" t="s">
        <v>4022</v>
      </c>
      <c r="C1504" s="1131" t="s">
        <v>3730</v>
      </c>
      <c r="D1504" s="1134" t="s">
        <v>1041</v>
      </c>
      <c r="E1504" s="1134" t="s">
        <v>702</v>
      </c>
      <c r="G1504" s="1131">
        <v>2</v>
      </c>
      <c r="H1504" s="1131" t="s">
        <v>8316</v>
      </c>
      <c r="I1504" s="1131" t="s">
        <v>8335</v>
      </c>
      <c r="J1504" s="1131" t="s">
        <v>8336</v>
      </c>
      <c r="K1504" s="1131">
        <v>3</v>
      </c>
      <c r="R1504" s="1131">
        <v>130</v>
      </c>
      <c r="S1504" s="1131" t="s">
        <v>7193</v>
      </c>
      <c r="T1504" s="1131">
        <v>130</v>
      </c>
    </row>
    <row r="1505" spans="1:20">
      <c r="A1505" s="1131" t="s">
        <v>4023</v>
      </c>
      <c r="B1505" s="1132" t="s">
        <v>4024</v>
      </c>
      <c r="C1505" s="1131" t="s">
        <v>3730</v>
      </c>
      <c r="D1505" s="1134" t="s">
        <v>1041</v>
      </c>
      <c r="E1505" s="1134" t="s">
        <v>702</v>
      </c>
      <c r="G1505" s="1131">
        <v>2</v>
      </c>
      <c r="H1505" s="1131" t="s">
        <v>8316</v>
      </c>
      <c r="I1505" s="1131" t="s">
        <v>8337</v>
      </c>
      <c r="J1505" s="1131" t="s">
        <v>8338</v>
      </c>
      <c r="K1505" s="1131">
        <v>3</v>
      </c>
      <c r="R1505" s="1131">
        <v>86</v>
      </c>
      <c r="S1505" s="1131" t="s">
        <v>7193</v>
      </c>
      <c r="T1505" s="1131">
        <v>86</v>
      </c>
    </row>
    <row r="1506" spans="1:20">
      <c r="A1506" s="1131" t="s">
        <v>4025</v>
      </c>
      <c r="B1506" s="1132" t="s">
        <v>4026</v>
      </c>
      <c r="C1506" s="1131" t="s">
        <v>3730</v>
      </c>
      <c r="D1506" s="1134" t="s">
        <v>1041</v>
      </c>
      <c r="E1506" s="1134" t="s">
        <v>702</v>
      </c>
      <c r="G1506" s="1131">
        <v>2</v>
      </c>
      <c r="H1506" s="1131" t="s">
        <v>8316</v>
      </c>
      <c r="I1506" s="1131" t="s">
        <v>8339</v>
      </c>
      <c r="J1506" s="1131" t="s">
        <v>7837</v>
      </c>
      <c r="K1506" s="1131" t="s">
        <v>7683</v>
      </c>
      <c r="L1506" s="1131" t="s">
        <v>7838</v>
      </c>
      <c r="R1506" s="1131">
        <v>7</v>
      </c>
      <c r="S1506" s="1131" t="s">
        <v>7193</v>
      </c>
      <c r="T1506" s="1131">
        <v>7</v>
      </c>
    </row>
    <row r="1507" spans="1:20">
      <c r="A1507" s="1131" t="s">
        <v>4027</v>
      </c>
      <c r="B1507" s="1132" t="s">
        <v>4028</v>
      </c>
      <c r="C1507" s="1131" t="s">
        <v>3730</v>
      </c>
      <c r="D1507" s="1134" t="s">
        <v>1041</v>
      </c>
      <c r="E1507" s="1134" t="s">
        <v>702</v>
      </c>
      <c r="G1507" s="1131">
        <v>2</v>
      </c>
      <c r="H1507" s="1131" t="s">
        <v>8316</v>
      </c>
      <c r="I1507" s="1131" t="s">
        <v>8340</v>
      </c>
      <c r="J1507" s="1131" t="s">
        <v>7843</v>
      </c>
      <c r="K1507" s="1131" t="s">
        <v>7683</v>
      </c>
      <c r="L1507" s="1131" t="s">
        <v>8341</v>
      </c>
      <c r="R1507" s="1131">
        <v>23</v>
      </c>
      <c r="S1507" s="1131" t="s">
        <v>7193</v>
      </c>
      <c r="T1507" s="1131">
        <v>23</v>
      </c>
    </row>
    <row r="1508" spans="1:20">
      <c r="A1508" s="1131" t="s">
        <v>4029</v>
      </c>
      <c r="B1508" s="1132" t="s">
        <v>4030</v>
      </c>
      <c r="C1508" s="1131" t="s">
        <v>3730</v>
      </c>
      <c r="D1508" s="1134" t="s">
        <v>1041</v>
      </c>
      <c r="E1508" s="1134" t="s">
        <v>702</v>
      </c>
      <c r="G1508" s="1131">
        <v>2</v>
      </c>
      <c r="H1508" s="1131" t="s">
        <v>8316</v>
      </c>
      <c r="I1508" s="1131" t="s">
        <v>8342</v>
      </c>
      <c r="J1508" s="1131" t="s">
        <v>8343</v>
      </c>
      <c r="K1508" s="1131">
        <v>3</v>
      </c>
      <c r="R1508" s="1131">
        <v>47</v>
      </c>
      <c r="S1508" s="1131" t="s">
        <v>7193</v>
      </c>
      <c r="T1508" s="1131">
        <v>47</v>
      </c>
    </row>
    <row r="1509" spans="1:20">
      <c r="A1509" s="1131" t="s">
        <v>4031</v>
      </c>
      <c r="B1509" s="1132" t="s">
        <v>4032</v>
      </c>
      <c r="C1509" s="1131" t="s">
        <v>3730</v>
      </c>
      <c r="D1509" s="1134" t="s">
        <v>1041</v>
      </c>
      <c r="E1509" s="1134" t="s">
        <v>702</v>
      </c>
      <c r="G1509" s="1131">
        <v>2</v>
      </c>
      <c r="H1509" s="1131" t="s">
        <v>8316</v>
      </c>
      <c r="I1509" s="1131" t="s">
        <v>8344</v>
      </c>
      <c r="J1509" s="1131" t="s">
        <v>8345</v>
      </c>
      <c r="K1509" s="1131">
        <v>3</v>
      </c>
      <c r="R1509" s="1131">
        <v>49</v>
      </c>
      <c r="S1509" s="1131" t="s">
        <v>7193</v>
      </c>
      <c r="T1509" s="1131">
        <v>49</v>
      </c>
    </row>
    <row r="1510" spans="1:20">
      <c r="A1510" s="1131" t="s">
        <v>4033</v>
      </c>
      <c r="B1510" s="1132" t="s">
        <v>4034</v>
      </c>
      <c r="C1510" s="1131" t="s">
        <v>3730</v>
      </c>
      <c r="D1510" s="1134" t="s">
        <v>1041</v>
      </c>
      <c r="E1510" s="1134" t="s">
        <v>702</v>
      </c>
      <c r="G1510" s="1131">
        <v>2</v>
      </c>
      <c r="H1510" s="1131" t="s">
        <v>8316</v>
      </c>
      <c r="I1510" s="1131" t="s">
        <v>8346</v>
      </c>
      <c r="J1510" s="1131" t="s">
        <v>7883</v>
      </c>
      <c r="K1510" s="1131">
        <v>1</v>
      </c>
      <c r="L1510" s="1131">
        <v>689210</v>
      </c>
      <c r="R1510" s="1131">
        <v>9</v>
      </c>
      <c r="S1510" s="1131" t="s">
        <v>7193</v>
      </c>
      <c r="T1510" s="1131">
        <v>9</v>
      </c>
    </row>
    <row r="1511" spans="1:20">
      <c r="A1511" s="1131" t="s">
        <v>4035</v>
      </c>
      <c r="B1511" s="1132" t="s">
        <v>4036</v>
      </c>
      <c r="C1511" s="1131" t="s">
        <v>3730</v>
      </c>
      <c r="D1511" s="1134" t="s">
        <v>1041</v>
      </c>
      <c r="E1511" s="1134" t="s">
        <v>702</v>
      </c>
      <c r="G1511" s="1131">
        <v>2</v>
      </c>
      <c r="H1511" s="1131" t="s">
        <v>8316</v>
      </c>
      <c r="I1511" s="1131" t="s">
        <v>8347</v>
      </c>
      <c r="J1511" s="1131" t="s">
        <v>8348</v>
      </c>
      <c r="K1511" s="1131">
        <v>3</v>
      </c>
      <c r="R1511" s="1131">
        <v>47</v>
      </c>
      <c r="S1511" s="1131" t="s">
        <v>7193</v>
      </c>
      <c r="T1511" s="1131">
        <v>47</v>
      </c>
    </row>
    <row r="1512" spans="1:20">
      <c r="A1512" s="1131" t="s">
        <v>4037</v>
      </c>
      <c r="B1512" s="1132" t="s">
        <v>4038</v>
      </c>
      <c r="C1512" s="1131" t="s">
        <v>3730</v>
      </c>
      <c r="D1512" s="1134" t="s">
        <v>1041</v>
      </c>
      <c r="E1512" s="1134" t="s">
        <v>702</v>
      </c>
      <c r="G1512" s="1131">
        <v>2</v>
      </c>
      <c r="H1512" s="1131" t="s">
        <v>8316</v>
      </c>
      <c r="I1512" s="1131" t="s">
        <v>8349</v>
      </c>
      <c r="J1512" s="1131" t="s">
        <v>8350</v>
      </c>
      <c r="K1512" s="1131" t="s">
        <v>7683</v>
      </c>
      <c r="L1512" s="1131" t="s">
        <v>8351</v>
      </c>
      <c r="R1512" s="1131">
        <v>17</v>
      </c>
      <c r="S1512" s="1131" t="s">
        <v>7193</v>
      </c>
      <c r="T1512" s="1131">
        <v>17</v>
      </c>
    </row>
    <row r="1513" spans="1:20">
      <c r="A1513" s="1131" t="s">
        <v>4039</v>
      </c>
      <c r="B1513" s="1132" t="s">
        <v>4040</v>
      </c>
      <c r="C1513" s="1131" t="s">
        <v>3730</v>
      </c>
      <c r="D1513" s="1134" t="s">
        <v>1041</v>
      </c>
      <c r="E1513" s="1134" t="s">
        <v>702</v>
      </c>
      <c r="G1513" s="1131">
        <v>2</v>
      </c>
      <c r="H1513" s="1131" t="s">
        <v>8316</v>
      </c>
      <c r="I1513" s="1131" t="s">
        <v>8352</v>
      </c>
      <c r="J1513" s="1131" t="s">
        <v>8353</v>
      </c>
      <c r="K1513" s="1131">
        <v>3</v>
      </c>
      <c r="R1513" s="1131">
        <v>28</v>
      </c>
      <c r="S1513" s="1131" t="s">
        <v>7193</v>
      </c>
      <c r="T1513" s="1131">
        <v>28</v>
      </c>
    </row>
    <row r="1514" spans="1:20">
      <c r="A1514" s="1131" t="s">
        <v>4041</v>
      </c>
      <c r="B1514" s="1132" t="s">
        <v>4042</v>
      </c>
      <c r="C1514" s="1131" t="s">
        <v>3730</v>
      </c>
      <c r="D1514" s="1134" t="s">
        <v>1041</v>
      </c>
      <c r="E1514" s="1134" t="s">
        <v>702</v>
      </c>
      <c r="G1514" s="1131">
        <v>2</v>
      </c>
      <c r="H1514" s="1131" t="s">
        <v>8316</v>
      </c>
      <c r="I1514" s="1131" t="s">
        <v>8354</v>
      </c>
      <c r="J1514" s="1131" t="s">
        <v>8355</v>
      </c>
      <c r="K1514" s="1131">
        <v>3</v>
      </c>
      <c r="R1514" s="1131">
        <v>64</v>
      </c>
      <c r="S1514" s="1131" t="s">
        <v>7193</v>
      </c>
      <c r="T1514" s="1131">
        <v>64</v>
      </c>
    </row>
    <row r="1515" spans="1:20">
      <c r="A1515" s="1131" t="s">
        <v>4043</v>
      </c>
      <c r="B1515" s="1132" t="s">
        <v>4044</v>
      </c>
      <c r="C1515" s="1131" t="s">
        <v>3730</v>
      </c>
      <c r="D1515" s="1134" t="s">
        <v>1041</v>
      </c>
      <c r="E1515" s="1134" t="s">
        <v>702</v>
      </c>
      <c r="G1515" s="1131">
        <v>2</v>
      </c>
      <c r="H1515" s="1131" t="s">
        <v>8316</v>
      </c>
      <c r="I1515" s="1131" t="s">
        <v>8356</v>
      </c>
      <c r="J1515" s="1131" t="s">
        <v>7993</v>
      </c>
      <c r="K1515" s="1131" t="s">
        <v>7683</v>
      </c>
      <c r="L1515" s="1131" t="s">
        <v>7994</v>
      </c>
      <c r="R1515" s="1131">
        <v>7</v>
      </c>
      <c r="S1515" s="1131" t="s">
        <v>7193</v>
      </c>
      <c r="T1515" s="1131">
        <v>7</v>
      </c>
    </row>
    <row r="1516" spans="1:20">
      <c r="A1516" s="1131" t="s">
        <v>4045</v>
      </c>
      <c r="B1516" s="1132" t="s">
        <v>4046</v>
      </c>
      <c r="C1516" s="1131" t="s">
        <v>3730</v>
      </c>
      <c r="D1516" s="1134" t="s">
        <v>1041</v>
      </c>
      <c r="E1516" s="1134" t="s">
        <v>702</v>
      </c>
      <c r="G1516" s="1131">
        <v>2</v>
      </c>
      <c r="H1516" s="1131" t="s">
        <v>8316</v>
      </c>
      <c r="I1516" s="1131" t="s">
        <v>8357</v>
      </c>
      <c r="J1516" s="1131" t="s">
        <v>7999</v>
      </c>
      <c r="K1516" s="1131" t="s">
        <v>7683</v>
      </c>
      <c r="L1516" s="1131" t="s">
        <v>8000</v>
      </c>
      <c r="R1516" s="1131">
        <v>8</v>
      </c>
      <c r="S1516" s="1131" t="s">
        <v>7193</v>
      </c>
      <c r="T1516" s="1131">
        <v>8</v>
      </c>
    </row>
    <row r="1517" spans="1:20">
      <c r="A1517" s="1131" t="s">
        <v>4047</v>
      </c>
      <c r="B1517" s="1132" t="s">
        <v>4048</v>
      </c>
      <c r="C1517" s="1131" t="s">
        <v>3730</v>
      </c>
      <c r="D1517" s="1134" t="s">
        <v>1041</v>
      </c>
      <c r="E1517" s="1134" t="s">
        <v>702</v>
      </c>
      <c r="G1517" s="1131">
        <v>2</v>
      </c>
      <c r="H1517" s="1131" t="s">
        <v>8316</v>
      </c>
      <c r="I1517" s="1131" t="s">
        <v>8358</v>
      </c>
      <c r="J1517" s="1131" t="s">
        <v>7990</v>
      </c>
      <c r="K1517" s="1131" t="s">
        <v>7683</v>
      </c>
      <c r="L1517" s="1131" t="s">
        <v>7991</v>
      </c>
      <c r="R1517" s="1131">
        <v>7</v>
      </c>
      <c r="S1517" s="1131" t="s">
        <v>7193</v>
      </c>
      <c r="T1517" s="1131">
        <v>7</v>
      </c>
    </row>
    <row r="1518" spans="1:20">
      <c r="A1518" s="1131" t="s">
        <v>4049</v>
      </c>
      <c r="B1518" s="1132" t="s">
        <v>4050</v>
      </c>
      <c r="C1518" s="1131" t="s">
        <v>3730</v>
      </c>
      <c r="D1518" s="1134" t="s">
        <v>1041</v>
      </c>
      <c r="E1518" s="1134" t="s">
        <v>702</v>
      </c>
      <c r="G1518" s="1131">
        <v>2</v>
      </c>
      <c r="H1518" s="1131" t="s">
        <v>8316</v>
      </c>
      <c r="I1518" s="1131" t="s">
        <v>8359</v>
      </c>
      <c r="J1518" s="1131" t="s">
        <v>8036</v>
      </c>
      <c r="K1518" s="1131">
        <v>1</v>
      </c>
      <c r="L1518" s="1131">
        <v>789210</v>
      </c>
      <c r="R1518" s="1131">
        <v>9</v>
      </c>
      <c r="S1518" s="1131" t="s">
        <v>7193</v>
      </c>
      <c r="T1518" s="1131">
        <v>9</v>
      </c>
    </row>
    <row r="1519" spans="1:20">
      <c r="A1519" s="1131" t="s">
        <v>4051</v>
      </c>
      <c r="B1519" s="1132" t="s">
        <v>4052</v>
      </c>
      <c r="C1519" s="1131" t="s">
        <v>3730</v>
      </c>
      <c r="D1519" s="1134" t="s">
        <v>1041</v>
      </c>
      <c r="E1519" s="1134" t="s">
        <v>702</v>
      </c>
      <c r="G1519" s="1131">
        <v>2</v>
      </c>
      <c r="H1519" s="1131" t="s">
        <v>8316</v>
      </c>
      <c r="I1519" s="1131" t="s">
        <v>8360</v>
      </c>
      <c r="J1519" s="1131" t="s">
        <v>8361</v>
      </c>
      <c r="K1519" s="1131">
        <v>3</v>
      </c>
      <c r="R1519" s="1131">
        <v>40</v>
      </c>
      <c r="S1519" s="1131" t="s">
        <v>7193</v>
      </c>
      <c r="T1519" s="1131">
        <v>40</v>
      </c>
    </row>
    <row r="1520" spans="1:20">
      <c r="A1520" s="1131" t="s">
        <v>4053</v>
      </c>
      <c r="B1520" s="1132" t="s">
        <v>4054</v>
      </c>
      <c r="C1520" s="1131" t="s">
        <v>3730</v>
      </c>
      <c r="D1520" s="1134" t="s">
        <v>1041</v>
      </c>
      <c r="E1520" s="1134" t="s">
        <v>702</v>
      </c>
      <c r="G1520" s="1131">
        <v>2</v>
      </c>
      <c r="H1520" s="1131" t="s">
        <v>8316</v>
      </c>
      <c r="I1520" s="1131" t="s">
        <v>8362</v>
      </c>
      <c r="J1520" s="1131" t="s">
        <v>8363</v>
      </c>
      <c r="K1520" s="1131" t="s">
        <v>7683</v>
      </c>
      <c r="L1520" s="1131" t="s">
        <v>8364</v>
      </c>
      <c r="R1520" s="1131">
        <v>93</v>
      </c>
      <c r="S1520" s="1131" t="s">
        <v>7193</v>
      </c>
      <c r="T1520" s="1131">
        <v>93</v>
      </c>
    </row>
    <row r="1521" spans="1:20">
      <c r="A1521" s="1131" t="s">
        <v>4055</v>
      </c>
      <c r="B1521" s="1132" t="s">
        <v>4056</v>
      </c>
      <c r="C1521" s="1131" t="s">
        <v>3730</v>
      </c>
      <c r="D1521" s="1134" t="s">
        <v>1041</v>
      </c>
      <c r="E1521" s="1134" t="s">
        <v>702</v>
      </c>
      <c r="G1521" s="1131">
        <v>2</v>
      </c>
      <c r="H1521" s="1131" t="s">
        <v>8316</v>
      </c>
      <c r="I1521" s="1131" t="s">
        <v>8222</v>
      </c>
      <c r="J1521" s="1131" t="s">
        <v>8223</v>
      </c>
      <c r="K1521" s="1131">
        <v>1</v>
      </c>
      <c r="L1521" s="1131" t="s">
        <v>8130</v>
      </c>
      <c r="R1521" s="1131">
        <v>16</v>
      </c>
      <c r="S1521" s="1131" t="s">
        <v>7193</v>
      </c>
      <c r="T1521" s="1131">
        <v>16</v>
      </c>
    </row>
    <row r="1522" spans="1:20">
      <c r="A1522" s="1131" t="s">
        <v>4057</v>
      </c>
      <c r="B1522" s="1132" t="s">
        <v>4058</v>
      </c>
      <c r="C1522" s="1131" t="s">
        <v>3730</v>
      </c>
      <c r="D1522" s="1134" t="s">
        <v>1041</v>
      </c>
      <c r="E1522" s="1134" t="s">
        <v>702</v>
      </c>
      <c r="G1522" s="1131">
        <v>2</v>
      </c>
      <c r="H1522" s="1131" t="s">
        <v>8316</v>
      </c>
      <c r="I1522" s="1131" t="s">
        <v>8224</v>
      </c>
      <c r="J1522" s="1131" t="s">
        <v>8225</v>
      </c>
      <c r="K1522" s="1131">
        <v>1</v>
      </c>
      <c r="L1522" s="1131" t="s">
        <v>8136</v>
      </c>
      <c r="R1522" s="1131">
        <v>16</v>
      </c>
      <c r="S1522" s="1131" t="s">
        <v>7193</v>
      </c>
      <c r="T1522" s="1131">
        <v>16</v>
      </c>
    </row>
    <row r="1523" spans="1:20">
      <c r="A1523" s="1131" t="s">
        <v>4059</v>
      </c>
      <c r="B1523" s="1132" t="s">
        <v>4060</v>
      </c>
      <c r="C1523" s="1131" t="s">
        <v>3730</v>
      </c>
      <c r="D1523" s="1134" t="s">
        <v>1041</v>
      </c>
      <c r="E1523" s="1134" t="s">
        <v>702</v>
      </c>
      <c r="G1523" s="1131">
        <v>2</v>
      </c>
      <c r="H1523" s="1131" t="s">
        <v>8316</v>
      </c>
      <c r="I1523" s="1131" t="s">
        <v>8226</v>
      </c>
      <c r="J1523" s="1131" t="s">
        <v>8227</v>
      </c>
      <c r="K1523" s="1131">
        <v>1</v>
      </c>
      <c r="L1523" s="1131" t="s">
        <v>8145</v>
      </c>
      <c r="R1523" s="1131">
        <v>16</v>
      </c>
      <c r="S1523" s="1131" t="s">
        <v>7193</v>
      </c>
      <c r="T1523" s="1131">
        <v>16</v>
      </c>
    </row>
    <row r="1524" spans="1:20">
      <c r="A1524" s="1131" t="s">
        <v>4061</v>
      </c>
      <c r="B1524" s="1132" t="s">
        <v>4062</v>
      </c>
      <c r="C1524" s="1131" t="s">
        <v>3730</v>
      </c>
      <c r="D1524" s="1134" t="s">
        <v>1041</v>
      </c>
      <c r="E1524" s="1134" t="s">
        <v>702</v>
      </c>
      <c r="G1524" s="1131">
        <v>2</v>
      </c>
      <c r="H1524" s="1131" t="s">
        <v>8316</v>
      </c>
      <c r="I1524" s="1131" t="s">
        <v>8365</v>
      </c>
      <c r="J1524" s="1131" t="s">
        <v>8150</v>
      </c>
      <c r="K1524" s="1131">
        <v>1</v>
      </c>
      <c r="L1524" s="1131" t="s">
        <v>8151</v>
      </c>
      <c r="R1524" s="1131">
        <v>7</v>
      </c>
      <c r="S1524" s="1131" t="s">
        <v>7193</v>
      </c>
      <c r="T1524" s="1131">
        <v>7</v>
      </c>
    </row>
    <row r="1525" spans="1:20">
      <c r="A1525" s="1131" t="s">
        <v>4063</v>
      </c>
      <c r="B1525" s="1132" t="s">
        <v>4064</v>
      </c>
      <c r="C1525" s="1131" t="s">
        <v>3730</v>
      </c>
      <c r="D1525" s="1134" t="s">
        <v>1041</v>
      </c>
      <c r="E1525" s="1134" t="s">
        <v>702</v>
      </c>
      <c r="G1525" s="1131">
        <v>2</v>
      </c>
      <c r="H1525" s="1131" t="s">
        <v>8316</v>
      </c>
      <c r="I1525" s="1131" t="s">
        <v>8228</v>
      </c>
      <c r="J1525" s="1131" t="s">
        <v>8229</v>
      </c>
      <c r="K1525" s="1131" t="s">
        <v>7908</v>
      </c>
      <c r="L1525" s="1131" t="s">
        <v>8230</v>
      </c>
      <c r="R1525" s="1131">
        <v>51</v>
      </c>
      <c r="S1525" s="1131" t="s">
        <v>7193</v>
      </c>
      <c r="T1525" s="1131">
        <v>51</v>
      </c>
    </row>
    <row r="1526" spans="1:20">
      <c r="A1526" s="1131" t="s">
        <v>4065</v>
      </c>
      <c r="B1526" s="1132" t="s">
        <v>4066</v>
      </c>
      <c r="C1526" s="1131" t="s">
        <v>3730</v>
      </c>
      <c r="D1526" s="1134" t="s">
        <v>1041</v>
      </c>
      <c r="E1526" s="1134" t="s">
        <v>702</v>
      </c>
      <c r="G1526" s="1131">
        <v>2</v>
      </c>
      <c r="H1526" s="1131" t="s">
        <v>8316</v>
      </c>
      <c r="I1526" s="1131" t="s">
        <v>8231</v>
      </c>
      <c r="J1526" s="1131" t="s">
        <v>8232</v>
      </c>
      <c r="K1526" s="1131">
        <v>1</v>
      </c>
      <c r="L1526" s="1131" t="s">
        <v>8061</v>
      </c>
      <c r="R1526" s="1131">
        <v>16</v>
      </c>
      <c r="S1526" s="1131" t="s">
        <v>7193</v>
      </c>
      <c r="T1526" s="1131">
        <v>16</v>
      </c>
    </row>
    <row r="1527" spans="1:20">
      <c r="A1527" s="1131" t="s">
        <v>4067</v>
      </c>
      <c r="B1527" s="1132" t="s">
        <v>4068</v>
      </c>
      <c r="C1527" s="1131" t="s">
        <v>3730</v>
      </c>
      <c r="D1527" s="1134" t="s">
        <v>1041</v>
      </c>
      <c r="E1527" s="1134" t="s">
        <v>702</v>
      </c>
      <c r="G1527" s="1131">
        <v>2</v>
      </c>
      <c r="H1527" s="1131" t="s">
        <v>8316</v>
      </c>
      <c r="I1527" s="1131" t="s">
        <v>8233</v>
      </c>
      <c r="J1527" s="1131" t="s">
        <v>8234</v>
      </c>
      <c r="K1527" s="1131">
        <v>1</v>
      </c>
      <c r="L1527" s="1131" t="s">
        <v>8235</v>
      </c>
      <c r="R1527" s="1131">
        <v>26</v>
      </c>
      <c r="S1527" s="1131" t="s">
        <v>7193</v>
      </c>
      <c r="T1527" s="1131">
        <v>26</v>
      </c>
    </row>
    <row r="1528" spans="1:20">
      <c r="A1528" s="1131" t="s">
        <v>4069</v>
      </c>
      <c r="B1528" s="1132" t="s">
        <v>4070</v>
      </c>
      <c r="C1528" s="1131" t="s">
        <v>3730</v>
      </c>
      <c r="D1528" s="1134" t="s">
        <v>1041</v>
      </c>
      <c r="E1528" s="1134" t="s">
        <v>702</v>
      </c>
      <c r="G1528" s="1131">
        <v>2</v>
      </c>
      <c r="H1528" s="1131" t="s">
        <v>8316</v>
      </c>
      <c r="I1528" s="1131" t="s">
        <v>8236</v>
      </c>
      <c r="J1528" s="1131" t="s">
        <v>8237</v>
      </c>
      <c r="K1528" s="1131" t="s">
        <v>7683</v>
      </c>
      <c r="L1528" s="1131" t="s">
        <v>8238</v>
      </c>
      <c r="R1528" s="1131">
        <v>9</v>
      </c>
      <c r="S1528" s="1131" t="s">
        <v>7193</v>
      </c>
      <c r="T1528" s="1131">
        <v>9</v>
      </c>
    </row>
    <row r="1529" spans="1:20">
      <c r="A1529" s="1131" t="s">
        <v>4071</v>
      </c>
      <c r="B1529" s="1132" t="s">
        <v>4072</v>
      </c>
      <c r="C1529" s="1131" t="s">
        <v>3730</v>
      </c>
      <c r="D1529" s="1134" t="s">
        <v>1041</v>
      </c>
      <c r="E1529" s="1134" t="s">
        <v>702</v>
      </c>
      <c r="G1529" s="1131">
        <v>2</v>
      </c>
      <c r="H1529" s="1131" t="s">
        <v>8316</v>
      </c>
      <c r="I1529" s="1131" t="s">
        <v>8366</v>
      </c>
      <c r="J1529" s="1131" t="s">
        <v>8087</v>
      </c>
      <c r="K1529" s="1131" t="s">
        <v>7683</v>
      </c>
      <c r="L1529" s="1131" t="s">
        <v>8088</v>
      </c>
      <c r="R1529" s="1131">
        <v>7</v>
      </c>
      <c r="S1529" s="1131" t="s">
        <v>7193</v>
      </c>
      <c r="T1529" s="1131">
        <v>7</v>
      </c>
    </row>
    <row r="1530" spans="1:20">
      <c r="A1530" s="1131" t="s">
        <v>4073</v>
      </c>
      <c r="B1530" s="1132" t="s">
        <v>4074</v>
      </c>
      <c r="C1530" s="1131" t="s">
        <v>3730</v>
      </c>
      <c r="D1530" s="1134" t="s">
        <v>1041</v>
      </c>
      <c r="E1530" s="1134" t="s">
        <v>702</v>
      </c>
      <c r="G1530" s="1131">
        <v>2</v>
      </c>
      <c r="H1530" s="1131" t="s">
        <v>8316</v>
      </c>
      <c r="I1530" s="1131" t="s">
        <v>8239</v>
      </c>
      <c r="J1530" s="1131" t="s">
        <v>8240</v>
      </c>
      <c r="K1530" s="1131">
        <v>1</v>
      </c>
      <c r="L1530" s="1131" t="s">
        <v>8241</v>
      </c>
      <c r="R1530" s="1131">
        <v>8</v>
      </c>
      <c r="S1530" s="1131" t="s">
        <v>7193</v>
      </c>
      <c r="T1530" s="1131">
        <v>8</v>
      </c>
    </row>
    <row r="1531" spans="1:20">
      <c r="A1531" s="1131" t="s">
        <v>4075</v>
      </c>
      <c r="B1531" s="1132" t="s">
        <v>4076</v>
      </c>
      <c r="C1531" s="1131" t="s">
        <v>3730</v>
      </c>
      <c r="D1531" s="1134" t="s">
        <v>1041</v>
      </c>
      <c r="E1531" s="1134" t="s">
        <v>702</v>
      </c>
      <c r="G1531" s="1131">
        <v>2</v>
      </c>
      <c r="H1531" s="1131" t="s">
        <v>8316</v>
      </c>
      <c r="I1531" s="1131" t="s">
        <v>8242</v>
      </c>
      <c r="J1531" s="1131" t="s">
        <v>8243</v>
      </c>
      <c r="K1531" s="1131" t="s">
        <v>7683</v>
      </c>
      <c r="L1531" s="1131" t="s">
        <v>8244</v>
      </c>
      <c r="R1531" s="1131">
        <v>8</v>
      </c>
      <c r="S1531" s="1131" t="s">
        <v>7193</v>
      </c>
      <c r="T1531" s="1131">
        <v>8</v>
      </c>
    </row>
    <row r="1532" spans="1:20">
      <c r="A1532" s="1131" t="s">
        <v>4077</v>
      </c>
      <c r="B1532" s="1132" t="s">
        <v>4078</v>
      </c>
      <c r="C1532" s="1131" t="s">
        <v>3730</v>
      </c>
      <c r="D1532" s="1134" t="s">
        <v>1041</v>
      </c>
      <c r="E1532" s="1134" t="s">
        <v>702</v>
      </c>
      <c r="G1532" s="1131">
        <v>2</v>
      </c>
      <c r="H1532" s="1131" t="s">
        <v>8316</v>
      </c>
      <c r="I1532" s="1131" t="s">
        <v>8245</v>
      </c>
      <c r="J1532" s="1131" t="s">
        <v>8246</v>
      </c>
      <c r="K1532" s="1131">
        <v>1</v>
      </c>
      <c r="R1532" s="1131">
        <v>16</v>
      </c>
      <c r="T1532" s="1131">
        <v>16</v>
      </c>
    </row>
    <row r="1533" spans="1:20">
      <c r="A1533" s="1131" t="s">
        <v>4079</v>
      </c>
      <c r="B1533" s="1132" t="s">
        <v>4080</v>
      </c>
      <c r="C1533" s="1131" t="s">
        <v>3730</v>
      </c>
      <c r="D1533" s="1134" t="s">
        <v>1041</v>
      </c>
      <c r="E1533" s="1134" t="s">
        <v>702</v>
      </c>
      <c r="G1533" s="1131">
        <v>2</v>
      </c>
      <c r="H1533" s="1131" t="s">
        <v>8316</v>
      </c>
      <c r="I1533" s="1131" t="s">
        <v>8247</v>
      </c>
      <c r="J1533" s="1131" t="s">
        <v>8248</v>
      </c>
      <c r="K1533" s="1131" t="s">
        <v>7683</v>
      </c>
      <c r="L1533" s="1131" t="s">
        <v>8249</v>
      </c>
      <c r="R1533" s="1131">
        <v>8</v>
      </c>
      <c r="S1533" s="1131" t="s">
        <v>7193</v>
      </c>
      <c r="T1533" s="1131">
        <v>8</v>
      </c>
    </row>
    <row r="1534" spans="1:20">
      <c r="A1534" s="1131" t="s">
        <v>4081</v>
      </c>
      <c r="B1534" s="1132" t="s">
        <v>4082</v>
      </c>
      <c r="C1534" s="1131" t="s">
        <v>3730</v>
      </c>
      <c r="D1534" s="1134" t="s">
        <v>1041</v>
      </c>
      <c r="E1534" s="1134" t="s">
        <v>702</v>
      </c>
      <c r="G1534" s="1131">
        <v>2</v>
      </c>
      <c r="H1534" s="1131" t="s">
        <v>8316</v>
      </c>
      <c r="I1534" s="1131" t="s">
        <v>8250</v>
      </c>
      <c r="J1534" s="1131" t="s">
        <v>8251</v>
      </c>
      <c r="K1534" s="1131">
        <v>1</v>
      </c>
      <c r="R1534" s="1131">
        <v>52</v>
      </c>
      <c r="T1534" s="1131">
        <v>52</v>
      </c>
    </row>
    <row r="1535" spans="1:20">
      <c r="A1535" s="1131" t="s">
        <v>4083</v>
      </c>
      <c r="B1535" s="1132" t="s">
        <v>4084</v>
      </c>
      <c r="C1535" s="1131" t="s">
        <v>3730</v>
      </c>
      <c r="D1535" s="1134" t="s">
        <v>1041</v>
      </c>
      <c r="E1535" s="1134" t="s">
        <v>702</v>
      </c>
      <c r="G1535" s="1131">
        <v>2</v>
      </c>
      <c r="H1535" s="1131" t="s">
        <v>8316</v>
      </c>
      <c r="I1535" s="1131" t="s">
        <v>8367</v>
      </c>
      <c r="J1535" s="1131" t="s">
        <v>8096</v>
      </c>
      <c r="K1535" s="1131" t="s">
        <v>7683</v>
      </c>
      <c r="L1535" s="1131" t="s">
        <v>8097</v>
      </c>
      <c r="R1535" s="1131">
        <v>7</v>
      </c>
      <c r="S1535" s="1131" t="s">
        <v>7193</v>
      </c>
      <c r="T1535" s="1131">
        <v>7</v>
      </c>
    </row>
    <row r="1536" spans="1:20">
      <c r="A1536" s="1131" t="s">
        <v>4085</v>
      </c>
      <c r="B1536" s="1132" t="s">
        <v>4086</v>
      </c>
      <c r="C1536" s="1131" t="s">
        <v>3730</v>
      </c>
      <c r="D1536" s="1134" t="s">
        <v>1041</v>
      </c>
      <c r="E1536" s="1134" t="s">
        <v>702</v>
      </c>
      <c r="G1536" s="1131">
        <v>2</v>
      </c>
      <c r="H1536" s="1131" t="s">
        <v>8316</v>
      </c>
      <c r="I1536" s="1131" t="s">
        <v>8368</v>
      </c>
      <c r="J1536" s="1131" t="s">
        <v>8369</v>
      </c>
      <c r="K1536" s="1131" t="s">
        <v>7683</v>
      </c>
      <c r="L1536" s="1131" t="s">
        <v>8100</v>
      </c>
      <c r="R1536" s="1131">
        <v>14</v>
      </c>
      <c r="S1536" s="1131" t="s">
        <v>7193</v>
      </c>
      <c r="T1536" s="1131">
        <v>14</v>
      </c>
    </row>
    <row r="1537" spans="1:20">
      <c r="A1537" s="1131" t="s">
        <v>4087</v>
      </c>
      <c r="B1537" s="1132" t="s">
        <v>4088</v>
      </c>
      <c r="C1537" s="1131" t="s">
        <v>3730</v>
      </c>
      <c r="D1537" s="1134" t="s">
        <v>1041</v>
      </c>
      <c r="E1537" s="1134" t="s">
        <v>702</v>
      </c>
      <c r="G1537" s="1131">
        <v>2</v>
      </c>
      <c r="H1537" s="1131" t="s">
        <v>8316</v>
      </c>
      <c r="I1537" s="1131" t="s">
        <v>8370</v>
      </c>
      <c r="J1537" s="1131" t="s">
        <v>8114</v>
      </c>
      <c r="K1537" s="1131" t="s">
        <v>7683</v>
      </c>
      <c r="L1537" s="1131" t="s">
        <v>8115</v>
      </c>
      <c r="R1537" s="1131">
        <v>8</v>
      </c>
      <c r="S1537" s="1131" t="s">
        <v>7193</v>
      </c>
      <c r="T1537" s="1131">
        <v>8</v>
      </c>
    </row>
    <row r="1538" spans="1:20">
      <c r="A1538" s="1131" t="s">
        <v>4089</v>
      </c>
      <c r="B1538" s="1132" t="s">
        <v>4090</v>
      </c>
      <c r="C1538" s="1131" t="s">
        <v>3730</v>
      </c>
      <c r="D1538" s="1134" t="s">
        <v>1041</v>
      </c>
      <c r="E1538" s="1134" t="s">
        <v>702</v>
      </c>
      <c r="G1538" s="1131">
        <v>2</v>
      </c>
      <c r="H1538" s="1131" t="s">
        <v>8316</v>
      </c>
      <c r="I1538" s="1131" t="s">
        <v>8252</v>
      </c>
      <c r="J1538" s="1131" t="s">
        <v>8253</v>
      </c>
      <c r="K1538" s="1131" t="s">
        <v>7908</v>
      </c>
      <c r="L1538" s="1131" t="s">
        <v>8254</v>
      </c>
      <c r="R1538" s="1131">
        <v>50</v>
      </c>
      <c r="S1538" s="1131" t="s">
        <v>7193</v>
      </c>
      <c r="T1538" s="1131">
        <v>50</v>
      </c>
    </row>
    <row r="1539" spans="1:20">
      <c r="A1539" s="1131" t="s">
        <v>4091</v>
      </c>
      <c r="B1539" s="1132" t="s">
        <v>4092</v>
      </c>
      <c r="C1539" s="1131" t="s">
        <v>3730</v>
      </c>
      <c r="D1539" s="1134" t="s">
        <v>1041</v>
      </c>
      <c r="E1539" s="1134" t="s">
        <v>702</v>
      </c>
      <c r="G1539" s="1131">
        <v>2</v>
      </c>
      <c r="H1539" s="1131" t="s">
        <v>8316</v>
      </c>
      <c r="I1539" s="1131" t="s">
        <v>8371</v>
      </c>
      <c r="J1539" s="1131" t="s">
        <v>8081</v>
      </c>
      <c r="K1539" s="1131">
        <v>1</v>
      </c>
      <c r="L1539" s="1131" t="s">
        <v>8082</v>
      </c>
      <c r="R1539" s="1131">
        <v>7</v>
      </c>
      <c r="S1539" s="1131" t="s">
        <v>7193</v>
      </c>
      <c r="T1539" s="1131">
        <v>7</v>
      </c>
    </row>
    <row r="1540" spans="1:20">
      <c r="A1540" s="1131" t="s">
        <v>4093</v>
      </c>
      <c r="B1540" s="1132" t="s">
        <v>4094</v>
      </c>
      <c r="C1540" s="1131" t="s">
        <v>3730</v>
      </c>
      <c r="D1540" s="1134" t="s">
        <v>1041</v>
      </c>
      <c r="E1540" s="1134" t="s">
        <v>702</v>
      </c>
      <c r="G1540" s="1131">
        <v>2</v>
      </c>
      <c r="H1540" s="1131" t="s">
        <v>8316</v>
      </c>
      <c r="I1540" s="1131" t="s">
        <v>8257</v>
      </c>
      <c r="J1540" s="1131" t="s">
        <v>8258</v>
      </c>
      <c r="K1540" s="1131" t="s">
        <v>7683</v>
      </c>
      <c r="L1540" s="1131" t="s">
        <v>8259</v>
      </c>
      <c r="R1540" s="1131">
        <v>26</v>
      </c>
      <c r="S1540" s="1131" t="s">
        <v>7193</v>
      </c>
      <c r="T1540" s="1131">
        <v>26</v>
      </c>
    </row>
    <row r="1541" spans="1:20">
      <c r="A1541" s="1131" t="s">
        <v>4095</v>
      </c>
      <c r="B1541" s="1132" t="s">
        <v>4096</v>
      </c>
      <c r="C1541" s="1131" t="s">
        <v>3730</v>
      </c>
      <c r="D1541" s="1134" t="s">
        <v>1041</v>
      </c>
      <c r="E1541" s="1134" t="s">
        <v>702</v>
      </c>
      <c r="G1541" s="1131">
        <v>2</v>
      </c>
      <c r="H1541" s="1131" t="s">
        <v>8316</v>
      </c>
      <c r="I1541" s="1131" t="s">
        <v>8260</v>
      </c>
      <c r="J1541" s="1131" t="s">
        <v>8261</v>
      </c>
      <c r="K1541" s="1131" t="s">
        <v>7683</v>
      </c>
      <c r="L1541" s="1131" t="s">
        <v>8262</v>
      </c>
      <c r="R1541" s="1131">
        <v>9</v>
      </c>
      <c r="S1541" s="1131" t="s">
        <v>7193</v>
      </c>
      <c r="T1541" s="1131">
        <v>9</v>
      </c>
    </row>
    <row r="1542" spans="1:20">
      <c r="A1542" s="1131" t="s">
        <v>4097</v>
      </c>
      <c r="B1542" s="1132" t="s">
        <v>4098</v>
      </c>
      <c r="C1542" s="1131" t="s">
        <v>3730</v>
      </c>
      <c r="D1542" s="1134" t="s">
        <v>1041</v>
      </c>
      <c r="E1542" s="1134" t="s">
        <v>702</v>
      </c>
      <c r="G1542" s="1131">
        <v>2</v>
      </c>
      <c r="H1542" s="1131" t="s">
        <v>8316</v>
      </c>
      <c r="I1542" s="1131" t="s">
        <v>8263</v>
      </c>
      <c r="J1542" s="1131" t="s">
        <v>8264</v>
      </c>
      <c r="K1542" s="1131">
        <v>1</v>
      </c>
      <c r="L1542" s="1131" t="s">
        <v>8265</v>
      </c>
      <c r="R1542" s="1131">
        <v>19</v>
      </c>
      <c r="S1542" s="1131" t="s">
        <v>7193</v>
      </c>
      <c r="T1542" s="1131">
        <v>19</v>
      </c>
    </row>
    <row r="1543" spans="1:20">
      <c r="A1543" s="1131" t="s">
        <v>4099</v>
      </c>
      <c r="B1543" s="1132" t="s">
        <v>4100</v>
      </c>
      <c r="C1543" s="1131" t="s">
        <v>3730</v>
      </c>
      <c r="D1543" s="1134" t="s">
        <v>1041</v>
      </c>
      <c r="E1543" s="1134" t="s">
        <v>702</v>
      </c>
      <c r="G1543" s="1131">
        <v>2</v>
      </c>
      <c r="H1543" s="1131" t="s">
        <v>8316</v>
      </c>
      <c r="I1543" s="1131" t="s">
        <v>8266</v>
      </c>
      <c r="J1543" s="1131" t="s">
        <v>8267</v>
      </c>
      <c r="K1543" s="1131" t="s">
        <v>7683</v>
      </c>
      <c r="L1543" s="1131" t="s">
        <v>8268</v>
      </c>
      <c r="R1543" s="1131">
        <v>10</v>
      </c>
      <c r="S1543" s="1131" t="s">
        <v>7193</v>
      </c>
      <c r="T1543" s="1131">
        <v>10</v>
      </c>
    </row>
    <row r="1544" spans="1:20">
      <c r="A1544" s="1131" t="s">
        <v>4101</v>
      </c>
      <c r="B1544" s="1132" t="s">
        <v>4102</v>
      </c>
      <c r="C1544" s="1131" t="s">
        <v>3730</v>
      </c>
      <c r="D1544" s="1134" t="s">
        <v>1041</v>
      </c>
      <c r="E1544" s="1134" t="s">
        <v>702</v>
      </c>
      <c r="G1544" s="1131">
        <v>2</v>
      </c>
      <c r="H1544" s="1131" t="s">
        <v>8316</v>
      </c>
      <c r="I1544" s="1131" t="s">
        <v>8269</v>
      </c>
      <c r="J1544" s="1131" t="s">
        <v>8270</v>
      </c>
      <c r="K1544" s="1131" t="s">
        <v>7683</v>
      </c>
      <c r="L1544" s="1131" t="s">
        <v>8271</v>
      </c>
      <c r="R1544" s="1131">
        <v>10</v>
      </c>
      <c r="S1544" s="1131" t="s">
        <v>7193</v>
      </c>
      <c r="T1544" s="1131">
        <v>10</v>
      </c>
    </row>
    <row r="1545" spans="1:20">
      <c r="A1545" s="1131" t="s">
        <v>4103</v>
      </c>
      <c r="B1545" s="1132" t="s">
        <v>4104</v>
      </c>
      <c r="C1545" s="1131" t="s">
        <v>3730</v>
      </c>
      <c r="D1545" s="1134" t="s">
        <v>1041</v>
      </c>
      <c r="E1545" s="1134" t="s">
        <v>702</v>
      </c>
      <c r="G1545" s="1131">
        <v>2</v>
      </c>
      <c r="H1545" s="1131" t="s">
        <v>8316</v>
      </c>
      <c r="I1545" s="1131" t="s">
        <v>8272</v>
      </c>
      <c r="J1545" s="1131" t="s">
        <v>8273</v>
      </c>
      <c r="K1545" s="1131">
        <v>1</v>
      </c>
      <c r="L1545" s="1131" t="s">
        <v>8274</v>
      </c>
      <c r="R1545" s="1131">
        <v>10</v>
      </c>
      <c r="S1545" s="1131" t="s">
        <v>7193</v>
      </c>
      <c r="T1545" s="1131">
        <v>10</v>
      </c>
    </row>
    <row r="1546" spans="1:20">
      <c r="A1546" s="1131" t="s">
        <v>4105</v>
      </c>
      <c r="B1546" s="1132" t="s">
        <v>4106</v>
      </c>
      <c r="C1546" s="1131" t="s">
        <v>3730</v>
      </c>
      <c r="D1546" s="1134" t="s">
        <v>1041</v>
      </c>
      <c r="E1546" s="1134" t="s">
        <v>702</v>
      </c>
      <c r="G1546" s="1131">
        <v>2</v>
      </c>
      <c r="H1546" s="1131" t="s">
        <v>8316</v>
      </c>
      <c r="I1546" s="1131" t="s">
        <v>8275</v>
      </c>
      <c r="J1546" s="1131" t="s">
        <v>8276</v>
      </c>
      <c r="K1546" s="1131" t="s">
        <v>7683</v>
      </c>
      <c r="L1546" s="1131" t="s">
        <v>8277</v>
      </c>
      <c r="R1546" s="1131">
        <v>9</v>
      </c>
      <c r="S1546" s="1131" t="s">
        <v>7193</v>
      </c>
      <c r="T1546" s="1131">
        <v>9</v>
      </c>
    </row>
    <row r="1547" spans="1:20">
      <c r="A1547" s="1131" t="s">
        <v>4107</v>
      </c>
      <c r="B1547" s="1132" t="s">
        <v>4108</v>
      </c>
      <c r="C1547" s="1131" t="s">
        <v>3730</v>
      </c>
      <c r="D1547" s="1134" t="s">
        <v>1041</v>
      </c>
      <c r="E1547" s="1134" t="s">
        <v>702</v>
      </c>
      <c r="G1547" s="1131">
        <v>2</v>
      </c>
      <c r="H1547" s="1131" t="s">
        <v>8316</v>
      </c>
      <c r="I1547" s="1131" t="s">
        <v>8278</v>
      </c>
      <c r="J1547" s="1131" t="s">
        <v>8279</v>
      </c>
      <c r="K1547" s="1131">
        <v>1</v>
      </c>
      <c r="L1547" s="1131" t="s">
        <v>8280</v>
      </c>
      <c r="R1547" s="1131">
        <v>41</v>
      </c>
      <c r="S1547" s="1131" t="s">
        <v>7193</v>
      </c>
      <c r="T1547" s="1131">
        <v>41</v>
      </c>
    </row>
    <row r="1548" spans="1:20">
      <c r="A1548" s="1131" t="s">
        <v>4109</v>
      </c>
      <c r="B1548" s="1132" t="s">
        <v>4110</v>
      </c>
      <c r="C1548" s="1131" t="s">
        <v>3730</v>
      </c>
      <c r="D1548" s="1134" t="s">
        <v>1041</v>
      </c>
      <c r="E1548" s="1134" t="s">
        <v>702</v>
      </c>
      <c r="G1548" s="1131">
        <v>2</v>
      </c>
      <c r="H1548" s="1131" t="s">
        <v>8316</v>
      </c>
      <c r="I1548" s="1131" t="s">
        <v>8283</v>
      </c>
      <c r="J1548" s="1131" t="s">
        <v>8284</v>
      </c>
      <c r="K1548" s="1131" t="s">
        <v>7218</v>
      </c>
      <c r="L1548" s="1131" t="s">
        <v>8285</v>
      </c>
      <c r="R1548" s="1131">
        <v>18</v>
      </c>
      <c r="S1548" s="1131" t="s">
        <v>7193</v>
      </c>
      <c r="T1548" s="1131">
        <v>18</v>
      </c>
    </row>
    <row r="1549" spans="1:20">
      <c r="A1549" s="1131" t="s">
        <v>4111</v>
      </c>
      <c r="B1549" s="1132" t="s">
        <v>4112</v>
      </c>
      <c r="C1549" s="1131" t="s">
        <v>3730</v>
      </c>
      <c r="D1549" s="1134" t="s">
        <v>1041</v>
      </c>
      <c r="E1549" s="1134" t="s">
        <v>702</v>
      </c>
      <c r="G1549" s="1131">
        <v>2</v>
      </c>
      <c r="H1549" s="1131" t="s">
        <v>8316</v>
      </c>
      <c r="I1549" s="1131" t="s">
        <v>8286</v>
      </c>
      <c r="J1549" s="1131" t="s">
        <v>8287</v>
      </c>
      <c r="K1549" s="1131" t="s">
        <v>7218</v>
      </c>
      <c r="L1549" s="1131" t="s">
        <v>8288</v>
      </c>
      <c r="R1549" s="1131">
        <v>18</v>
      </c>
      <c r="S1549" s="1131" t="s">
        <v>7193</v>
      </c>
      <c r="T1549" s="1131">
        <v>18</v>
      </c>
    </row>
    <row r="1550" spans="1:20">
      <c r="A1550" s="1131" t="s">
        <v>4113</v>
      </c>
      <c r="B1550" s="1132" t="s">
        <v>4114</v>
      </c>
      <c r="C1550" s="1131" t="s">
        <v>3730</v>
      </c>
      <c r="D1550" s="1134" t="s">
        <v>1041</v>
      </c>
      <c r="E1550" s="1134" t="s">
        <v>702</v>
      </c>
      <c r="G1550" s="1131">
        <v>2</v>
      </c>
      <c r="H1550" s="1131" t="s">
        <v>8316</v>
      </c>
      <c r="I1550" s="1131" t="s">
        <v>8289</v>
      </c>
      <c r="J1550" s="1131" t="s">
        <v>8290</v>
      </c>
      <c r="K1550" s="1131" t="s">
        <v>7218</v>
      </c>
      <c r="L1550" s="1131" t="s">
        <v>8291</v>
      </c>
      <c r="R1550" s="1131">
        <v>9</v>
      </c>
      <c r="S1550" s="1131" t="s">
        <v>7193</v>
      </c>
      <c r="T1550" s="1131">
        <v>9</v>
      </c>
    </row>
    <row r="1551" spans="1:20">
      <c r="A1551" s="1131" t="s">
        <v>4115</v>
      </c>
      <c r="B1551" s="1132" t="s">
        <v>4116</v>
      </c>
      <c r="C1551" s="1131" t="s">
        <v>3730</v>
      </c>
      <c r="D1551" s="1134" t="s">
        <v>1041</v>
      </c>
      <c r="E1551" s="1134" t="s">
        <v>702</v>
      </c>
      <c r="G1551" s="1131">
        <v>2</v>
      </c>
      <c r="H1551" s="1131" t="s">
        <v>8316</v>
      </c>
      <c r="I1551" s="1131" t="s">
        <v>8292</v>
      </c>
      <c r="J1551" s="1131" t="s">
        <v>8293</v>
      </c>
      <c r="K1551" s="1131" t="s">
        <v>7218</v>
      </c>
      <c r="L1551" s="1131" t="s">
        <v>8294</v>
      </c>
      <c r="R1551" s="1131">
        <v>28</v>
      </c>
      <c r="S1551" s="1131" t="s">
        <v>7193</v>
      </c>
      <c r="T1551" s="1131">
        <v>28</v>
      </c>
    </row>
    <row r="1552" spans="1:20">
      <c r="A1552" s="1131" t="s">
        <v>4117</v>
      </c>
      <c r="B1552" s="1132" t="s">
        <v>4118</v>
      </c>
      <c r="C1552" s="1131" t="s">
        <v>3730</v>
      </c>
      <c r="D1552" s="1134" t="s">
        <v>1041</v>
      </c>
      <c r="E1552" s="1134" t="s">
        <v>702</v>
      </c>
      <c r="G1552" s="1131">
        <v>2</v>
      </c>
      <c r="H1552" s="1131" t="s">
        <v>8316</v>
      </c>
      <c r="I1552" s="1131" t="s">
        <v>8295</v>
      </c>
      <c r="J1552" s="1131" t="s">
        <v>8296</v>
      </c>
      <c r="K1552" s="1131" t="s">
        <v>7218</v>
      </c>
      <c r="L1552" s="1131" t="s">
        <v>8297</v>
      </c>
      <c r="R1552" s="1131">
        <v>9</v>
      </c>
      <c r="S1552" s="1131" t="s">
        <v>7193</v>
      </c>
      <c r="T1552" s="1131">
        <v>9</v>
      </c>
    </row>
    <row r="1553" spans="1:20">
      <c r="A1553" s="1131" t="s">
        <v>4119</v>
      </c>
      <c r="B1553" s="1132" t="s">
        <v>4120</v>
      </c>
      <c r="C1553" s="1131" t="s">
        <v>3730</v>
      </c>
      <c r="D1553" s="1134" t="s">
        <v>1041</v>
      </c>
      <c r="E1553" s="1134" t="s">
        <v>702</v>
      </c>
      <c r="G1553" s="1131">
        <v>2</v>
      </c>
      <c r="H1553" s="1131" t="s">
        <v>8316</v>
      </c>
      <c r="I1553" s="1131" t="s">
        <v>8298</v>
      </c>
      <c r="J1553" s="1131" t="s">
        <v>8299</v>
      </c>
      <c r="K1553" s="1131" t="s">
        <v>7218</v>
      </c>
      <c r="L1553" s="1131" t="s">
        <v>8300</v>
      </c>
      <c r="R1553" s="1131">
        <v>9</v>
      </c>
      <c r="S1553" s="1131" t="s">
        <v>7193</v>
      </c>
      <c r="T1553" s="1131">
        <v>9</v>
      </c>
    </row>
    <row r="1554" spans="1:20">
      <c r="A1554" s="1131" t="s">
        <v>4121</v>
      </c>
      <c r="B1554" s="1132" t="s">
        <v>4122</v>
      </c>
      <c r="C1554" s="1131" t="s">
        <v>3730</v>
      </c>
      <c r="D1554" s="1134" t="s">
        <v>1041</v>
      </c>
      <c r="E1554" s="1134" t="s">
        <v>702</v>
      </c>
      <c r="G1554" s="1131">
        <v>2</v>
      </c>
      <c r="H1554" s="1131" t="s">
        <v>8316</v>
      </c>
      <c r="I1554" s="1131" t="s">
        <v>8301</v>
      </c>
      <c r="J1554" s="1131" t="s">
        <v>8302</v>
      </c>
      <c r="K1554" s="1131" t="s">
        <v>7218</v>
      </c>
      <c r="L1554" s="1131" t="s">
        <v>8303</v>
      </c>
      <c r="R1554" s="1131">
        <v>18</v>
      </c>
      <c r="S1554" s="1131" t="s">
        <v>7193</v>
      </c>
      <c r="T1554" s="1131">
        <v>18</v>
      </c>
    </row>
    <row r="1555" spans="1:20">
      <c r="A1555" s="1131" t="s">
        <v>4123</v>
      </c>
      <c r="B1555" s="1132" t="s">
        <v>4124</v>
      </c>
      <c r="C1555" s="1131" t="s">
        <v>3730</v>
      </c>
      <c r="D1555" s="1134" t="s">
        <v>1041</v>
      </c>
      <c r="E1555" s="1134" t="s">
        <v>702</v>
      </c>
      <c r="G1555" s="1131">
        <v>2</v>
      </c>
      <c r="H1555" s="1131" t="s">
        <v>8316</v>
      </c>
      <c r="I1555" s="1131" t="s">
        <v>8304</v>
      </c>
      <c r="J1555" s="1131" t="s">
        <v>8305</v>
      </c>
      <c r="K1555" s="1131" t="s">
        <v>7218</v>
      </c>
      <c r="L1555" s="1131" t="s">
        <v>8306</v>
      </c>
      <c r="R1555" s="1131">
        <v>28</v>
      </c>
      <c r="S1555" s="1131" t="s">
        <v>7193</v>
      </c>
      <c r="T1555" s="1131">
        <v>28</v>
      </c>
    </row>
    <row r="1556" spans="1:20">
      <c r="A1556" s="1131" t="s">
        <v>4125</v>
      </c>
      <c r="B1556" s="1132" t="s">
        <v>4126</v>
      </c>
      <c r="C1556" s="1131" t="s">
        <v>3730</v>
      </c>
      <c r="D1556" s="1134" t="s">
        <v>1041</v>
      </c>
      <c r="E1556" s="1134" t="s">
        <v>702</v>
      </c>
      <c r="G1556" s="1131">
        <v>2</v>
      </c>
      <c r="H1556" s="1131" t="s">
        <v>8316</v>
      </c>
      <c r="I1556" s="1131" t="s">
        <v>8311</v>
      </c>
      <c r="J1556" s="1131" t="s">
        <v>8312</v>
      </c>
      <c r="K1556" s="1131" t="s">
        <v>7218</v>
      </c>
      <c r="L1556" s="1131" t="s">
        <v>8313</v>
      </c>
      <c r="R1556" s="1131">
        <v>27</v>
      </c>
      <c r="S1556" s="1131" t="s">
        <v>7193</v>
      </c>
      <c r="T1556" s="1131">
        <v>27</v>
      </c>
    </row>
    <row r="1557" spans="1:20">
      <c r="A1557" s="1131" t="s">
        <v>4127</v>
      </c>
      <c r="B1557" s="1132" t="s">
        <v>4128</v>
      </c>
      <c r="C1557" s="1131" t="s">
        <v>3730</v>
      </c>
      <c r="D1557" s="1134" t="s">
        <v>1041</v>
      </c>
      <c r="E1557" s="1134" t="s">
        <v>702</v>
      </c>
      <c r="G1557" s="1131">
        <v>3</v>
      </c>
      <c r="H1557" s="1131" t="s">
        <v>8316</v>
      </c>
      <c r="I1557" s="1131" t="s">
        <v>8317</v>
      </c>
      <c r="J1557" s="1131" t="s">
        <v>8054</v>
      </c>
      <c r="K1557" s="1131">
        <v>3</v>
      </c>
      <c r="R1557" s="1131">
        <v>13</v>
      </c>
      <c r="S1557" s="1131" t="s">
        <v>7193</v>
      </c>
      <c r="T1557" s="1131">
        <v>13</v>
      </c>
    </row>
    <row r="1558" spans="1:20">
      <c r="A1558" s="1131" t="s">
        <v>4129</v>
      </c>
      <c r="B1558" s="1132" t="s">
        <v>4130</v>
      </c>
      <c r="C1558" s="1131" t="s">
        <v>3730</v>
      </c>
      <c r="D1558" s="1134" t="s">
        <v>1041</v>
      </c>
      <c r="E1558" s="1134" t="s">
        <v>702</v>
      </c>
      <c r="G1558" s="1131">
        <v>3</v>
      </c>
      <c r="H1558" s="1131" t="s">
        <v>8316</v>
      </c>
      <c r="I1558" s="1131" t="s">
        <v>8219</v>
      </c>
      <c r="J1558" s="1131" t="s">
        <v>8220</v>
      </c>
      <c r="K1558" s="1131">
        <v>2</v>
      </c>
      <c r="L1558" s="1131" t="s">
        <v>8221</v>
      </c>
      <c r="R1558" s="1131">
        <v>32</v>
      </c>
      <c r="S1558" s="1131" t="s">
        <v>7193</v>
      </c>
      <c r="T1558" s="1131">
        <v>32</v>
      </c>
    </row>
    <row r="1559" spans="1:20">
      <c r="A1559" s="1131" t="s">
        <v>4131</v>
      </c>
      <c r="B1559" s="1132" t="s">
        <v>4132</v>
      </c>
      <c r="C1559" s="1131" t="s">
        <v>3730</v>
      </c>
      <c r="D1559" s="1134" t="s">
        <v>1041</v>
      </c>
      <c r="E1559" s="1134" t="s">
        <v>702</v>
      </c>
      <c r="G1559" s="1131">
        <v>3</v>
      </c>
      <c r="H1559" s="1131" t="s">
        <v>8316</v>
      </c>
      <c r="I1559" s="1131" t="s">
        <v>8318</v>
      </c>
      <c r="J1559" s="1131" t="s">
        <v>8056</v>
      </c>
      <c r="K1559" s="1131">
        <v>3</v>
      </c>
      <c r="R1559" s="1131">
        <v>13</v>
      </c>
      <c r="S1559" s="1131" t="s">
        <v>7193</v>
      </c>
      <c r="T1559" s="1131">
        <v>13</v>
      </c>
    </row>
    <row r="1560" spans="1:20">
      <c r="A1560" s="1131" t="s">
        <v>4133</v>
      </c>
      <c r="B1560" s="1132" t="s">
        <v>4134</v>
      </c>
      <c r="C1560" s="1131" t="s">
        <v>3730</v>
      </c>
      <c r="D1560" s="1134" t="s">
        <v>1041</v>
      </c>
      <c r="E1560" s="1134" t="s">
        <v>702</v>
      </c>
      <c r="G1560" s="1131">
        <v>3</v>
      </c>
      <c r="H1560" s="1131" t="s">
        <v>8316</v>
      </c>
      <c r="I1560" s="1131" t="s">
        <v>8319</v>
      </c>
      <c r="J1560" s="1131" t="s">
        <v>8320</v>
      </c>
      <c r="K1560" s="1131">
        <v>1</v>
      </c>
      <c r="L1560" s="1131">
        <v>700000</v>
      </c>
      <c r="R1560" s="1131">
        <v>15</v>
      </c>
      <c r="S1560" s="1131" t="s">
        <v>7193</v>
      </c>
      <c r="T1560" s="1131">
        <v>15</v>
      </c>
    </row>
    <row r="1561" spans="1:20">
      <c r="A1561" s="1131" t="s">
        <v>4135</v>
      </c>
      <c r="B1561" s="1132" t="s">
        <v>4136</v>
      </c>
      <c r="C1561" s="1131" t="s">
        <v>3730</v>
      </c>
      <c r="D1561" s="1134" t="s">
        <v>1041</v>
      </c>
      <c r="E1561" s="1134" t="s">
        <v>702</v>
      </c>
      <c r="G1561" s="1131">
        <v>3</v>
      </c>
      <c r="H1561" s="1131" t="s">
        <v>8316</v>
      </c>
      <c r="I1561" s="1131" t="s">
        <v>8321</v>
      </c>
      <c r="J1561" s="1131" t="s">
        <v>8058</v>
      </c>
      <c r="K1561" s="1131">
        <v>3</v>
      </c>
      <c r="R1561" s="1131">
        <v>13</v>
      </c>
      <c r="S1561" s="1131" t="s">
        <v>7193</v>
      </c>
      <c r="T1561" s="1131">
        <v>13</v>
      </c>
    </row>
    <row r="1562" spans="1:20">
      <c r="A1562" s="1131" t="s">
        <v>4137</v>
      </c>
      <c r="B1562" s="1132" t="s">
        <v>4138</v>
      </c>
      <c r="C1562" s="1131" t="s">
        <v>3730</v>
      </c>
      <c r="D1562" s="1134" t="s">
        <v>1041</v>
      </c>
      <c r="E1562" s="1134" t="s">
        <v>702</v>
      </c>
      <c r="G1562" s="1131">
        <v>3</v>
      </c>
      <c r="H1562" s="1131" t="s">
        <v>8316</v>
      </c>
      <c r="I1562" s="1131" t="s">
        <v>8322</v>
      </c>
      <c r="J1562" s="1131" t="s">
        <v>8323</v>
      </c>
      <c r="K1562" s="1131">
        <v>3</v>
      </c>
      <c r="R1562" s="1131">
        <v>48</v>
      </c>
      <c r="S1562" s="1131" t="s">
        <v>7193</v>
      </c>
      <c r="T1562" s="1131">
        <v>48</v>
      </c>
    </row>
    <row r="1563" spans="1:20">
      <c r="A1563" s="1131" t="s">
        <v>4139</v>
      </c>
      <c r="B1563" s="1132" t="s">
        <v>4140</v>
      </c>
      <c r="C1563" s="1131" t="s">
        <v>3730</v>
      </c>
      <c r="D1563" s="1134" t="s">
        <v>1041</v>
      </c>
      <c r="E1563" s="1134" t="s">
        <v>702</v>
      </c>
      <c r="G1563" s="1131">
        <v>3</v>
      </c>
      <c r="H1563" s="1131" t="s">
        <v>8316</v>
      </c>
      <c r="I1563" s="1131" t="s">
        <v>8324</v>
      </c>
      <c r="J1563" s="1131" t="s">
        <v>7901</v>
      </c>
      <c r="K1563" s="1131">
        <v>3</v>
      </c>
      <c r="R1563" s="1131">
        <v>10</v>
      </c>
      <c r="S1563" s="1131" t="s">
        <v>7193</v>
      </c>
      <c r="T1563" s="1131">
        <v>10</v>
      </c>
    </row>
    <row r="1564" spans="1:20">
      <c r="A1564" s="1131" t="s">
        <v>4141</v>
      </c>
      <c r="B1564" s="1132" t="s">
        <v>4142</v>
      </c>
      <c r="C1564" s="1131" t="s">
        <v>3730</v>
      </c>
      <c r="D1564" s="1134" t="s">
        <v>1041</v>
      </c>
      <c r="E1564" s="1134" t="s">
        <v>702</v>
      </c>
      <c r="G1564" s="1131">
        <v>3</v>
      </c>
      <c r="H1564" s="1131" t="s">
        <v>8316</v>
      </c>
      <c r="I1564" s="1131" t="s">
        <v>8325</v>
      </c>
      <c r="J1564" s="1131" t="s">
        <v>8326</v>
      </c>
      <c r="R1564" s="1131">
        <v>28</v>
      </c>
      <c r="S1564" s="1131" t="s">
        <v>7193</v>
      </c>
      <c r="T1564" s="1131">
        <v>28</v>
      </c>
    </row>
    <row r="1565" spans="1:20">
      <c r="A1565" s="1131" t="s">
        <v>4143</v>
      </c>
      <c r="B1565" s="1132" t="s">
        <v>4144</v>
      </c>
      <c r="C1565" s="1131" t="s">
        <v>3730</v>
      </c>
      <c r="D1565" s="1134" t="s">
        <v>1041</v>
      </c>
      <c r="E1565" s="1134" t="s">
        <v>702</v>
      </c>
      <c r="G1565" s="1131">
        <v>3</v>
      </c>
      <c r="H1565" s="1131" t="s">
        <v>8316</v>
      </c>
      <c r="I1565" s="1131" t="s">
        <v>8327</v>
      </c>
      <c r="J1565" s="1131" t="s">
        <v>7903</v>
      </c>
      <c r="K1565" s="1131">
        <v>3</v>
      </c>
      <c r="R1565" s="1131">
        <v>10</v>
      </c>
      <c r="S1565" s="1131" t="s">
        <v>7193</v>
      </c>
      <c r="T1565" s="1131">
        <v>10</v>
      </c>
    </row>
    <row r="1566" spans="1:20">
      <c r="A1566" s="1131" t="s">
        <v>4145</v>
      </c>
      <c r="B1566" s="1132" t="s">
        <v>4146</v>
      </c>
      <c r="C1566" s="1131" t="s">
        <v>3730</v>
      </c>
      <c r="D1566" s="1134" t="s">
        <v>1041</v>
      </c>
      <c r="E1566" s="1134" t="s">
        <v>702</v>
      </c>
      <c r="G1566" s="1131">
        <v>3</v>
      </c>
      <c r="H1566" s="1131" t="s">
        <v>8316</v>
      </c>
      <c r="I1566" s="1131" t="s">
        <v>8328</v>
      </c>
      <c r="J1566" s="1131" t="s">
        <v>7905</v>
      </c>
      <c r="K1566" s="1131">
        <v>3</v>
      </c>
      <c r="R1566" s="1131">
        <v>10</v>
      </c>
      <c r="S1566" s="1131" t="s">
        <v>7193</v>
      </c>
      <c r="T1566" s="1131">
        <v>10</v>
      </c>
    </row>
    <row r="1567" spans="1:20">
      <c r="A1567" s="1131" t="s">
        <v>4147</v>
      </c>
      <c r="B1567" s="1132" t="s">
        <v>4148</v>
      </c>
      <c r="C1567" s="1131" t="s">
        <v>3730</v>
      </c>
      <c r="D1567" s="1134" t="s">
        <v>1041</v>
      </c>
      <c r="E1567" s="1134" t="s">
        <v>702</v>
      </c>
      <c r="G1567" s="1131">
        <v>3</v>
      </c>
      <c r="H1567" s="1131" t="s">
        <v>8316</v>
      </c>
      <c r="I1567" s="1131" t="s">
        <v>8329</v>
      </c>
      <c r="J1567" s="1131" t="s">
        <v>8330</v>
      </c>
      <c r="K1567" s="1131">
        <v>1</v>
      </c>
      <c r="R1567" s="1131">
        <v>110</v>
      </c>
      <c r="S1567" s="1131" t="s">
        <v>7193</v>
      </c>
      <c r="T1567" s="1131">
        <v>110</v>
      </c>
    </row>
    <row r="1568" spans="1:20">
      <c r="A1568" s="1131" t="s">
        <v>4149</v>
      </c>
      <c r="B1568" s="1132" t="s">
        <v>4150</v>
      </c>
      <c r="C1568" s="1131" t="s">
        <v>3730</v>
      </c>
      <c r="D1568" s="1134" t="s">
        <v>1041</v>
      </c>
      <c r="E1568" s="1134" t="s">
        <v>702</v>
      </c>
      <c r="G1568" s="1131">
        <v>3</v>
      </c>
      <c r="H1568" s="1131" t="s">
        <v>8316</v>
      </c>
      <c r="I1568" s="1131" t="s">
        <v>8331</v>
      </c>
      <c r="J1568" s="1131" t="s">
        <v>8332</v>
      </c>
      <c r="K1568" s="1131">
        <v>3</v>
      </c>
      <c r="R1568" s="1131">
        <v>70</v>
      </c>
      <c r="S1568" s="1131" t="s">
        <v>7193</v>
      </c>
      <c r="T1568" s="1131">
        <v>70</v>
      </c>
    </row>
    <row r="1569" spans="1:20">
      <c r="A1569" s="1131" t="s">
        <v>4151</v>
      </c>
      <c r="B1569" s="1132" t="s">
        <v>4152</v>
      </c>
      <c r="C1569" s="1131" t="s">
        <v>3730</v>
      </c>
      <c r="D1569" s="1134" t="s">
        <v>1041</v>
      </c>
      <c r="E1569" s="1134" t="s">
        <v>702</v>
      </c>
      <c r="G1569" s="1131">
        <v>3</v>
      </c>
      <c r="H1569" s="1131" t="s">
        <v>8316</v>
      </c>
      <c r="I1569" s="1131" t="s">
        <v>8333</v>
      </c>
      <c r="J1569" s="1131" t="s">
        <v>8334</v>
      </c>
      <c r="K1569" s="1131">
        <v>3</v>
      </c>
      <c r="R1569" s="1131">
        <v>70</v>
      </c>
      <c r="S1569" s="1131" t="s">
        <v>7193</v>
      </c>
      <c r="T1569" s="1131">
        <v>70</v>
      </c>
    </row>
    <row r="1570" spans="1:20">
      <c r="A1570" s="1131" t="s">
        <v>4153</v>
      </c>
      <c r="B1570" s="1132" t="s">
        <v>4154</v>
      </c>
      <c r="C1570" s="1131" t="s">
        <v>3730</v>
      </c>
      <c r="D1570" s="1134" t="s">
        <v>1041</v>
      </c>
      <c r="E1570" s="1134" t="s">
        <v>702</v>
      </c>
      <c r="G1570" s="1131">
        <v>3</v>
      </c>
      <c r="H1570" s="1131" t="s">
        <v>8316</v>
      </c>
      <c r="I1570" s="1131" t="s">
        <v>8335</v>
      </c>
      <c r="J1570" s="1131" t="s">
        <v>8336</v>
      </c>
      <c r="K1570" s="1131">
        <v>3</v>
      </c>
      <c r="R1570" s="1131">
        <v>130</v>
      </c>
      <c r="S1570" s="1131" t="s">
        <v>7193</v>
      </c>
      <c r="T1570" s="1131">
        <v>130</v>
      </c>
    </row>
    <row r="1571" spans="1:20">
      <c r="A1571" s="1131" t="s">
        <v>4155</v>
      </c>
      <c r="B1571" s="1132" t="s">
        <v>4156</v>
      </c>
      <c r="C1571" s="1131" t="s">
        <v>3730</v>
      </c>
      <c r="D1571" s="1134" t="s">
        <v>1041</v>
      </c>
      <c r="E1571" s="1134" t="s">
        <v>702</v>
      </c>
      <c r="G1571" s="1131">
        <v>3</v>
      </c>
      <c r="H1571" s="1131" t="s">
        <v>8316</v>
      </c>
      <c r="I1571" s="1131" t="s">
        <v>8337</v>
      </c>
      <c r="J1571" s="1131" t="s">
        <v>8338</v>
      </c>
      <c r="K1571" s="1131">
        <v>3</v>
      </c>
      <c r="R1571" s="1131">
        <v>86</v>
      </c>
      <c r="S1571" s="1131" t="s">
        <v>7193</v>
      </c>
      <c r="T1571" s="1131">
        <v>86</v>
      </c>
    </row>
    <row r="1572" spans="1:20">
      <c r="A1572" s="1131" t="s">
        <v>4157</v>
      </c>
      <c r="B1572" s="1132" t="s">
        <v>4158</v>
      </c>
      <c r="C1572" s="1131" t="s">
        <v>3730</v>
      </c>
      <c r="D1572" s="1134" t="s">
        <v>1041</v>
      </c>
      <c r="E1572" s="1134" t="s">
        <v>702</v>
      </c>
      <c r="G1572" s="1131">
        <v>3</v>
      </c>
      <c r="H1572" s="1131" t="s">
        <v>8316</v>
      </c>
      <c r="I1572" s="1131" t="s">
        <v>8339</v>
      </c>
      <c r="J1572" s="1131" t="s">
        <v>7837</v>
      </c>
      <c r="K1572" s="1131" t="s">
        <v>7683</v>
      </c>
      <c r="L1572" s="1131" t="s">
        <v>7838</v>
      </c>
      <c r="R1572" s="1131">
        <v>7</v>
      </c>
      <c r="S1572" s="1131" t="s">
        <v>7193</v>
      </c>
      <c r="T1572" s="1131">
        <v>7</v>
      </c>
    </row>
    <row r="1573" spans="1:20">
      <c r="A1573" s="1131" t="s">
        <v>4159</v>
      </c>
      <c r="B1573" s="1132" t="s">
        <v>4160</v>
      </c>
      <c r="C1573" s="1131" t="s">
        <v>3730</v>
      </c>
      <c r="D1573" s="1134" t="s">
        <v>1041</v>
      </c>
      <c r="E1573" s="1134" t="s">
        <v>702</v>
      </c>
      <c r="G1573" s="1131">
        <v>3</v>
      </c>
      <c r="H1573" s="1131" t="s">
        <v>8316</v>
      </c>
      <c r="I1573" s="1131" t="s">
        <v>8340</v>
      </c>
      <c r="J1573" s="1131" t="s">
        <v>7843</v>
      </c>
      <c r="K1573" s="1131" t="s">
        <v>7683</v>
      </c>
      <c r="L1573" s="1131" t="s">
        <v>8341</v>
      </c>
      <c r="R1573" s="1131">
        <v>23</v>
      </c>
      <c r="S1573" s="1131" t="s">
        <v>7193</v>
      </c>
      <c r="T1573" s="1131">
        <v>23</v>
      </c>
    </row>
    <row r="1574" spans="1:20">
      <c r="A1574" s="1131" t="s">
        <v>4161</v>
      </c>
      <c r="B1574" s="1132" t="s">
        <v>4162</v>
      </c>
      <c r="C1574" s="1131" t="s">
        <v>3730</v>
      </c>
      <c r="D1574" s="1134" t="s">
        <v>1041</v>
      </c>
      <c r="E1574" s="1134" t="s">
        <v>702</v>
      </c>
      <c r="G1574" s="1131">
        <v>3</v>
      </c>
      <c r="H1574" s="1131" t="s">
        <v>8316</v>
      </c>
      <c r="I1574" s="1131" t="s">
        <v>8342</v>
      </c>
      <c r="J1574" s="1131" t="s">
        <v>8343</v>
      </c>
      <c r="K1574" s="1131">
        <v>3</v>
      </c>
      <c r="R1574" s="1131">
        <v>47</v>
      </c>
      <c r="S1574" s="1131" t="s">
        <v>7193</v>
      </c>
      <c r="T1574" s="1131">
        <v>47</v>
      </c>
    </row>
    <row r="1575" spans="1:20">
      <c r="A1575" s="1131" t="s">
        <v>4163</v>
      </c>
      <c r="B1575" s="1132" t="s">
        <v>4164</v>
      </c>
      <c r="C1575" s="1131" t="s">
        <v>3730</v>
      </c>
      <c r="D1575" s="1134" t="s">
        <v>1041</v>
      </c>
      <c r="E1575" s="1134" t="s">
        <v>702</v>
      </c>
      <c r="G1575" s="1131">
        <v>3</v>
      </c>
      <c r="H1575" s="1131" t="s">
        <v>8316</v>
      </c>
      <c r="I1575" s="1131" t="s">
        <v>8344</v>
      </c>
      <c r="J1575" s="1131" t="s">
        <v>8345</v>
      </c>
      <c r="K1575" s="1131">
        <v>3</v>
      </c>
      <c r="R1575" s="1131">
        <v>49</v>
      </c>
      <c r="S1575" s="1131" t="s">
        <v>7193</v>
      </c>
      <c r="T1575" s="1131">
        <v>49</v>
      </c>
    </row>
    <row r="1576" spans="1:20">
      <c r="A1576" s="1131" t="s">
        <v>4165</v>
      </c>
      <c r="B1576" s="1132" t="s">
        <v>4166</v>
      </c>
      <c r="C1576" s="1131" t="s">
        <v>3730</v>
      </c>
      <c r="D1576" s="1134" t="s">
        <v>1041</v>
      </c>
      <c r="E1576" s="1134" t="s">
        <v>702</v>
      </c>
      <c r="G1576" s="1131">
        <v>3</v>
      </c>
      <c r="H1576" s="1131" t="s">
        <v>8316</v>
      </c>
      <c r="I1576" s="1131" t="s">
        <v>8346</v>
      </c>
      <c r="J1576" s="1131" t="s">
        <v>7883</v>
      </c>
      <c r="K1576" s="1131">
        <v>1</v>
      </c>
      <c r="L1576" s="1131">
        <v>689210</v>
      </c>
      <c r="R1576" s="1131">
        <v>9</v>
      </c>
      <c r="S1576" s="1131" t="s">
        <v>7193</v>
      </c>
      <c r="T1576" s="1131">
        <v>9</v>
      </c>
    </row>
    <row r="1577" spans="1:20">
      <c r="A1577" s="1131" t="s">
        <v>4167</v>
      </c>
      <c r="B1577" s="1132" t="s">
        <v>4168</v>
      </c>
      <c r="C1577" s="1131" t="s">
        <v>3730</v>
      </c>
      <c r="D1577" s="1134" t="s">
        <v>1041</v>
      </c>
      <c r="E1577" s="1134" t="s">
        <v>702</v>
      </c>
      <c r="G1577" s="1131">
        <v>3</v>
      </c>
      <c r="H1577" s="1131" t="s">
        <v>8316</v>
      </c>
      <c r="I1577" s="1131" t="s">
        <v>8347</v>
      </c>
      <c r="J1577" s="1131" t="s">
        <v>8348</v>
      </c>
      <c r="K1577" s="1131">
        <v>3</v>
      </c>
      <c r="R1577" s="1131">
        <v>47</v>
      </c>
      <c r="S1577" s="1131" t="s">
        <v>7193</v>
      </c>
      <c r="T1577" s="1131">
        <v>47</v>
      </c>
    </row>
    <row r="1578" spans="1:20">
      <c r="A1578" s="1131" t="s">
        <v>4169</v>
      </c>
      <c r="B1578" s="1132" t="s">
        <v>4170</v>
      </c>
      <c r="C1578" s="1131" t="s">
        <v>3730</v>
      </c>
      <c r="D1578" s="1134" t="s">
        <v>1041</v>
      </c>
      <c r="E1578" s="1134" t="s">
        <v>702</v>
      </c>
      <c r="G1578" s="1131">
        <v>3</v>
      </c>
      <c r="H1578" s="1131" t="s">
        <v>8316</v>
      </c>
      <c r="I1578" s="1131" t="s">
        <v>8349</v>
      </c>
      <c r="J1578" s="1131" t="s">
        <v>8350</v>
      </c>
      <c r="K1578" s="1131" t="s">
        <v>7683</v>
      </c>
      <c r="L1578" s="1131" t="s">
        <v>8351</v>
      </c>
      <c r="R1578" s="1131">
        <v>17</v>
      </c>
      <c r="S1578" s="1131" t="s">
        <v>7193</v>
      </c>
      <c r="T1578" s="1131">
        <v>17</v>
      </c>
    </row>
    <row r="1579" spans="1:20">
      <c r="A1579" s="1131" t="s">
        <v>4171</v>
      </c>
      <c r="B1579" s="1132" t="s">
        <v>4172</v>
      </c>
      <c r="C1579" s="1131" t="s">
        <v>3730</v>
      </c>
      <c r="D1579" s="1134" t="s">
        <v>1041</v>
      </c>
      <c r="E1579" s="1134" t="s">
        <v>702</v>
      </c>
      <c r="G1579" s="1131">
        <v>3</v>
      </c>
      <c r="H1579" s="1131" t="s">
        <v>8316</v>
      </c>
      <c r="I1579" s="1131" t="s">
        <v>8352</v>
      </c>
      <c r="J1579" s="1131" t="s">
        <v>8353</v>
      </c>
      <c r="K1579" s="1131">
        <v>3</v>
      </c>
      <c r="R1579" s="1131">
        <v>28</v>
      </c>
      <c r="S1579" s="1131" t="s">
        <v>7193</v>
      </c>
      <c r="T1579" s="1131">
        <v>28</v>
      </c>
    </row>
    <row r="1580" spans="1:20">
      <c r="A1580" s="1131" t="s">
        <v>4173</v>
      </c>
      <c r="B1580" s="1132" t="s">
        <v>4174</v>
      </c>
      <c r="C1580" s="1131" t="s">
        <v>3730</v>
      </c>
      <c r="D1580" s="1134" t="s">
        <v>1041</v>
      </c>
      <c r="E1580" s="1134" t="s">
        <v>702</v>
      </c>
      <c r="G1580" s="1131">
        <v>3</v>
      </c>
      <c r="H1580" s="1131" t="s">
        <v>8316</v>
      </c>
      <c r="I1580" s="1131" t="s">
        <v>8354</v>
      </c>
      <c r="J1580" s="1131" t="s">
        <v>8355</v>
      </c>
      <c r="K1580" s="1131">
        <v>3</v>
      </c>
      <c r="R1580" s="1131">
        <v>64</v>
      </c>
      <c r="S1580" s="1131" t="s">
        <v>7193</v>
      </c>
      <c r="T1580" s="1131">
        <v>64</v>
      </c>
    </row>
    <row r="1581" spans="1:20">
      <c r="A1581" s="1131" t="s">
        <v>4175</v>
      </c>
      <c r="B1581" s="1132" t="s">
        <v>4176</v>
      </c>
      <c r="C1581" s="1131" t="s">
        <v>3730</v>
      </c>
      <c r="D1581" s="1134" t="s">
        <v>1041</v>
      </c>
      <c r="E1581" s="1134" t="s">
        <v>702</v>
      </c>
      <c r="G1581" s="1131">
        <v>3</v>
      </c>
      <c r="H1581" s="1131" t="s">
        <v>8316</v>
      </c>
      <c r="I1581" s="1131" t="s">
        <v>8356</v>
      </c>
      <c r="J1581" s="1131" t="s">
        <v>7993</v>
      </c>
      <c r="K1581" s="1131" t="s">
        <v>7683</v>
      </c>
      <c r="L1581" s="1131" t="s">
        <v>7994</v>
      </c>
      <c r="R1581" s="1131">
        <v>7</v>
      </c>
      <c r="S1581" s="1131" t="s">
        <v>7193</v>
      </c>
      <c r="T1581" s="1131">
        <v>7</v>
      </c>
    </row>
    <row r="1582" spans="1:20">
      <c r="A1582" s="1131" t="s">
        <v>4177</v>
      </c>
      <c r="B1582" s="1132" t="s">
        <v>4178</v>
      </c>
      <c r="C1582" s="1131" t="s">
        <v>3730</v>
      </c>
      <c r="D1582" s="1134" t="s">
        <v>1041</v>
      </c>
      <c r="E1582" s="1134" t="s">
        <v>702</v>
      </c>
      <c r="G1582" s="1131">
        <v>3</v>
      </c>
      <c r="H1582" s="1131" t="s">
        <v>8316</v>
      </c>
      <c r="I1582" s="1131" t="s">
        <v>8357</v>
      </c>
      <c r="J1582" s="1131" t="s">
        <v>7999</v>
      </c>
      <c r="K1582" s="1131" t="s">
        <v>7683</v>
      </c>
      <c r="L1582" s="1131" t="s">
        <v>8000</v>
      </c>
      <c r="R1582" s="1131">
        <v>8</v>
      </c>
      <c r="S1582" s="1131" t="s">
        <v>7193</v>
      </c>
      <c r="T1582" s="1131">
        <v>8</v>
      </c>
    </row>
    <row r="1583" spans="1:20">
      <c r="A1583" s="1131" t="s">
        <v>4179</v>
      </c>
      <c r="B1583" s="1132" t="s">
        <v>4180</v>
      </c>
      <c r="C1583" s="1131" t="s">
        <v>3730</v>
      </c>
      <c r="D1583" s="1134" t="s">
        <v>1041</v>
      </c>
      <c r="E1583" s="1134" t="s">
        <v>702</v>
      </c>
      <c r="G1583" s="1131">
        <v>3</v>
      </c>
      <c r="H1583" s="1131" t="s">
        <v>8316</v>
      </c>
      <c r="I1583" s="1131" t="s">
        <v>8358</v>
      </c>
      <c r="J1583" s="1131" t="s">
        <v>7990</v>
      </c>
      <c r="K1583" s="1131" t="s">
        <v>7683</v>
      </c>
      <c r="L1583" s="1131" t="s">
        <v>7991</v>
      </c>
      <c r="R1583" s="1131">
        <v>7</v>
      </c>
      <c r="S1583" s="1131" t="s">
        <v>7193</v>
      </c>
      <c r="T1583" s="1131">
        <v>7</v>
      </c>
    </row>
    <row r="1584" spans="1:20">
      <c r="A1584" s="1131" t="s">
        <v>4181</v>
      </c>
      <c r="B1584" s="1132" t="s">
        <v>4182</v>
      </c>
      <c r="C1584" s="1131" t="s">
        <v>3730</v>
      </c>
      <c r="D1584" s="1134" t="s">
        <v>1041</v>
      </c>
      <c r="E1584" s="1134" t="s">
        <v>702</v>
      </c>
      <c r="G1584" s="1131">
        <v>3</v>
      </c>
      <c r="H1584" s="1131" t="s">
        <v>8316</v>
      </c>
      <c r="I1584" s="1131" t="s">
        <v>8359</v>
      </c>
      <c r="J1584" s="1131" t="s">
        <v>8036</v>
      </c>
      <c r="K1584" s="1131">
        <v>1</v>
      </c>
      <c r="L1584" s="1131">
        <v>789210</v>
      </c>
      <c r="R1584" s="1131">
        <v>9</v>
      </c>
      <c r="S1584" s="1131" t="s">
        <v>7193</v>
      </c>
      <c r="T1584" s="1131">
        <v>9</v>
      </c>
    </row>
    <row r="1585" spans="1:20">
      <c r="A1585" s="1131" t="s">
        <v>4183</v>
      </c>
      <c r="B1585" s="1132" t="s">
        <v>4184</v>
      </c>
      <c r="C1585" s="1131" t="s">
        <v>3730</v>
      </c>
      <c r="D1585" s="1134" t="s">
        <v>1041</v>
      </c>
      <c r="E1585" s="1134" t="s">
        <v>702</v>
      </c>
      <c r="G1585" s="1131">
        <v>3</v>
      </c>
      <c r="H1585" s="1131" t="s">
        <v>8316</v>
      </c>
      <c r="I1585" s="1131" t="s">
        <v>8360</v>
      </c>
      <c r="J1585" s="1131" t="s">
        <v>8361</v>
      </c>
      <c r="K1585" s="1131">
        <v>3</v>
      </c>
      <c r="R1585" s="1131">
        <v>40</v>
      </c>
      <c r="S1585" s="1131" t="s">
        <v>7193</v>
      </c>
      <c r="T1585" s="1131">
        <v>40</v>
      </c>
    </row>
    <row r="1586" spans="1:20">
      <c r="A1586" s="1131" t="s">
        <v>4185</v>
      </c>
      <c r="B1586" s="1132" t="s">
        <v>4186</v>
      </c>
      <c r="C1586" s="1131" t="s">
        <v>3730</v>
      </c>
      <c r="D1586" s="1134" t="s">
        <v>1041</v>
      </c>
      <c r="E1586" s="1134" t="s">
        <v>702</v>
      </c>
      <c r="G1586" s="1131">
        <v>3</v>
      </c>
      <c r="H1586" s="1131" t="s">
        <v>8316</v>
      </c>
      <c r="I1586" s="1131" t="s">
        <v>8362</v>
      </c>
      <c r="J1586" s="1131" t="s">
        <v>8363</v>
      </c>
      <c r="K1586" s="1131" t="s">
        <v>7683</v>
      </c>
      <c r="L1586" s="1131" t="s">
        <v>8364</v>
      </c>
      <c r="R1586" s="1131">
        <v>93</v>
      </c>
      <c r="S1586" s="1131" t="s">
        <v>7193</v>
      </c>
      <c r="T1586" s="1131">
        <v>93</v>
      </c>
    </row>
    <row r="1587" spans="1:20">
      <c r="A1587" s="1131" t="s">
        <v>4187</v>
      </c>
      <c r="B1587" s="1132" t="s">
        <v>4188</v>
      </c>
      <c r="C1587" s="1131" t="s">
        <v>3730</v>
      </c>
      <c r="D1587" s="1134" t="s">
        <v>1041</v>
      </c>
      <c r="E1587" s="1134" t="s">
        <v>702</v>
      </c>
      <c r="G1587" s="1131">
        <v>3</v>
      </c>
      <c r="H1587" s="1131" t="s">
        <v>8316</v>
      </c>
      <c r="I1587" s="1131" t="s">
        <v>8222</v>
      </c>
      <c r="J1587" s="1131" t="s">
        <v>8223</v>
      </c>
      <c r="K1587" s="1131">
        <v>1</v>
      </c>
      <c r="L1587" s="1131" t="s">
        <v>8130</v>
      </c>
      <c r="R1587" s="1131">
        <v>16</v>
      </c>
      <c r="S1587" s="1131" t="s">
        <v>7193</v>
      </c>
      <c r="T1587" s="1131">
        <v>16</v>
      </c>
    </row>
    <row r="1588" spans="1:20">
      <c r="A1588" s="1131" t="s">
        <v>4189</v>
      </c>
      <c r="B1588" s="1132" t="s">
        <v>4190</v>
      </c>
      <c r="C1588" s="1131" t="s">
        <v>3730</v>
      </c>
      <c r="D1588" s="1134" t="s">
        <v>1041</v>
      </c>
      <c r="E1588" s="1134" t="s">
        <v>702</v>
      </c>
      <c r="G1588" s="1131">
        <v>3</v>
      </c>
      <c r="H1588" s="1131" t="s">
        <v>8316</v>
      </c>
      <c r="I1588" s="1131" t="s">
        <v>8224</v>
      </c>
      <c r="J1588" s="1131" t="s">
        <v>8225</v>
      </c>
      <c r="K1588" s="1131">
        <v>1</v>
      </c>
      <c r="L1588" s="1131" t="s">
        <v>8136</v>
      </c>
      <c r="R1588" s="1131">
        <v>16</v>
      </c>
      <c r="S1588" s="1131" t="s">
        <v>7193</v>
      </c>
      <c r="T1588" s="1131">
        <v>16</v>
      </c>
    </row>
    <row r="1589" spans="1:20">
      <c r="A1589" s="1131" t="s">
        <v>4191</v>
      </c>
      <c r="B1589" s="1132" t="s">
        <v>4192</v>
      </c>
      <c r="C1589" s="1131" t="s">
        <v>3730</v>
      </c>
      <c r="D1589" s="1134" t="s">
        <v>1041</v>
      </c>
      <c r="E1589" s="1134" t="s">
        <v>702</v>
      </c>
      <c r="G1589" s="1131">
        <v>3</v>
      </c>
      <c r="H1589" s="1131" t="s">
        <v>8316</v>
      </c>
      <c r="I1589" s="1131" t="s">
        <v>8226</v>
      </c>
      <c r="J1589" s="1131" t="s">
        <v>8227</v>
      </c>
      <c r="K1589" s="1131">
        <v>1</v>
      </c>
      <c r="L1589" s="1131" t="s">
        <v>8145</v>
      </c>
      <c r="R1589" s="1131">
        <v>16</v>
      </c>
      <c r="S1589" s="1131" t="s">
        <v>7193</v>
      </c>
      <c r="T1589" s="1131">
        <v>16</v>
      </c>
    </row>
    <row r="1590" spans="1:20">
      <c r="A1590" s="1131" t="s">
        <v>4193</v>
      </c>
      <c r="B1590" s="1132" t="s">
        <v>4194</v>
      </c>
      <c r="C1590" s="1131" t="s">
        <v>3730</v>
      </c>
      <c r="D1590" s="1134" t="s">
        <v>1041</v>
      </c>
      <c r="E1590" s="1134" t="s">
        <v>702</v>
      </c>
      <c r="G1590" s="1131">
        <v>3</v>
      </c>
      <c r="H1590" s="1131" t="s">
        <v>8316</v>
      </c>
      <c r="I1590" s="1131" t="s">
        <v>8365</v>
      </c>
      <c r="J1590" s="1131" t="s">
        <v>8150</v>
      </c>
      <c r="K1590" s="1131">
        <v>1</v>
      </c>
      <c r="L1590" s="1131" t="s">
        <v>8151</v>
      </c>
      <c r="R1590" s="1131">
        <v>7</v>
      </c>
      <c r="S1590" s="1131" t="s">
        <v>7193</v>
      </c>
      <c r="T1590" s="1131">
        <v>7</v>
      </c>
    </row>
    <row r="1591" spans="1:20">
      <c r="A1591" s="1131" t="s">
        <v>4195</v>
      </c>
      <c r="B1591" s="1132" t="s">
        <v>4196</v>
      </c>
      <c r="C1591" s="1131" t="s">
        <v>3730</v>
      </c>
      <c r="D1591" s="1134" t="s">
        <v>1041</v>
      </c>
      <c r="E1591" s="1134" t="s">
        <v>702</v>
      </c>
      <c r="G1591" s="1131">
        <v>3</v>
      </c>
      <c r="H1591" s="1131" t="s">
        <v>8316</v>
      </c>
      <c r="I1591" s="1131" t="s">
        <v>8228</v>
      </c>
      <c r="J1591" s="1131" t="s">
        <v>8229</v>
      </c>
      <c r="K1591" s="1131" t="s">
        <v>7908</v>
      </c>
      <c r="L1591" s="1131" t="s">
        <v>8230</v>
      </c>
      <c r="R1591" s="1131">
        <v>51</v>
      </c>
      <c r="S1591" s="1131" t="s">
        <v>7193</v>
      </c>
      <c r="T1591" s="1131">
        <v>51</v>
      </c>
    </row>
    <row r="1592" spans="1:20">
      <c r="A1592" s="1131" t="s">
        <v>4197</v>
      </c>
      <c r="B1592" s="1132" t="s">
        <v>4198</v>
      </c>
      <c r="C1592" s="1131" t="s">
        <v>3730</v>
      </c>
      <c r="D1592" s="1134" t="s">
        <v>1041</v>
      </c>
      <c r="E1592" s="1134" t="s">
        <v>702</v>
      </c>
      <c r="G1592" s="1131">
        <v>3</v>
      </c>
      <c r="H1592" s="1131" t="s">
        <v>8316</v>
      </c>
      <c r="I1592" s="1131" t="s">
        <v>8231</v>
      </c>
      <c r="J1592" s="1131" t="s">
        <v>8232</v>
      </c>
      <c r="K1592" s="1131">
        <v>1</v>
      </c>
      <c r="L1592" s="1131" t="s">
        <v>8061</v>
      </c>
      <c r="R1592" s="1131">
        <v>16</v>
      </c>
      <c r="S1592" s="1131" t="s">
        <v>7193</v>
      </c>
      <c r="T1592" s="1131">
        <v>16</v>
      </c>
    </row>
    <row r="1593" spans="1:20">
      <c r="A1593" s="1131" t="s">
        <v>4199</v>
      </c>
      <c r="B1593" s="1132" t="s">
        <v>4200</v>
      </c>
      <c r="C1593" s="1131" t="s">
        <v>3730</v>
      </c>
      <c r="D1593" s="1134" t="s">
        <v>1041</v>
      </c>
      <c r="E1593" s="1134" t="s">
        <v>702</v>
      </c>
      <c r="G1593" s="1131">
        <v>3</v>
      </c>
      <c r="H1593" s="1131" t="s">
        <v>8316</v>
      </c>
      <c r="I1593" s="1131" t="s">
        <v>8233</v>
      </c>
      <c r="J1593" s="1131" t="s">
        <v>8234</v>
      </c>
      <c r="K1593" s="1131">
        <v>1</v>
      </c>
      <c r="L1593" s="1131" t="s">
        <v>8235</v>
      </c>
      <c r="R1593" s="1131">
        <v>26</v>
      </c>
      <c r="S1593" s="1131" t="s">
        <v>7193</v>
      </c>
      <c r="T1593" s="1131">
        <v>26</v>
      </c>
    </row>
    <row r="1594" spans="1:20">
      <c r="A1594" s="1131" t="s">
        <v>4201</v>
      </c>
      <c r="B1594" s="1132" t="s">
        <v>4202</v>
      </c>
      <c r="C1594" s="1131" t="s">
        <v>3730</v>
      </c>
      <c r="D1594" s="1134" t="s">
        <v>1041</v>
      </c>
      <c r="E1594" s="1134" t="s">
        <v>702</v>
      </c>
      <c r="G1594" s="1131">
        <v>3</v>
      </c>
      <c r="H1594" s="1131" t="s">
        <v>8316</v>
      </c>
      <c r="I1594" s="1131" t="s">
        <v>8236</v>
      </c>
      <c r="J1594" s="1131" t="s">
        <v>8237</v>
      </c>
      <c r="K1594" s="1131" t="s">
        <v>7683</v>
      </c>
      <c r="L1594" s="1131" t="s">
        <v>8238</v>
      </c>
      <c r="R1594" s="1131">
        <v>9</v>
      </c>
      <c r="S1594" s="1131" t="s">
        <v>7193</v>
      </c>
      <c r="T1594" s="1131">
        <v>9</v>
      </c>
    </row>
    <row r="1595" spans="1:20">
      <c r="A1595" s="1131" t="s">
        <v>4203</v>
      </c>
      <c r="B1595" s="1132" t="s">
        <v>4204</v>
      </c>
      <c r="C1595" s="1131" t="s">
        <v>3730</v>
      </c>
      <c r="D1595" s="1134" t="s">
        <v>1041</v>
      </c>
      <c r="E1595" s="1134" t="s">
        <v>702</v>
      </c>
      <c r="G1595" s="1131">
        <v>3</v>
      </c>
      <c r="H1595" s="1131" t="s">
        <v>8316</v>
      </c>
      <c r="I1595" s="1131" t="s">
        <v>8366</v>
      </c>
      <c r="J1595" s="1131" t="s">
        <v>8087</v>
      </c>
      <c r="K1595" s="1131" t="s">
        <v>7683</v>
      </c>
      <c r="L1595" s="1131" t="s">
        <v>8088</v>
      </c>
      <c r="R1595" s="1131">
        <v>7</v>
      </c>
      <c r="S1595" s="1131" t="s">
        <v>7193</v>
      </c>
      <c r="T1595" s="1131">
        <v>7</v>
      </c>
    </row>
    <row r="1596" spans="1:20">
      <c r="A1596" s="1131" t="s">
        <v>4205</v>
      </c>
      <c r="B1596" s="1132" t="s">
        <v>4206</v>
      </c>
      <c r="C1596" s="1131" t="s">
        <v>3730</v>
      </c>
      <c r="D1596" s="1134" t="s">
        <v>1041</v>
      </c>
      <c r="E1596" s="1134" t="s">
        <v>702</v>
      </c>
      <c r="G1596" s="1131">
        <v>3</v>
      </c>
      <c r="H1596" s="1131" t="s">
        <v>8316</v>
      </c>
      <c r="I1596" s="1131" t="s">
        <v>8239</v>
      </c>
      <c r="J1596" s="1131" t="s">
        <v>8240</v>
      </c>
      <c r="K1596" s="1131">
        <v>1</v>
      </c>
      <c r="L1596" s="1131" t="s">
        <v>8241</v>
      </c>
      <c r="R1596" s="1131">
        <v>8</v>
      </c>
      <c r="S1596" s="1131" t="s">
        <v>7193</v>
      </c>
      <c r="T1596" s="1131">
        <v>8</v>
      </c>
    </row>
    <row r="1597" spans="1:20">
      <c r="A1597" s="1131" t="s">
        <v>4207</v>
      </c>
      <c r="B1597" s="1132" t="s">
        <v>4208</v>
      </c>
      <c r="C1597" s="1131" t="s">
        <v>3730</v>
      </c>
      <c r="D1597" s="1134" t="s">
        <v>1041</v>
      </c>
      <c r="E1597" s="1134" t="s">
        <v>702</v>
      </c>
      <c r="G1597" s="1131">
        <v>3</v>
      </c>
      <c r="H1597" s="1131" t="s">
        <v>8316</v>
      </c>
      <c r="I1597" s="1131" t="s">
        <v>8242</v>
      </c>
      <c r="J1597" s="1131" t="s">
        <v>8243</v>
      </c>
      <c r="K1597" s="1131" t="s">
        <v>7683</v>
      </c>
      <c r="L1597" s="1131" t="s">
        <v>8244</v>
      </c>
      <c r="R1597" s="1131">
        <v>8</v>
      </c>
      <c r="S1597" s="1131" t="s">
        <v>7193</v>
      </c>
      <c r="T1597" s="1131">
        <v>8</v>
      </c>
    </row>
    <row r="1598" spans="1:20">
      <c r="A1598" s="1131" t="s">
        <v>4209</v>
      </c>
      <c r="B1598" s="1132" t="s">
        <v>4210</v>
      </c>
      <c r="C1598" s="1131" t="s">
        <v>3730</v>
      </c>
      <c r="D1598" s="1134" t="s">
        <v>1041</v>
      </c>
      <c r="E1598" s="1134" t="s">
        <v>702</v>
      </c>
      <c r="G1598" s="1131">
        <v>3</v>
      </c>
      <c r="H1598" s="1131" t="s">
        <v>8316</v>
      </c>
      <c r="I1598" s="1131" t="s">
        <v>8245</v>
      </c>
      <c r="J1598" s="1131" t="s">
        <v>8246</v>
      </c>
      <c r="K1598" s="1131">
        <v>1</v>
      </c>
      <c r="R1598" s="1131">
        <v>16</v>
      </c>
      <c r="T1598" s="1131">
        <v>16</v>
      </c>
    </row>
    <row r="1599" spans="1:20">
      <c r="A1599" s="1131" t="s">
        <v>4211</v>
      </c>
      <c r="B1599" s="1132" t="s">
        <v>4212</v>
      </c>
      <c r="C1599" s="1131" t="s">
        <v>3730</v>
      </c>
      <c r="D1599" s="1134" t="s">
        <v>1041</v>
      </c>
      <c r="E1599" s="1134" t="s">
        <v>702</v>
      </c>
      <c r="G1599" s="1131">
        <v>3</v>
      </c>
      <c r="H1599" s="1131" t="s">
        <v>8316</v>
      </c>
      <c r="I1599" s="1131" t="s">
        <v>8247</v>
      </c>
      <c r="J1599" s="1131" t="s">
        <v>8248</v>
      </c>
      <c r="K1599" s="1131" t="s">
        <v>7683</v>
      </c>
      <c r="L1599" s="1131" t="s">
        <v>8249</v>
      </c>
      <c r="R1599" s="1131">
        <v>8</v>
      </c>
      <c r="S1599" s="1131" t="s">
        <v>7193</v>
      </c>
      <c r="T1599" s="1131">
        <v>8</v>
      </c>
    </row>
    <row r="1600" spans="1:20">
      <c r="A1600" s="1131" t="s">
        <v>4213</v>
      </c>
      <c r="B1600" s="1132" t="s">
        <v>4214</v>
      </c>
      <c r="C1600" s="1131" t="s">
        <v>3730</v>
      </c>
      <c r="D1600" s="1134" t="s">
        <v>1041</v>
      </c>
      <c r="E1600" s="1134" t="s">
        <v>702</v>
      </c>
      <c r="G1600" s="1131">
        <v>3</v>
      </c>
      <c r="H1600" s="1131" t="s">
        <v>8316</v>
      </c>
      <c r="I1600" s="1131" t="s">
        <v>8250</v>
      </c>
      <c r="J1600" s="1131" t="s">
        <v>8251</v>
      </c>
      <c r="K1600" s="1131">
        <v>1</v>
      </c>
      <c r="R1600" s="1131">
        <v>52</v>
      </c>
      <c r="T1600" s="1131">
        <v>52</v>
      </c>
    </row>
    <row r="1601" spans="1:20">
      <c r="A1601" s="1131" t="s">
        <v>4215</v>
      </c>
      <c r="B1601" s="1132" t="s">
        <v>4216</v>
      </c>
      <c r="C1601" s="1131" t="s">
        <v>3730</v>
      </c>
      <c r="D1601" s="1134" t="s">
        <v>1041</v>
      </c>
      <c r="E1601" s="1134" t="s">
        <v>702</v>
      </c>
      <c r="G1601" s="1131">
        <v>3</v>
      </c>
      <c r="H1601" s="1131" t="s">
        <v>8316</v>
      </c>
      <c r="I1601" s="1131" t="s">
        <v>8367</v>
      </c>
      <c r="J1601" s="1131" t="s">
        <v>8096</v>
      </c>
      <c r="K1601" s="1131" t="s">
        <v>7683</v>
      </c>
      <c r="L1601" s="1131" t="s">
        <v>8097</v>
      </c>
      <c r="R1601" s="1131">
        <v>7</v>
      </c>
      <c r="S1601" s="1131" t="s">
        <v>7193</v>
      </c>
      <c r="T1601" s="1131">
        <v>7</v>
      </c>
    </row>
    <row r="1602" spans="1:20">
      <c r="A1602" s="1131" t="s">
        <v>4217</v>
      </c>
      <c r="B1602" s="1132" t="s">
        <v>4218</v>
      </c>
      <c r="C1602" s="1131" t="s">
        <v>3730</v>
      </c>
      <c r="D1602" s="1134" t="s">
        <v>1041</v>
      </c>
      <c r="E1602" s="1134" t="s">
        <v>702</v>
      </c>
      <c r="G1602" s="1131">
        <v>3</v>
      </c>
      <c r="H1602" s="1131" t="s">
        <v>8316</v>
      </c>
      <c r="I1602" s="1131" t="s">
        <v>8368</v>
      </c>
      <c r="J1602" s="1131" t="s">
        <v>8369</v>
      </c>
      <c r="K1602" s="1131" t="s">
        <v>7683</v>
      </c>
      <c r="L1602" s="1131" t="s">
        <v>8100</v>
      </c>
      <c r="R1602" s="1131">
        <v>14</v>
      </c>
      <c r="S1602" s="1131" t="s">
        <v>7193</v>
      </c>
      <c r="T1602" s="1131">
        <v>14</v>
      </c>
    </row>
    <row r="1603" spans="1:20">
      <c r="A1603" s="1131" t="s">
        <v>4219</v>
      </c>
      <c r="B1603" s="1132" t="s">
        <v>4220</v>
      </c>
      <c r="C1603" s="1131" t="s">
        <v>3730</v>
      </c>
      <c r="D1603" s="1134" t="s">
        <v>1041</v>
      </c>
      <c r="E1603" s="1134" t="s">
        <v>702</v>
      </c>
      <c r="G1603" s="1131">
        <v>3</v>
      </c>
      <c r="H1603" s="1131" t="s">
        <v>8316</v>
      </c>
      <c r="I1603" s="1131" t="s">
        <v>8370</v>
      </c>
      <c r="J1603" s="1131" t="s">
        <v>8114</v>
      </c>
      <c r="K1603" s="1131" t="s">
        <v>7683</v>
      </c>
      <c r="L1603" s="1131" t="s">
        <v>8115</v>
      </c>
      <c r="R1603" s="1131">
        <v>8</v>
      </c>
      <c r="S1603" s="1131" t="s">
        <v>7193</v>
      </c>
      <c r="T1603" s="1131">
        <v>8</v>
      </c>
    </row>
    <row r="1604" spans="1:20">
      <c r="A1604" s="1131" t="s">
        <v>4221</v>
      </c>
      <c r="B1604" s="1132" t="s">
        <v>4222</v>
      </c>
      <c r="C1604" s="1131" t="s">
        <v>3730</v>
      </c>
      <c r="D1604" s="1134" t="s">
        <v>1041</v>
      </c>
      <c r="E1604" s="1134" t="s">
        <v>702</v>
      </c>
      <c r="G1604" s="1131">
        <v>3</v>
      </c>
      <c r="H1604" s="1131" t="s">
        <v>8316</v>
      </c>
      <c r="I1604" s="1131" t="s">
        <v>8252</v>
      </c>
      <c r="J1604" s="1131" t="s">
        <v>8253</v>
      </c>
      <c r="K1604" s="1131" t="s">
        <v>7908</v>
      </c>
      <c r="L1604" s="1131" t="s">
        <v>8254</v>
      </c>
      <c r="R1604" s="1131">
        <v>50</v>
      </c>
      <c r="S1604" s="1131" t="s">
        <v>7193</v>
      </c>
      <c r="T1604" s="1131">
        <v>50</v>
      </c>
    </row>
    <row r="1605" spans="1:20">
      <c r="A1605" s="1131" t="s">
        <v>4223</v>
      </c>
      <c r="B1605" s="1132" t="s">
        <v>4224</v>
      </c>
      <c r="C1605" s="1131" t="s">
        <v>3730</v>
      </c>
      <c r="D1605" s="1134" t="s">
        <v>1041</v>
      </c>
      <c r="E1605" s="1134" t="s">
        <v>702</v>
      </c>
      <c r="G1605" s="1131">
        <v>3</v>
      </c>
      <c r="H1605" s="1131" t="s">
        <v>8316</v>
      </c>
      <c r="I1605" s="1131" t="s">
        <v>8371</v>
      </c>
      <c r="J1605" s="1131" t="s">
        <v>8081</v>
      </c>
      <c r="K1605" s="1131">
        <v>1</v>
      </c>
      <c r="L1605" s="1131" t="s">
        <v>8082</v>
      </c>
      <c r="R1605" s="1131">
        <v>7</v>
      </c>
      <c r="S1605" s="1131" t="s">
        <v>7193</v>
      </c>
      <c r="T1605" s="1131">
        <v>7</v>
      </c>
    </row>
    <row r="1606" spans="1:20">
      <c r="A1606" s="1131" t="s">
        <v>4225</v>
      </c>
      <c r="B1606" s="1132" t="s">
        <v>4226</v>
      </c>
      <c r="C1606" s="1131" t="s">
        <v>3730</v>
      </c>
      <c r="D1606" s="1134" t="s">
        <v>1041</v>
      </c>
      <c r="E1606" s="1134" t="s">
        <v>702</v>
      </c>
      <c r="G1606" s="1131">
        <v>3</v>
      </c>
      <c r="H1606" s="1131" t="s">
        <v>8316</v>
      </c>
      <c r="I1606" s="1131" t="s">
        <v>8257</v>
      </c>
      <c r="J1606" s="1131" t="s">
        <v>8258</v>
      </c>
      <c r="K1606" s="1131" t="s">
        <v>7683</v>
      </c>
      <c r="L1606" s="1131" t="s">
        <v>8259</v>
      </c>
      <c r="R1606" s="1131">
        <v>26</v>
      </c>
      <c r="S1606" s="1131" t="s">
        <v>7193</v>
      </c>
      <c r="T1606" s="1131">
        <v>26</v>
      </c>
    </row>
    <row r="1607" spans="1:20">
      <c r="A1607" s="1131" t="s">
        <v>4227</v>
      </c>
      <c r="B1607" s="1132" t="s">
        <v>4228</v>
      </c>
      <c r="C1607" s="1131" t="s">
        <v>3730</v>
      </c>
      <c r="D1607" s="1134" t="s">
        <v>1041</v>
      </c>
      <c r="E1607" s="1134" t="s">
        <v>702</v>
      </c>
      <c r="G1607" s="1131">
        <v>3</v>
      </c>
      <c r="H1607" s="1131" t="s">
        <v>8316</v>
      </c>
      <c r="I1607" s="1131" t="s">
        <v>8260</v>
      </c>
      <c r="J1607" s="1131" t="s">
        <v>8261</v>
      </c>
      <c r="K1607" s="1131" t="s">
        <v>7683</v>
      </c>
      <c r="L1607" s="1131" t="s">
        <v>8262</v>
      </c>
      <c r="R1607" s="1131">
        <v>9</v>
      </c>
      <c r="S1607" s="1131" t="s">
        <v>7193</v>
      </c>
      <c r="T1607" s="1131">
        <v>9</v>
      </c>
    </row>
    <row r="1608" spans="1:20">
      <c r="A1608" s="1131" t="s">
        <v>4229</v>
      </c>
      <c r="B1608" s="1132" t="s">
        <v>4230</v>
      </c>
      <c r="C1608" s="1131" t="s">
        <v>3730</v>
      </c>
      <c r="D1608" s="1134" t="s">
        <v>1041</v>
      </c>
      <c r="E1608" s="1134" t="s">
        <v>702</v>
      </c>
      <c r="G1608" s="1131">
        <v>3</v>
      </c>
      <c r="H1608" s="1131" t="s">
        <v>8316</v>
      </c>
      <c r="I1608" s="1131" t="s">
        <v>8263</v>
      </c>
      <c r="J1608" s="1131" t="s">
        <v>8264</v>
      </c>
      <c r="K1608" s="1131">
        <v>1</v>
      </c>
      <c r="L1608" s="1131" t="s">
        <v>8265</v>
      </c>
      <c r="R1608" s="1131">
        <v>19</v>
      </c>
      <c r="S1608" s="1131" t="s">
        <v>7193</v>
      </c>
      <c r="T1608" s="1131">
        <v>19</v>
      </c>
    </row>
    <row r="1609" spans="1:20">
      <c r="A1609" s="1131" t="s">
        <v>4231</v>
      </c>
      <c r="B1609" s="1132" t="s">
        <v>4232</v>
      </c>
      <c r="C1609" s="1131" t="s">
        <v>3730</v>
      </c>
      <c r="D1609" s="1134" t="s">
        <v>1041</v>
      </c>
      <c r="E1609" s="1134" t="s">
        <v>702</v>
      </c>
      <c r="G1609" s="1131">
        <v>3</v>
      </c>
      <c r="H1609" s="1131" t="s">
        <v>8316</v>
      </c>
      <c r="I1609" s="1131" t="s">
        <v>8266</v>
      </c>
      <c r="J1609" s="1131" t="s">
        <v>8267</v>
      </c>
      <c r="K1609" s="1131" t="s">
        <v>7683</v>
      </c>
      <c r="L1609" s="1131" t="s">
        <v>8268</v>
      </c>
      <c r="R1609" s="1131">
        <v>10</v>
      </c>
      <c r="S1609" s="1131" t="s">
        <v>7193</v>
      </c>
      <c r="T1609" s="1131">
        <v>10</v>
      </c>
    </row>
    <row r="1610" spans="1:20">
      <c r="A1610" s="1131" t="s">
        <v>4233</v>
      </c>
      <c r="B1610" s="1132" t="s">
        <v>4234</v>
      </c>
      <c r="C1610" s="1131" t="s">
        <v>3730</v>
      </c>
      <c r="D1610" s="1134" t="s">
        <v>1041</v>
      </c>
      <c r="E1610" s="1134" t="s">
        <v>702</v>
      </c>
      <c r="G1610" s="1131">
        <v>3</v>
      </c>
      <c r="H1610" s="1131" t="s">
        <v>8316</v>
      </c>
      <c r="I1610" s="1131" t="s">
        <v>8269</v>
      </c>
      <c r="J1610" s="1131" t="s">
        <v>8270</v>
      </c>
      <c r="K1610" s="1131" t="s">
        <v>7683</v>
      </c>
      <c r="L1610" s="1131" t="s">
        <v>8271</v>
      </c>
      <c r="R1610" s="1131">
        <v>10</v>
      </c>
      <c r="S1610" s="1131" t="s">
        <v>7193</v>
      </c>
      <c r="T1610" s="1131">
        <v>10</v>
      </c>
    </row>
    <row r="1611" spans="1:20">
      <c r="A1611" s="1131" t="s">
        <v>4235</v>
      </c>
      <c r="B1611" s="1132" t="s">
        <v>4236</v>
      </c>
      <c r="C1611" s="1131" t="s">
        <v>3730</v>
      </c>
      <c r="D1611" s="1134" t="s">
        <v>1041</v>
      </c>
      <c r="E1611" s="1134" t="s">
        <v>702</v>
      </c>
      <c r="G1611" s="1131">
        <v>3</v>
      </c>
      <c r="H1611" s="1131" t="s">
        <v>8316</v>
      </c>
      <c r="I1611" s="1131" t="s">
        <v>8272</v>
      </c>
      <c r="J1611" s="1131" t="s">
        <v>8273</v>
      </c>
      <c r="K1611" s="1131">
        <v>1</v>
      </c>
      <c r="L1611" s="1131" t="s">
        <v>8274</v>
      </c>
      <c r="R1611" s="1131">
        <v>10</v>
      </c>
      <c r="S1611" s="1131" t="s">
        <v>7193</v>
      </c>
      <c r="T1611" s="1131">
        <v>10</v>
      </c>
    </row>
    <row r="1612" spans="1:20">
      <c r="A1612" s="1131" t="s">
        <v>4237</v>
      </c>
      <c r="B1612" s="1132" t="s">
        <v>4238</v>
      </c>
      <c r="C1612" s="1131" t="s">
        <v>3730</v>
      </c>
      <c r="D1612" s="1134" t="s">
        <v>1041</v>
      </c>
      <c r="E1612" s="1134" t="s">
        <v>702</v>
      </c>
      <c r="G1612" s="1131">
        <v>3</v>
      </c>
      <c r="H1612" s="1131" t="s">
        <v>8316</v>
      </c>
      <c r="I1612" s="1131" t="s">
        <v>8275</v>
      </c>
      <c r="J1612" s="1131" t="s">
        <v>8276</v>
      </c>
      <c r="K1612" s="1131" t="s">
        <v>7683</v>
      </c>
      <c r="L1612" s="1131" t="s">
        <v>8277</v>
      </c>
      <c r="R1612" s="1131">
        <v>9</v>
      </c>
      <c r="S1612" s="1131" t="s">
        <v>7193</v>
      </c>
      <c r="T1612" s="1131">
        <v>9</v>
      </c>
    </row>
    <row r="1613" spans="1:20">
      <c r="A1613" s="1131" t="s">
        <v>4239</v>
      </c>
      <c r="B1613" s="1132" t="s">
        <v>4240</v>
      </c>
      <c r="C1613" s="1131" t="s">
        <v>3730</v>
      </c>
      <c r="D1613" s="1134" t="s">
        <v>1041</v>
      </c>
      <c r="E1613" s="1134" t="s">
        <v>702</v>
      </c>
      <c r="G1613" s="1131">
        <v>3</v>
      </c>
      <c r="H1613" s="1131" t="s">
        <v>8316</v>
      </c>
      <c r="I1613" s="1131" t="s">
        <v>8278</v>
      </c>
      <c r="J1613" s="1131" t="s">
        <v>8279</v>
      </c>
      <c r="K1613" s="1131">
        <v>1</v>
      </c>
      <c r="L1613" s="1131" t="s">
        <v>8280</v>
      </c>
      <c r="R1613" s="1131">
        <v>41</v>
      </c>
      <c r="S1613" s="1131" t="s">
        <v>7193</v>
      </c>
      <c r="T1613" s="1131">
        <v>41</v>
      </c>
    </row>
    <row r="1614" spans="1:20">
      <c r="A1614" s="1131" t="s">
        <v>4241</v>
      </c>
      <c r="B1614" s="1132" t="s">
        <v>4242</v>
      </c>
      <c r="C1614" s="1131" t="s">
        <v>3730</v>
      </c>
      <c r="D1614" s="1134" t="s">
        <v>1041</v>
      </c>
      <c r="E1614" s="1134" t="s">
        <v>702</v>
      </c>
      <c r="G1614" s="1131">
        <v>3</v>
      </c>
      <c r="H1614" s="1131" t="s">
        <v>8316</v>
      </c>
      <c r="I1614" s="1131" t="s">
        <v>8283</v>
      </c>
      <c r="J1614" s="1131" t="s">
        <v>8284</v>
      </c>
      <c r="K1614" s="1131" t="s">
        <v>7218</v>
      </c>
      <c r="L1614" s="1131" t="s">
        <v>8285</v>
      </c>
      <c r="R1614" s="1131">
        <v>18</v>
      </c>
      <c r="S1614" s="1131" t="s">
        <v>7193</v>
      </c>
      <c r="T1614" s="1131">
        <v>18</v>
      </c>
    </row>
    <row r="1615" spans="1:20">
      <c r="A1615" s="1131" t="s">
        <v>4243</v>
      </c>
      <c r="B1615" s="1132" t="s">
        <v>4244</v>
      </c>
      <c r="C1615" s="1131" t="s">
        <v>3730</v>
      </c>
      <c r="D1615" s="1134" t="s">
        <v>1041</v>
      </c>
      <c r="E1615" s="1134" t="s">
        <v>702</v>
      </c>
      <c r="G1615" s="1131">
        <v>3</v>
      </c>
      <c r="H1615" s="1131" t="s">
        <v>8316</v>
      </c>
      <c r="I1615" s="1131" t="s">
        <v>8286</v>
      </c>
      <c r="J1615" s="1131" t="s">
        <v>8287</v>
      </c>
      <c r="K1615" s="1131" t="s">
        <v>7218</v>
      </c>
      <c r="L1615" s="1131" t="s">
        <v>8288</v>
      </c>
      <c r="R1615" s="1131">
        <v>18</v>
      </c>
      <c r="S1615" s="1131" t="s">
        <v>7193</v>
      </c>
      <c r="T1615" s="1131">
        <v>18</v>
      </c>
    </row>
    <row r="1616" spans="1:20">
      <c r="A1616" s="1131" t="s">
        <v>4245</v>
      </c>
      <c r="B1616" s="1132" t="s">
        <v>4246</v>
      </c>
      <c r="C1616" s="1131" t="s">
        <v>3730</v>
      </c>
      <c r="D1616" s="1134" t="s">
        <v>1041</v>
      </c>
      <c r="E1616" s="1134" t="s">
        <v>702</v>
      </c>
      <c r="G1616" s="1131">
        <v>3</v>
      </c>
      <c r="H1616" s="1131" t="s">
        <v>8316</v>
      </c>
      <c r="I1616" s="1131" t="s">
        <v>8289</v>
      </c>
      <c r="J1616" s="1131" t="s">
        <v>8290</v>
      </c>
      <c r="K1616" s="1131" t="s">
        <v>7218</v>
      </c>
      <c r="L1616" s="1131" t="s">
        <v>8291</v>
      </c>
      <c r="R1616" s="1131">
        <v>9</v>
      </c>
      <c r="S1616" s="1131" t="s">
        <v>7193</v>
      </c>
      <c r="T1616" s="1131">
        <v>9</v>
      </c>
    </row>
    <row r="1617" spans="1:20">
      <c r="A1617" s="1131" t="s">
        <v>4247</v>
      </c>
      <c r="B1617" s="1132" t="s">
        <v>4248</v>
      </c>
      <c r="C1617" s="1131" t="s">
        <v>3730</v>
      </c>
      <c r="D1617" s="1134" t="s">
        <v>1041</v>
      </c>
      <c r="E1617" s="1134" t="s">
        <v>702</v>
      </c>
      <c r="G1617" s="1131">
        <v>3</v>
      </c>
      <c r="H1617" s="1131" t="s">
        <v>8316</v>
      </c>
      <c r="I1617" s="1131" t="s">
        <v>8292</v>
      </c>
      <c r="J1617" s="1131" t="s">
        <v>8293</v>
      </c>
      <c r="K1617" s="1131" t="s">
        <v>7218</v>
      </c>
      <c r="L1617" s="1131" t="s">
        <v>8294</v>
      </c>
      <c r="R1617" s="1131">
        <v>28</v>
      </c>
      <c r="S1617" s="1131" t="s">
        <v>7193</v>
      </c>
      <c r="T1617" s="1131">
        <v>28</v>
      </c>
    </row>
    <row r="1618" spans="1:20">
      <c r="A1618" s="1131" t="s">
        <v>4249</v>
      </c>
      <c r="B1618" s="1132" t="s">
        <v>4250</v>
      </c>
      <c r="C1618" s="1131" t="s">
        <v>3730</v>
      </c>
      <c r="D1618" s="1134" t="s">
        <v>1041</v>
      </c>
      <c r="E1618" s="1134" t="s">
        <v>702</v>
      </c>
      <c r="G1618" s="1131">
        <v>3</v>
      </c>
      <c r="H1618" s="1131" t="s">
        <v>8316</v>
      </c>
      <c r="I1618" s="1131" t="s">
        <v>8295</v>
      </c>
      <c r="J1618" s="1131" t="s">
        <v>8296</v>
      </c>
      <c r="K1618" s="1131" t="s">
        <v>7218</v>
      </c>
      <c r="L1618" s="1131" t="s">
        <v>8297</v>
      </c>
      <c r="R1618" s="1131">
        <v>9</v>
      </c>
      <c r="S1618" s="1131" t="s">
        <v>7193</v>
      </c>
      <c r="T1618" s="1131">
        <v>9</v>
      </c>
    </row>
    <row r="1619" spans="1:20">
      <c r="A1619" s="1131" t="s">
        <v>4251</v>
      </c>
      <c r="B1619" s="1132" t="s">
        <v>4252</v>
      </c>
      <c r="C1619" s="1131" t="s">
        <v>3730</v>
      </c>
      <c r="D1619" s="1134" t="s">
        <v>1041</v>
      </c>
      <c r="E1619" s="1134" t="s">
        <v>702</v>
      </c>
      <c r="G1619" s="1131">
        <v>3</v>
      </c>
      <c r="H1619" s="1131" t="s">
        <v>8316</v>
      </c>
      <c r="I1619" s="1131" t="s">
        <v>8298</v>
      </c>
      <c r="J1619" s="1131" t="s">
        <v>8299</v>
      </c>
      <c r="K1619" s="1131" t="s">
        <v>7218</v>
      </c>
      <c r="L1619" s="1131" t="s">
        <v>8300</v>
      </c>
      <c r="R1619" s="1131">
        <v>9</v>
      </c>
      <c r="S1619" s="1131" t="s">
        <v>7193</v>
      </c>
      <c r="T1619" s="1131">
        <v>9</v>
      </c>
    </row>
    <row r="1620" spans="1:20">
      <c r="A1620" s="1131" t="s">
        <v>4253</v>
      </c>
      <c r="B1620" s="1132" t="s">
        <v>4254</v>
      </c>
      <c r="C1620" s="1131" t="s">
        <v>3730</v>
      </c>
      <c r="D1620" s="1134" t="s">
        <v>1041</v>
      </c>
      <c r="E1620" s="1134" t="s">
        <v>702</v>
      </c>
      <c r="G1620" s="1131">
        <v>3</v>
      </c>
      <c r="H1620" s="1131" t="s">
        <v>8316</v>
      </c>
      <c r="I1620" s="1131" t="s">
        <v>8301</v>
      </c>
      <c r="J1620" s="1131" t="s">
        <v>8302</v>
      </c>
      <c r="K1620" s="1131" t="s">
        <v>7218</v>
      </c>
      <c r="L1620" s="1131" t="s">
        <v>8303</v>
      </c>
      <c r="R1620" s="1131">
        <v>18</v>
      </c>
      <c r="S1620" s="1131" t="s">
        <v>7193</v>
      </c>
      <c r="T1620" s="1131">
        <v>18</v>
      </c>
    </row>
    <row r="1621" spans="1:20">
      <c r="A1621" s="1131" t="s">
        <v>4255</v>
      </c>
      <c r="B1621" s="1132" t="s">
        <v>4256</v>
      </c>
      <c r="C1621" s="1131" t="s">
        <v>3730</v>
      </c>
      <c r="D1621" s="1134" t="s">
        <v>1041</v>
      </c>
      <c r="E1621" s="1134" t="s">
        <v>702</v>
      </c>
      <c r="G1621" s="1131">
        <v>3</v>
      </c>
      <c r="H1621" s="1131" t="s">
        <v>8316</v>
      </c>
      <c r="I1621" s="1131" t="s">
        <v>8304</v>
      </c>
      <c r="J1621" s="1131" t="s">
        <v>8305</v>
      </c>
      <c r="K1621" s="1131" t="s">
        <v>7218</v>
      </c>
      <c r="L1621" s="1131" t="s">
        <v>8306</v>
      </c>
      <c r="R1621" s="1131">
        <v>28</v>
      </c>
      <c r="S1621" s="1131" t="s">
        <v>7193</v>
      </c>
      <c r="T1621" s="1131">
        <v>28</v>
      </c>
    </row>
    <row r="1622" spans="1:20">
      <c r="A1622" s="1131" t="s">
        <v>4257</v>
      </c>
      <c r="B1622" s="1132" t="s">
        <v>4258</v>
      </c>
      <c r="C1622" s="1131" t="s">
        <v>3730</v>
      </c>
      <c r="D1622" s="1134" t="s">
        <v>1041</v>
      </c>
      <c r="E1622" s="1134" t="s">
        <v>702</v>
      </c>
      <c r="G1622" s="1131">
        <v>3</v>
      </c>
      <c r="H1622" s="1131" t="s">
        <v>8316</v>
      </c>
      <c r="I1622" s="1131" t="s">
        <v>8311</v>
      </c>
      <c r="J1622" s="1131" t="s">
        <v>8312</v>
      </c>
      <c r="K1622" s="1131" t="s">
        <v>7218</v>
      </c>
      <c r="L1622" s="1131" t="s">
        <v>8313</v>
      </c>
      <c r="R1622" s="1131">
        <v>27</v>
      </c>
      <c r="S1622" s="1131" t="s">
        <v>7193</v>
      </c>
      <c r="T1622" s="1131">
        <v>27</v>
      </c>
    </row>
    <row r="1623" spans="1:20">
      <c r="A1623" s="1131" t="s">
        <v>4259</v>
      </c>
      <c r="B1623" s="1132" t="s">
        <v>4260</v>
      </c>
      <c r="C1623" s="1131" t="s">
        <v>3730</v>
      </c>
      <c r="D1623" s="1134" t="s">
        <v>1041</v>
      </c>
      <c r="E1623" s="1134" t="s">
        <v>702</v>
      </c>
      <c r="G1623" s="1131">
        <v>4</v>
      </c>
      <c r="H1623" s="1131" t="s">
        <v>8316</v>
      </c>
      <c r="I1623" s="1131" t="s">
        <v>8317</v>
      </c>
      <c r="J1623" s="1131" t="s">
        <v>8054</v>
      </c>
      <c r="K1623" s="1131">
        <v>3</v>
      </c>
      <c r="R1623" s="1131">
        <v>13</v>
      </c>
      <c r="S1623" s="1131" t="s">
        <v>7193</v>
      </c>
      <c r="T1623" s="1131">
        <v>13</v>
      </c>
    </row>
    <row r="1624" spans="1:20">
      <c r="A1624" s="1131" t="s">
        <v>4261</v>
      </c>
      <c r="B1624" s="1132" t="s">
        <v>4262</v>
      </c>
      <c r="C1624" s="1131" t="s">
        <v>3730</v>
      </c>
      <c r="D1624" s="1134" t="s">
        <v>1041</v>
      </c>
      <c r="E1624" s="1134" t="s">
        <v>702</v>
      </c>
      <c r="G1624" s="1131">
        <v>4</v>
      </c>
      <c r="H1624" s="1131" t="s">
        <v>8316</v>
      </c>
      <c r="I1624" s="1131" t="s">
        <v>8219</v>
      </c>
      <c r="J1624" s="1131" t="s">
        <v>8220</v>
      </c>
      <c r="K1624" s="1131">
        <v>2</v>
      </c>
      <c r="L1624" s="1131" t="s">
        <v>8221</v>
      </c>
      <c r="R1624" s="1131">
        <v>32</v>
      </c>
      <c r="S1624" s="1131" t="s">
        <v>7193</v>
      </c>
      <c r="T1624" s="1131">
        <v>32</v>
      </c>
    </row>
    <row r="1625" spans="1:20">
      <c r="A1625" s="1131" t="s">
        <v>4263</v>
      </c>
      <c r="B1625" s="1132" t="s">
        <v>4264</v>
      </c>
      <c r="C1625" s="1131" t="s">
        <v>3730</v>
      </c>
      <c r="D1625" s="1134" t="s">
        <v>1041</v>
      </c>
      <c r="E1625" s="1134" t="s">
        <v>702</v>
      </c>
      <c r="G1625" s="1131">
        <v>4</v>
      </c>
      <c r="H1625" s="1131" t="s">
        <v>8316</v>
      </c>
      <c r="I1625" s="1131" t="s">
        <v>8318</v>
      </c>
      <c r="J1625" s="1131" t="s">
        <v>8056</v>
      </c>
      <c r="K1625" s="1131">
        <v>3</v>
      </c>
      <c r="R1625" s="1131">
        <v>13</v>
      </c>
      <c r="S1625" s="1131" t="s">
        <v>7193</v>
      </c>
      <c r="T1625" s="1131">
        <v>13</v>
      </c>
    </row>
    <row r="1626" spans="1:20">
      <c r="A1626" s="1131" t="s">
        <v>4265</v>
      </c>
      <c r="B1626" s="1132" t="s">
        <v>4266</v>
      </c>
      <c r="C1626" s="1131" t="s">
        <v>3730</v>
      </c>
      <c r="D1626" s="1134" t="s">
        <v>1041</v>
      </c>
      <c r="E1626" s="1134" t="s">
        <v>702</v>
      </c>
      <c r="G1626" s="1131">
        <v>4</v>
      </c>
      <c r="H1626" s="1131" t="s">
        <v>8316</v>
      </c>
      <c r="I1626" s="1131" t="s">
        <v>8319</v>
      </c>
      <c r="J1626" s="1131" t="s">
        <v>8320</v>
      </c>
      <c r="K1626" s="1131">
        <v>1</v>
      </c>
      <c r="L1626" s="1131">
        <v>700000</v>
      </c>
      <c r="R1626" s="1131">
        <v>15</v>
      </c>
      <c r="S1626" s="1131" t="s">
        <v>7193</v>
      </c>
      <c r="T1626" s="1131">
        <v>15</v>
      </c>
    </row>
    <row r="1627" spans="1:20">
      <c r="A1627" s="1131" t="s">
        <v>4267</v>
      </c>
      <c r="B1627" s="1132" t="s">
        <v>4268</v>
      </c>
      <c r="C1627" s="1131" t="s">
        <v>3730</v>
      </c>
      <c r="D1627" s="1134" t="s">
        <v>1041</v>
      </c>
      <c r="E1627" s="1134" t="s">
        <v>702</v>
      </c>
      <c r="G1627" s="1131">
        <v>4</v>
      </c>
      <c r="H1627" s="1131" t="s">
        <v>8316</v>
      </c>
      <c r="I1627" s="1131" t="s">
        <v>8321</v>
      </c>
      <c r="J1627" s="1131" t="s">
        <v>8058</v>
      </c>
      <c r="K1627" s="1131">
        <v>3</v>
      </c>
      <c r="R1627" s="1131">
        <v>13</v>
      </c>
      <c r="S1627" s="1131" t="s">
        <v>7193</v>
      </c>
      <c r="T1627" s="1131">
        <v>13</v>
      </c>
    </row>
    <row r="1628" spans="1:20">
      <c r="A1628" s="1131" t="s">
        <v>4269</v>
      </c>
      <c r="B1628" s="1132" t="s">
        <v>4270</v>
      </c>
      <c r="C1628" s="1131" t="s">
        <v>3730</v>
      </c>
      <c r="D1628" s="1134" t="s">
        <v>1041</v>
      </c>
      <c r="E1628" s="1134" t="s">
        <v>702</v>
      </c>
      <c r="G1628" s="1131">
        <v>4</v>
      </c>
      <c r="H1628" s="1131" t="s">
        <v>8316</v>
      </c>
      <c r="I1628" s="1131" t="s">
        <v>8322</v>
      </c>
      <c r="J1628" s="1131" t="s">
        <v>8323</v>
      </c>
      <c r="K1628" s="1131">
        <v>3</v>
      </c>
      <c r="R1628" s="1131">
        <v>48</v>
      </c>
      <c r="S1628" s="1131" t="s">
        <v>7193</v>
      </c>
      <c r="T1628" s="1131">
        <v>48</v>
      </c>
    </row>
    <row r="1629" spans="1:20">
      <c r="A1629" s="1131" t="s">
        <v>4271</v>
      </c>
      <c r="B1629" s="1132" t="s">
        <v>4272</v>
      </c>
      <c r="C1629" s="1131" t="s">
        <v>3730</v>
      </c>
      <c r="D1629" s="1134" t="s">
        <v>1041</v>
      </c>
      <c r="E1629" s="1134" t="s">
        <v>702</v>
      </c>
      <c r="G1629" s="1131">
        <v>4</v>
      </c>
      <c r="H1629" s="1131" t="s">
        <v>8316</v>
      </c>
      <c r="I1629" s="1131" t="s">
        <v>8324</v>
      </c>
      <c r="J1629" s="1131" t="s">
        <v>7901</v>
      </c>
      <c r="K1629" s="1131">
        <v>3</v>
      </c>
      <c r="R1629" s="1131">
        <v>10</v>
      </c>
      <c r="S1629" s="1131" t="s">
        <v>7193</v>
      </c>
      <c r="T1629" s="1131">
        <v>10</v>
      </c>
    </row>
    <row r="1630" spans="1:20">
      <c r="A1630" s="1131" t="s">
        <v>4273</v>
      </c>
      <c r="B1630" s="1132" t="s">
        <v>4274</v>
      </c>
      <c r="C1630" s="1131" t="s">
        <v>3730</v>
      </c>
      <c r="D1630" s="1134" t="s">
        <v>1041</v>
      </c>
      <c r="E1630" s="1134" t="s">
        <v>702</v>
      </c>
      <c r="G1630" s="1131">
        <v>4</v>
      </c>
      <c r="H1630" s="1131" t="s">
        <v>8316</v>
      </c>
      <c r="I1630" s="1131" t="s">
        <v>8325</v>
      </c>
      <c r="J1630" s="1131" t="s">
        <v>8326</v>
      </c>
      <c r="R1630" s="1131">
        <v>28</v>
      </c>
      <c r="S1630" s="1131" t="s">
        <v>7193</v>
      </c>
      <c r="T1630" s="1131">
        <v>28</v>
      </c>
    </row>
    <row r="1631" spans="1:20">
      <c r="A1631" s="1131" t="s">
        <v>4275</v>
      </c>
      <c r="B1631" s="1132" t="s">
        <v>4276</v>
      </c>
      <c r="C1631" s="1131" t="s">
        <v>3730</v>
      </c>
      <c r="D1631" s="1134" t="s">
        <v>1041</v>
      </c>
      <c r="E1631" s="1134" t="s">
        <v>702</v>
      </c>
      <c r="G1631" s="1131">
        <v>4</v>
      </c>
      <c r="H1631" s="1131" t="s">
        <v>8316</v>
      </c>
      <c r="I1631" s="1131" t="s">
        <v>8327</v>
      </c>
      <c r="J1631" s="1131" t="s">
        <v>7903</v>
      </c>
      <c r="K1631" s="1131">
        <v>3</v>
      </c>
      <c r="R1631" s="1131">
        <v>10</v>
      </c>
      <c r="S1631" s="1131" t="s">
        <v>7193</v>
      </c>
      <c r="T1631" s="1131">
        <v>10</v>
      </c>
    </row>
    <row r="1632" spans="1:20">
      <c r="A1632" s="1131" t="s">
        <v>4277</v>
      </c>
      <c r="B1632" s="1132" t="s">
        <v>4278</v>
      </c>
      <c r="C1632" s="1131" t="s">
        <v>3730</v>
      </c>
      <c r="D1632" s="1134" t="s">
        <v>1041</v>
      </c>
      <c r="E1632" s="1134" t="s">
        <v>702</v>
      </c>
      <c r="G1632" s="1131">
        <v>4</v>
      </c>
      <c r="H1632" s="1131" t="s">
        <v>8316</v>
      </c>
      <c r="I1632" s="1131" t="s">
        <v>8328</v>
      </c>
      <c r="J1632" s="1131" t="s">
        <v>7905</v>
      </c>
      <c r="K1632" s="1131">
        <v>3</v>
      </c>
      <c r="R1632" s="1131">
        <v>10</v>
      </c>
      <c r="S1632" s="1131" t="s">
        <v>7193</v>
      </c>
      <c r="T1632" s="1131">
        <v>10</v>
      </c>
    </row>
    <row r="1633" spans="1:20">
      <c r="A1633" s="1131" t="s">
        <v>4279</v>
      </c>
      <c r="B1633" s="1132" t="s">
        <v>4280</v>
      </c>
      <c r="C1633" s="1131" t="s">
        <v>3730</v>
      </c>
      <c r="D1633" s="1134" t="s">
        <v>1041</v>
      </c>
      <c r="E1633" s="1134" t="s">
        <v>702</v>
      </c>
      <c r="G1633" s="1131">
        <v>4</v>
      </c>
      <c r="H1633" s="1131" t="s">
        <v>8316</v>
      </c>
      <c r="I1633" s="1131" t="s">
        <v>8329</v>
      </c>
      <c r="J1633" s="1131" t="s">
        <v>8330</v>
      </c>
      <c r="K1633" s="1131">
        <v>1</v>
      </c>
      <c r="R1633" s="1131">
        <v>110</v>
      </c>
      <c r="S1633" s="1131" t="s">
        <v>7193</v>
      </c>
      <c r="T1633" s="1131">
        <v>110</v>
      </c>
    </row>
    <row r="1634" spans="1:20">
      <c r="A1634" s="1131" t="s">
        <v>4281</v>
      </c>
      <c r="B1634" s="1132" t="s">
        <v>4282</v>
      </c>
      <c r="C1634" s="1131" t="s">
        <v>3730</v>
      </c>
      <c r="D1634" s="1134" t="s">
        <v>1041</v>
      </c>
      <c r="E1634" s="1134" t="s">
        <v>702</v>
      </c>
      <c r="G1634" s="1131">
        <v>4</v>
      </c>
      <c r="H1634" s="1131" t="s">
        <v>8316</v>
      </c>
      <c r="I1634" s="1131" t="s">
        <v>8331</v>
      </c>
      <c r="J1634" s="1131" t="s">
        <v>8332</v>
      </c>
      <c r="K1634" s="1131">
        <v>3</v>
      </c>
      <c r="R1634" s="1131">
        <v>70</v>
      </c>
      <c r="S1634" s="1131" t="s">
        <v>7193</v>
      </c>
      <c r="T1634" s="1131">
        <v>70</v>
      </c>
    </row>
    <row r="1635" spans="1:20">
      <c r="A1635" s="1131" t="s">
        <v>4283</v>
      </c>
      <c r="B1635" s="1132" t="s">
        <v>4284</v>
      </c>
      <c r="C1635" s="1131" t="s">
        <v>3730</v>
      </c>
      <c r="D1635" s="1134" t="s">
        <v>1041</v>
      </c>
      <c r="E1635" s="1134" t="s">
        <v>702</v>
      </c>
      <c r="G1635" s="1131">
        <v>4</v>
      </c>
      <c r="H1635" s="1131" t="s">
        <v>8316</v>
      </c>
      <c r="I1635" s="1131" t="s">
        <v>8333</v>
      </c>
      <c r="J1635" s="1131" t="s">
        <v>8334</v>
      </c>
      <c r="K1635" s="1131">
        <v>3</v>
      </c>
      <c r="R1635" s="1131">
        <v>70</v>
      </c>
      <c r="S1635" s="1131" t="s">
        <v>7193</v>
      </c>
      <c r="T1635" s="1131">
        <v>70</v>
      </c>
    </row>
    <row r="1636" spans="1:20">
      <c r="A1636" s="1131" t="s">
        <v>4285</v>
      </c>
      <c r="B1636" s="1132" t="s">
        <v>4286</v>
      </c>
      <c r="C1636" s="1131" t="s">
        <v>3730</v>
      </c>
      <c r="D1636" s="1134" t="s">
        <v>1041</v>
      </c>
      <c r="E1636" s="1134" t="s">
        <v>702</v>
      </c>
      <c r="G1636" s="1131">
        <v>4</v>
      </c>
      <c r="H1636" s="1131" t="s">
        <v>8316</v>
      </c>
      <c r="I1636" s="1131" t="s">
        <v>8335</v>
      </c>
      <c r="J1636" s="1131" t="s">
        <v>8336</v>
      </c>
      <c r="K1636" s="1131">
        <v>3</v>
      </c>
      <c r="R1636" s="1131">
        <v>130</v>
      </c>
      <c r="S1636" s="1131" t="s">
        <v>7193</v>
      </c>
      <c r="T1636" s="1131">
        <v>130</v>
      </c>
    </row>
    <row r="1637" spans="1:20">
      <c r="A1637" s="1131" t="s">
        <v>4287</v>
      </c>
      <c r="B1637" s="1132" t="s">
        <v>4288</v>
      </c>
      <c r="C1637" s="1131" t="s">
        <v>3730</v>
      </c>
      <c r="D1637" s="1134" t="s">
        <v>1041</v>
      </c>
      <c r="E1637" s="1134" t="s">
        <v>702</v>
      </c>
      <c r="G1637" s="1131">
        <v>4</v>
      </c>
      <c r="H1637" s="1131" t="s">
        <v>8316</v>
      </c>
      <c r="I1637" s="1131" t="s">
        <v>8337</v>
      </c>
      <c r="J1637" s="1131" t="s">
        <v>8338</v>
      </c>
      <c r="K1637" s="1131">
        <v>3</v>
      </c>
      <c r="R1637" s="1131">
        <v>86</v>
      </c>
      <c r="S1637" s="1131" t="s">
        <v>7193</v>
      </c>
      <c r="T1637" s="1131">
        <v>86</v>
      </c>
    </row>
    <row r="1638" spans="1:20">
      <c r="A1638" s="1131" t="s">
        <v>4289</v>
      </c>
      <c r="B1638" s="1132" t="s">
        <v>4290</v>
      </c>
      <c r="C1638" s="1131" t="s">
        <v>3730</v>
      </c>
      <c r="D1638" s="1134" t="s">
        <v>1041</v>
      </c>
      <c r="E1638" s="1134" t="s">
        <v>702</v>
      </c>
      <c r="G1638" s="1131">
        <v>4</v>
      </c>
      <c r="H1638" s="1131" t="s">
        <v>8316</v>
      </c>
      <c r="I1638" s="1131" t="s">
        <v>8339</v>
      </c>
      <c r="J1638" s="1131" t="s">
        <v>7837</v>
      </c>
      <c r="K1638" s="1131" t="s">
        <v>7683</v>
      </c>
      <c r="L1638" s="1131" t="s">
        <v>7838</v>
      </c>
      <c r="R1638" s="1131">
        <v>7</v>
      </c>
      <c r="S1638" s="1131" t="s">
        <v>7193</v>
      </c>
      <c r="T1638" s="1131">
        <v>7</v>
      </c>
    </row>
    <row r="1639" spans="1:20">
      <c r="A1639" s="1131" t="s">
        <v>4291</v>
      </c>
      <c r="B1639" s="1132" t="s">
        <v>4292</v>
      </c>
      <c r="C1639" s="1131" t="s">
        <v>3730</v>
      </c>
      <c r="D1639" s="1134" t="s">
        <v>1041</v>
      </c>
      <c r="E1639" s="1134" t="s">
        <v>702</v>
      </c>
      <c r="G1639" s="1131">
        <v>4</v>
      </c>
      <c r="H1639" s="1131" t="s">
        <v>8316</v>
      </c>
      <c r="I1639" s="1131" t="s">
        <v>8340</v>
      </c>
      <c r="J1639" s="1131" t="s">
        <v>7843</v>
      </c>
      <c r="K1639" s="1131" t="s">
        <v>7683</v>
      </c>
      <c r="L1639" s="1131" t="s">
        <v>8341</v>
      </c>
      <c r="R1639" s="1131">
        <v>23</v>
      </c>
      <c r="S1639" s="1131" t="s">
        <v>7193</v>
      </c>
      <c r="T1639" s="1131">
        <v>23</v>
      </c>
    </row>
    <row r="1640" spans="1:20">
      <c r="A1640" s="1131" t="s">
        <v>4293</v>
      </c>
      <c r="B1640" s="1132" t="s">
        <v>4294</v>
      </c>
      <c r="C1640" s="1131" t="s">
        <v>3730</v>
      </c>
      <c r="D1640" s="1134" t="s">
        <v>1041</v>
      </c>
      <c r="E1640" s="1134" t="s">
        <v>702</v>
      </c>
      <c r="G1640" s="1131">
        <v>4</v>
      </c>
      <c r="H1640" s="1131" t="s">
        <v>8316</v>
      </c>
      <c r="I1640" s="1131" t="s">
        <v>8342</v>
      </c>
      <c r="J1640" s="1131" t="s">
        <v>8343</v>
      </c>
      <c r="K1640" s="1131">
        <v>3</v>
      </c>
      <c r="R1640" s="1131">
        <v>47</v>
      </c>
      <c r="S1640" s="1131" t="s">
        <v>7193</v>
      </c>
      <c r="T1640" s="1131">
        <v>47</v>
      </c>
    </row>
    <row r="1641" spans="1:20">
      <c r="A1641" s="1131" t="s">
        <v>4295</v>
      </c>
      <c r="B1641" s="1132" t="s">
        <v>4296</v>
      </c>
      <c r="C1641" s="1131" t="s">
        <v>3730</v>
      </c>
      <c r="D1641" s="1134" t="s">
        <v>1041</v>
      </c>
      <c r="E1641" s="1134" t="s">
        <v>702</v>
      </c>
      <c r="G1641" s="1131">
        <v>4</v>
      </c>
      <c r="H1641" s="1131" t="s">
        <v>8316</v>
      </c>
      <c r="I1641" s="1131" t="s">
        <v>8344</v>
      </c>
      <c r="J1641" s="1131" t="s">
        <v>8345</v>
      </c>
      <c r="K1641" s="1131">
        <v>3</v>
      </c>
      <c r="R1641" s="1131">
        <v>49</v>
      </c>
      <c r="S1641" s="1131" t="s">
        <v>7193</v>
      </c>
      <c r="T1641" s="1131">
        <v>49</v>
      </c>
    </row>
    <row r="1642" spans="1:20">
      <c r="A1642" s="1131" t="s">
        <v>4297</v>
      </c>
      <c r="B1642" s="1132" t="s">
        <v>4298</v>
      </c>
      <c r="C1642" s="1131" t="s">
        <v>3730</v>
      </c>
      <c r="D1642" s="1134" t="s">
        <v>1041</v>
      </c>
      <c r="E1642" s="1134" t="s">
        <v>702</v>
      </c>
      <c r="G1642" s="1131">
        <v>4</v>
      </c>
      <c r="H1642" s="1131" t="s">
        <v>8316</v>
      </c>
      <c r="I1642" s="1131" t="s">
        <v>8346</v>
      </c>
      <c r="J1642" s="1131" t="s">
        <v>7883</v>
      </c>
      <c r="K1642" s="1131">
        <v>1</v>
      </c>
      <c r="L1642" s="1131">
        <v>689210</v>
      </c>
      <c r="R1642" s="1131">
        <v>9</v>
      </c>
      <c r="S1642" s="1131" t="s">
        <v>7193</v>
      </c>
      <c r="T1642" s="1131">
        <v>9</v>
      </c>
    </row>
    <row r="1643" spans="1:20">
      <c r="A1643" s="1131" t="s">
        <v>4299</v>
      </c>
      <c r="B1643" s="1132" t="s">
        <v>4300</v>
      </c>
      <c r="C1643" s="1131" t="s">
        <v>3730</v>
      </c>
      <c r="D1643" s="1134" t="s">
        <v>1041</v>
      </c>
      <c r="E1643" s="1134" t="s">
        <v>702</v>
      </c>
      <c r="G1643" s="1131">
        <v>4</v>
      </c>
      <c r="H1643" s="1131" t="s">
        <v>8316</v>
      </c>
      <c r="I1643" s="1131" t="s">
        <v>8347</v>
      </c>
      <c r="J1643" s="1131" t="s">
        <v>8348</v>
      </c>
      <c r="K1643" s="1131">
        <v>3</v>
      </c>
      <c r="R1643" s="1131">
        <v>47</v>
      </c>
      <c r="S1643" s="1131" t="s">
        <v>7193</v>
      </c>
      <c r="T1643" s="1131">
        <v>47</v>
      </c>
    </row>
    <row r="1644" spans="1:20">
      <c r="A1644" s="1131" t="s">
        <v>4301</v>
      </c>
      <c r="B1644" s="1132" t="s">
        <v>4302</v>
      </c>
      <c r="C1644" s="1131" t="s">
        <v>3730</v>
      </c>
      <c r="D1644" s="1134" t="s">
        <v>1041</v>
      </c>
      <c r="E1644" s="1134" t="s">
        <v>702</v>
      </c>
      <c r="G1644" s="1131">
        <v>4</v>
      </c>
      <c r="H1644" s="1131" t="s">
        <v>8316</v>
      </c>
      <c r="I1644" s="1131" t="s">
        <v>8349</v>
      </c>
      <c r="J1644" s="1131" t="s">
        <v>8350</v>
      </c>
      <c r="K1644" s="1131" t="s">
        <v>7683</v>
      </c>
      <c r="L1644" s="1131" t="s">
        <v>8351</v>
      </c>
      <c r="R1644" s="1131">
        <v>17</v>
      </c>
      <c r="S1644" s="1131" t="s">
        <v>7193</v>
      </c>
      <c r="T1644" s="1131">
        <v>17</v>
      </c>
    </row>
    <row r="1645" spans="1:20">
      <c r="A1645" s="1131" t="s">
        <v>4303</v>
      </c>
      <c r="B1645" s="1132" t="s">
        <v>4304</v>
      </c>
      <c r="C1645" s="1131" t="s">
        <v>3730</v>
      </c>
      <c r="D1645" s="1134" t="s">
        <v>1041</v>
      </c>
      <c r="E1645" s="1134" t="s">
        <v>702</v>
      </c>
      <c r="G1645" s="1131">
        <v>4</v>
      </c>
      <c r="H1645" s="1131" t="s">
        <v>8316</v>
      </c>
      <c r="I1645" s="1131" t="s">
        <v>8352</v>
      </c>
      <c r="J1645" s="1131" t="s">
        <v>8353</v>
      </c>
      <c r="K1645" s="1131">
        <v>3</v>
      </c>
      <c r="R1645" s="1131">
        <v>28</v>
      </c>
      <c r="S1645" s="1131" t="s">
        <v>7193</v>
      </c>
      <c r="T1645" s="1131">
        <v>28</v>
      </c>
    </row>
    <row r="1646" spans="1:20">
      <c r="A1646" s="1131" t="s">
        <v>4305</v>
      </c>
      <c r="B1646" s="1132" t="s">
        <v>4306</v>
      </c>
      <c r="C1646" s="1131" t="s">
        <v>3730</v>
      </c>
      <c r="D1646" s="1134" t="s">
        <v>1041</v>
      </c>
      <c r="E1646" s="1134" t="s">
        <v>702</v>
      </c>
      <c r="G1646" s="1131">
        <v>4</v>
      </c>
      <c r="H1646" s="1131" t="s">
        <v>8316</v>
      </c>
      <c r="I1646" s="1131" t="s">
        <v>8354</v>
      </c>
      <c r="J1646" s="1131" t="s">
        <v>8355</v>
      </c>
      <c r="K1646" s="1131">
        <v>3</v>
      </c>
      <c r="R1646" s="1131">
        <v>64</v>
      </c>
      <c r="S1646" s="1131" t="s">
        <v>7193</v>
      </c>
      <c r="T1646" s="1131">
        <v>64</v>
      </c>
    </row>
    <row r="1647" spans="1:20">
      <c r="A1647" s="1131" t="s">
        <v>4307</v>
      </c>
      <c r="B1647" s="1132" t="s">
        <v>4308</v>
      </c>
      <c r="C1647" s="1131" t="s">
        <v>3730</v>
      </c>
      <c r="D1647" s="1134" t="s">
        <v>1041</v>
      </c>
      <c r="E1647" s="1134" t="s">
        <v>702</v>
      </c>
      <c r="G1647" s="1131">
        <v>4</v>
      </c>
      <c r="H1647" s="1131" t="s">
        <v>8316</v>
      </c>
      <c r="I1647" s="1131" t="s">
        <v>8356</v>
      </c>
      <c r="J1647" s="1131" t="s">
        <v>7993</v>
      </c>
      <c r="K1647" s="1131" t="s">
        <v>7683</v>
      </c>
      <c r="L1647" s="1131" t="s">
        <v>7994</v>
      </c>
      <c r="R1647" s="1131">
        <v>7</v>
      </c>
      <c r="S1647" s="1131" t="s">
        <v>7193</v>
      </c>
      <c r="T1647" s="1131">
        <v>7</v>
      </c>
    </row>
    <row r="1648" spans="1:20">
      <c r="A1648" s="1131" t="s">
        <v>4309</v>
      </c>
      <c r="B1648" s="1132" t="s">
        <v>4310</v>
      </c>
      <c r="C1648" s="1131" t="s">
        <v>3730</v>
      </c>
      <c r="D1648" s="1134" t="s">
        <v>1041</v>
      </c>
      <c r="E1648" s="1134" t="s">
        <v>702</v>
      </c>
      <c r="G1648" s="1131">
        <v>4</v>
      </c>
      <c r="H1648" s="1131" t="s">
        <v>8316</v>
      </c>
      <c r="I1648" s="1131" t="s">
        <v>8357</v>
      </c>
      <c r="J1648" s="1131" t="s">
        <v>7999</v>
      </c>
      <c r="K1648" s="1131" t="s">
        <v>7683</v>
      </c>
      <c r="L1648" s="1131" t="s">
        <v>8000</v>
      </c>
      <c r="R1648" s="1131">
        <v>8</v>
      </c>
      <c r="S1648" s="1131" t="s">
        <v>7193</v>
      </c>
      <c r="T1648" s="1131">
        <v>8</v>
      </c>
    </row>
    <row r="1649" spans="1:20">
      <c r="A1649" s="1131" t="s">
        <v>4311</v>
      </c>
      <c r="B1649" s="1132" t="s">
        <v>4312</v>
      </c>
      <c r="C1649" s="1131" t="s">
        <v>3730</v>
      </c>
      <c r="D1649" s="1134" t="s">
        <v>1041</v>
      </c>
      <c r="E1649" s="1134" t="s">
        <v>702</v>
      </c>
      <c r="G1649" s="1131">
        <v>4</v>
      </c>
      <c r="H1649" s="1131" t="s">
        <v>8316</v>
      </c>
      <c r="I1649" s="1131" t="s">
        <v>8358</v>
      </c>
      <c r="J1649" s="1131" t="s">
        <v>7990</v>
      </c>
      <c r="K1649" s="1131" t="s">
        <v>7683</v>
      </c>
      <c r="L1649" s="1131" t="s">
        <v>7991</v>
      </c>
      <c r="R1649" s="1131">
        <v>7</v>
      </c>
      <c r="S1649" s="1131" t="s">
        <v>7193</v>
      </c>
      <c r="T1649" s="1131">
        <v>7</v>
      </c>
    </row>
    <row r="1650" spans="1:20">
      <c r="A1650" s="1131" t="s">
        <v>4313</v>
      </c>
      <c r="B1650" s="1132" t="s">
        <v>4314</v>
      </c>
      <c r="C1650" s="1131" t="s">
        <v>3730</v>
      </c>
      <c r="D1650" s="1134" t="s">
        <v>1041</v>
      </c>
      <c r="E1650" s="1134" t="s">
        <v>702</v>
      </c>
      <c r="G1650" s="1131">
        <v>4</v>
      </c>
      <c r="H1650" s="1131" t="s">
        <v>8316</v>
      </c>
      <c r="I1650" s="1131" t="s">
        <v>8359</v>
      </c>
      <c r="J1650" s="1131" t="s">
        <v>8036</v>
      </c>
      <c r="K1650" s="1131">
        <v>1</v>
      </c>
      <c r="L1650" s="1131">
        <v>789210</v>
      </c>
      <c r="R1650" s="1131">
        <v>9</v>
      </c>
      <c r="S1650" s="1131" t="s">
        <v>7193</v>
      </c>
      <c r="T1650" s="1131">
        <v>9</v>
      </c>
    </row>
    <row r="1651" spans="1:20">
      <c r="A1651" s="1131" t="s">
        <v>4315</v>
      </c>
      <c r="B1651" s="1132" t="s">
        <v>4316</v>
      </c>
      <c r="C1651" s="1131" t="s">
        <v>3730</v>
      </c>
      <c r="D1651" s="1134" t="s">
        <v>1041</v>
      </c>
      <c r="E1651" s="1134" t="s">
        <v>702</v>
      </c>
      <c r="G1651" s="1131">
        <v>4</v>
      </c>
      <c r="H1651" s="1131" t="s">
        <v>8316</v>
      </c>
      <c r="I1651" s="1131" t="s">
        <v>8360</v>
      </c>
      <c r="J1651" s="1131" t="s">
        <v>8361</v>
      </c>
      <c r="K1651" s="1131">
        <v>3</v>
      </c>
      <c r="R1651" s="1131">
        <v>40</v>
      </c>
      <c r="S1651" s="1131" t="s">
        <v>7193</v>
      </c>
      <c r="T1651" s="1131">
        <v>40</v>
      </c>
    </row>
    <row r="1652" spans="1:20">
      <c r="A1652" s="1131" t="s">
        <v>4317</v>
      </c>
      <c r="B1652" s="1132" t="s">
        <v>4318</v>
      </c>
      <c r="C1652" s="1131" t="s">
        <v>3730</v>
      </c>
      <c r="D1652" s="1134" t="s">
        <v>1041</v>
      </c>
      <c r="E1652" s="1134" t="s">
        <v>702</v>
      </c>
      <c r="G1652" s="1131">
        <v>4</v>
      </c>
      <c r="H1652" s="1131" t="s">
        <v>8316</v>
      </c>
      <c r="I1652" s="1131" t="s">
        <v>8362</v>
      </c>
      <c r="J1652" s="1131" t="s">
        <v>8363</v>
      </c>
      <c r="K1652" s="1131" t="s">
        <v>7683</v>
      </c>
      <c r="L1652" s="1131" t="s">
        <v>8364</v>
      </c>
      <c r="R1652" s="1131">
        <v>93</v>
      </c>
      <c r="S1652" s="1131" t="s">
        <v>7193</v>
      </c>
      <c r="T1652" s="1131">
        <v>93</v>
      </c>
    </row>
    <row r="1653" spans="1:20">
      <c r="A1653" s="1131" t="s">
        <v>4319</v>
      </c>
      <c r="B1653" s="1132" t="s">
        <v>4320</v>
      </c>
      <c r="C1653" s="1131" t="s">
        <v>3730</v>
      </c>
      <c r="D1653" s="1134" t="s">
        <v>1041</v>
      </c>
      <c r="E1653" s="1134" t="s">
        <v>702</v>
      </c>
      <c r="G1653" s="1131">
        <v>4</v>
      </c>
      <c r="H1653" s="1131" t="s">
        <v>8316</v>
      </c>
      <c r="I1653" s="1131" t="s">
        <v>8222</v>
      </c>
      <c r="J1653" s="1131" t="s">
        <v>8223</v>
      </c>
      <c r="K1653" s="1131">
        <v>1</v>
      </c>
      <c r="L1653" s="1131" t="s">
        <v>8130</v>
      </c>
      <c r="R1653" s="1131">
        <v>16</v>
      </c>
      <c r="S1653" s="1131" t="s">
        <v>7193</v>
      </c>
      <c r="T1653" s="1131">
        <v>16</v>
      </c>
    </row>
    <row r="1654" spans="1:20">
      <c r="A1654" s="1131" t="s">
        <v>4321</v>
      </c>
      <c r="B1654" s="1132" t="s">
        <v>4322</v>
      </c>
      <c r="C1654" s="1131" t="s">
        <v>3730</v>
      </c>
      <c r="D1654" s="1134" t="s">
        <v>1041</v>
      </c>
      <c r="E1654" s="1134" t="s">
        <v>702</v>
      </c>
      <c r="G1654" s="1131">
        <v>4</v>
      </c>
      <c r="H1654" s="1131" t="s">
        <v>8316</v>
      </c>
      <c r="I1654" s="1131" t="s">
        <v>8224</v>
      </c>
      <c r="J1654" s="1131" t="s">
        <v>8225</v>
      </c>
      <c r="K1654" s="1131">
        <v>1</v>
      </c>
      <c r="L1654" s="1131" t="s">
        <v>8136</v>
      </c>
      <c r="R1654" s="1131">
        <v>16</v>
      </c>
      <c r="S1654" s="1131" t="s">
        <v>7193</v>
      </c>
      <c r="T1654" s="1131">
        <v>16</v>
      </c>
    </row>
    <row r="1655" spans="1:20">
      <c r="A1655" s="1131" t="s">
        <v>4323</v>
      </c>
      <c r="B1655" s="1132" t="s">
        <v>4324</v>
      </c>
      <c r="C1655" s="1131" t="s">
        <v>3730</v>
      </c>
      <c r="D1655" s="1134" t="s">
        <v>1041</v>
      </c>
      <c r="E1655" s="1134" t="s">
        <v>702</v>
      </c>
      <c r="G1655" s="1131">
        <v>4</v>
      </c>
      <c r="H1655" s="1131" t="s">
        <v>8316</v>
      </c>
      <c r="I1655" s="1131" t="s">
        <v>8226</v>
      </c>
      <c r="J1655" s="1131" t="s">
        <v>8227</v>
      </c>
      <c r="K1655" s="1131">
        <v>1</v>
      </c>
      <c r="L1655" s="1131" t="s">
        <v>8145</v>
      </c>
      <c r="R1655" s="1131">
        <v>16</v>
      </c>
      <c r="S1655" s="1131" t="s">
        <v>7193</v>
      </c>
      <c r="T1655" s="1131">
        <v>16</v>
      </c>
    </row>
    <row r="1656" spans="1:20">
      <c r="A1656" s="1131" t="s">
        <v>4325</v>
      </c>
      <c r="B1656" s="1132" t="s">
        <v>4326</v>
      </c>
      <c r="C1656" s="1131" t="s">
        <v>3730</v>
      </c>
      <c r="D1656" s="1134" t="s">
        <v>1041</v>
      </c>
      <c r="E1656" s="1134" t="s">
        <v>702</v>
      </c>
      <c r="G1656" s="1131">
        <v>4</v>
      </c>
      <c r="H1656" s="1131" t="s">
        <v>8316</v>
      </c>
      <c r="I1656" s="1131" t="s">
        <v>8365</v>
      </c>
      <c r="J1656" s="1131" t="s">
        <v>8150</v>
      </c>
      <c r="K1656" s="1131">
        <v>1</v>
      </c>
      <c r="L1656" s="1131" t="s">
        <v>8151</v>
      </c>
      <c r="R1656" s="1131">
        <v>7</v>
      </c>
      <c r="S1656" s="1131" t="s">
        <v>7193</v>
      </c>
      <c r="T1656" s="1131">
        <v>7</v>
      </c>
    </row>
    <row r="1657" spans="1:20">
      <c r="A1657" s="1131" t="s">
        <v>4327</v>
      </c>
      <c r="B1657" s="1132" t="s">
        <v>4328</v>
      </c>
      <c r="C1657" s="1131" t="s">
        <v>3730</v>
      </c>
      <c r="D1657" s="1134" t="s">
        <v>1041</v>
      </c>
      <c r="E1657" s="1134" t="s">
        <v>702</v>
      </c>
      <c r="G1657" s="1131">
        <v>4</v>
      </c>
      <c r="H1657" s="1131" t="s">
        <v>8316</v>
      </c>
      <c r="I1657" s="1131" t="s">
        <v>8228</v>
      </c>
      <c r="J1657" s="1131" t="s">
        <v>8229</v>
      </c>
      <c r="K1657" s="1131" t="s">
        <v>7908</v>
      </c>
      <c r="L1657" s="1131" t="s">
        <v>8230</v>
      </c>
      <c r="R1657" s="1131">
        <v>51</v>
      </c>
      <c r="S1657" s="1131" t="s">
        <v>7193</v>
      </c>
      <c r="T1657" s="1131">
        <v>51</v>
      </c>
    </row>
    <row r="1658" spans="1:20">
      <c r="A1658" s="1131" t="s">
        <v>4329</v>
      </c>
      <c r="B1658" s="1132" t="s">
        <v>4330</v>
      </c>
      <c r="C1658" s="1131" t="s">
        <v>3730</v>
      </c>
      <c r="D1658" s="1134" t="s">
        <v>1041</v>
      </c>
      <c r="E1658" s="1134" t="s">
        <v>702</v>
      </c>
      <c r="G1658" s="1131">
        <v>4</v>
      </c>
      <c r="H1658" s="1131" t="s">
        <v>8316</v>
      </c>
      <c r="I1658" s="1131" t="s">
        <v>8231</v>
      </c>
      <c r="J1658" s="1131" t="s">
        <v>8232</v>
      </c>
      <c r="K1658" s="1131">
        <v>1</v>
      </c>
      <c r="L1658" s="1131" t="s">
        <v>8061</v>
      </c>
      <c r="R1658" s="1131">
        <v>16</v>
      </c>
      <c r="S1658" s="1131" t="s">
        <v>7193</v>
      </c>
      <c r="T1658" s="1131">
        <v>16</v>
      </c>
    </row>
    <row r="1659" spans="1:20">
      <c r="A1659" s="1131" t="s">
        <v>4331</v>
      </c>
      <c r="B1659" s="1132" t="s">
        <v>4332</v>
      </c>
      <c r="C1659" s="1131" t="s">
        <v>3730</v>
      </c>
      <c r="D1659" s="1134" t="s">
        <v>1041</v>
      </c>
      <c r="E1659" s="1134" t="s">
        <v>702</v>
      </c>
      <c r="G1659" s="1131">
        <v>4</v>
      </c>
      <c r="H1659" s="1131" t="s">
        <v>8316</v>
      </c>
      <c r="I1659" s="1131" t="s">
        <v>8233</v>
      </c>
      <c r="J1659" s="1131" t="s">
        <v>8234</v>
      </c>
      <c r="K1659" s="1131">
        <v>1</v>
      </c>
      <c r="L1659" s="1131" t="s">
        <v>8235</v>
      </c>
      <c r="R1659" s="1131">
        <v>26</v>
      </c>
      <c r="S1659" s="1131" t="s">
        <v>7193</v>
      </c>
      <c r="T1659" s="1131">
        <v>26</v>
      </c>
    </row>
    <row r="1660" spans="1:20">
      <c r="A1660" s="1131" t="s">
        <v>4333</v>
      </c>
      <c r="B1660" s="1132" t="s">
        <v>4334</v>
      </c>
      <c r="C1660" s="1131" t="s">
        <v>3730</v>
      </c>
      <c r="D1660" s="1134" t="s">
        <v>1041</v>
      </c>
      <c r="E1660" s="1134" t="s">
        <v>702</v>
      </c>
      <c r="G1660" s="1131">
        <v>4</v>
      </c>
      <c r="H1660" s="1131" t="s">
        <v>8316</v>
      </c>
      <c r="I1660" s="1131" t="s">
        <v>8236</v>
      </c>
      <c r="J1660" s="1131" t="s">
        <v>8237</v>
      </c>
      <c r="K1660" s="1131" t="s">
        <v>7683</v>
      </c>
      <c r="L1660" s="1131" t="s">
        <v>8238</v>
      </c>
      <c r="R1660" s="1131">
        <v>9</v>
      </c>
      <c r="S1660" s="1131" t="s">
        <v>7193</v>
      </c>
      <c r="T1660" s="1131">
        <v>9</v>
      </c>
    </row>
    <row r="1661" spans="1:20">
      <c r="A1661" s="1131" t="s">
        <v>4335</v>
      </c>
      <c r="B1661" s="1132" t="s">
        <v>4336</v>
      </c>
      <c r="C1661" s="1131" t="s">
        <v>3730</v>
      </c>
      <c r="D1661" s="1134" t="s">
        <v>1041</v>
      </c>
      <c r="E1661" s="1134" t="s">
        <v>702</v>
      </c>
      <c r="G1661" s="1131">
        <v>4</v>
      </c>
      <c r="H1661" s="1131" t="s">
        <v>8316</v>
      </c>
      <c r="I1661" s="1131" t="s">
        <v>8366</v>
      </c>
      <c r="J1661" s="1131" t="s">
        <v>8087</v>
      </c>
      <c r="K1661" s="1131" t="s">
        <v>7683</v>
      </c>
      <c r="L1661" s="1131" t="s">
        <v>8088</v>
      </c>
      <c r="R1661" s="1131">
        <v>7</v>
      </c>
      <c r="S1661" s="1131" t="s">
        <v>7193</v>
      </c>
      <c r="T1661" s="1131">
        <v>7</v>
      </c>
    </row>
    <row r="1662" spans="1:20">
      <c r="A1662" s="1131" t="s">
        <v>4337</v>
      </c>
      <c r="B1662" s="1132" t="s">
        <v>4338</v>
      </c>
      <c r="C1662" s="1131" t="s">
        <v>3730</v>
      </c>
      <c r="D1662" s="1134" t="s">
        <v>1041</v>
      </c>
      <c r="E1662" s="1134" t="s">
        <v>702</v>
      </c>
      <c r="G1662" s="1131">
        <v>4</v>
      </c>
      <c r="H1662" s="1131" t="s">
        <v>8316</v>
      </c>
      <c r="I1662" s="1131" t="s">
        <v>8239</v>
      </c>
      <c r="J1662" s="1131" t="s">
        <v>8240</v>
      </c>
      <c r="K1662" s="1131">
        <v>1</v>
      </c>
      <c r="L1662" s="1131" t="s">
        <v>8241</v>
      </c>
      <c r="R1662" s="1131">
        <v>8</v>
      </c>
      <c r="S1662" s="1131" t="s">
        <v>7193</v>
      </c>
      <c r="T1662" s="1131">
        <v>8</v>
      </c>
    </row>
    <row r="1663" spans="1:20">
      <c r="A1663" s="1131" t="s">
        <v>4339</v>
      </c>
      <c r="B1663" s="1132" t="s">
        <v>4340</v>
      </c>
      <c r="C1663" s="1131" t="s">
        <v>3730</v>
      </c>
      <c r="D1663" s="1134" t="s">
        <v>1041</v>
      </c>
      <c r="E1663" s="1134" t="s">
        <v>702</v>
      </c>
      <c r="G1663" s="1131">
        <v>4</v>
      </c>
      <c r="H1663" s="1131" t="s">
        <v>8316</v>
      </c>
      <c r="I1663" s="1131" t="s">
        <v>8242</v>
      </c>
      <c r="J1663" s="1131" t="s">
        <v>8243</v>
      </c>
      <c r="K1663" s="1131" t="s">
        <v>7683</v>
      </c>
      <c r="L1663" s="1131" t="s">
        <v>8244</v>
      </c>
      <c r="R1663" s="1131">
        <v>8</v>
      </c>
      <c r="S1663" s="1131" t="s">
        <v>7193</v>
      </c>
      <c r="T1663" s="1131">
        <v>8</v>
      </c>
    </row>
    <row r="1664" spans="1:20">
      <c r="A1664" s="1131" t="s">
        <v>4341</v>
      </c>
      <c r="B1664" s="1132" t="s">
        <v>4342</v>
      </c>
      <c r="C1664" s="1131" t="s">
        <v>3730</v>
      </c>
      <c r="D1664" s="1134" t="s">
        <v>1041</v>
      </c>
      <c r="E1664" s="1134" t="s">
        <v>702</v>
      </c>
      <c r="G1664" s="1131">
        <v>4</v>
      </c>
      <c r="H1664" s="1131" t="s">
        <v>8316</v>
      </c>
      <c r="I1664" s="1131" t="s">
        <v>8245</v>
      </c>
      <c r="J1664" s="1131" t="s">
        <v>8246</v>
      </c>
      <c r="K1664" s="1131">
        <v>1</v>
      </c>
      <c r="R1664" s="1131">
        <v>16</v>
      </c>
      <c r="T1664" s="1131">
        <v>16</v>
      </c>
    </row>
    <row r="1665" spans="1:20">
      <c r="A1665" s="1131" t="s">
        <v>4343</v>
      </c>
      <c r="B1665" s="1132" t="s">
        <v>4344</v>
      </c>
      <c r="C1665" s="1131" t="s">
        <v>3730</v>
      </c>
      <c r="D1665" s="1134" t="s">
        <v>1041</v>
      </c>
      <c r="E1665" s="1134" t="s">
        <v>702</v>
      </c>
      <c r="G1665" s="1131">
        <v>4</v>
      </c>
      <c r="H1665" s="1131" t="s">
        <v>8316</v>
      </c>
      <c r="I1665" s="1131" t="s">
        <v>8247</v>
      </c>
      <c r="J1665" s="1131" t="s">
        <v>8248</v>
      </c>
      <c r="K1665" s="1131" t="s">
        <v>7683</v>
      </c>
      <c r="L1665" s="1131" t="s">
        <v>8249</v>
      </c>
      <c r="R1665" s="1131">
        <v>8</v>
      </c>
      <c r="S1665" s="1131" t="s">
        <v>7193</v>
      </c>
      <c r="T1665" s="1131">
        <v>8</v>
      </c>
    </row>
    <row r="1666" spans="1:20">
      <c r="A1666" s="1131" t="s">
        <v>4345</v>
      </c>
      <c r="B1666" s="1132" t="s">
        <v>4346</v>
      </c>
      <c r="C1666" s="1131" t="s">
        <v>3730</v>
      </c>
      <c r="D1666" s="1134" t="s">
        <v>1041</v>
      </c>
      <c r="E1666" s="1134" t="s">
        <v>702</v>
      </c>
      <c r="G1666" s="1131">
        <v>4</v>
      </c>
      <c r="H1666" s="1131" t="s">
        <v>8316</v>
      </c>
      <c r="I1666" s="1131" t="s">
        <v>8250</v>
      </c>
      <c r="J1666" s="1131" t="s">
        <v>8251</v>
      </c>
      <c r="K1666" s="1131">
        <v>1</v>
      </c>
      <c r="R1666" s="1131">
        <v>52</v>
      </c>
      <c r="T1666" s="1131">
        <v>52</v>
      </c>
    </row>
    <row r="1667" spans="1:20">
      <c r="A1667" s="1131" t="s">
        <v>4347</v>
      </c>
      <c r="B1667" s="1132" t="s">
        <v>4348</v>
      </c>
      <c r="C1667" s="1131" t="s">
        <v>3730</v>
      </c>
      <c r="D1667" s="1134" t="s">
        <v>1041</v>
      </c>
      <c r="E1667" s="1134" t="s">
        <v>702</v>
      </c>
      <c r="G1667" s="1131">
        <v>4</v>
      </c>
      <c r="H1667" s="1131" t="s">
        <v>8316</v>
      </c>
      <c r="I1667" s="1131" t="s">
        <v>8367</v>
      </c>
      <c r="J1667" s="1131" t="s">
        <v>8096</v>
      </c>
      <c r="K1667" s="1131" t="s">
        <v>7683</v>
      </c>
      <c r="L1667" s="1131" t="s">
        <v>8097</v>
      </c>
      <c r="R1667" s="1131">
        <v>7</v>
      </c>
      <c r="S1667" s="1131" t="s">
        <v>7193</v>
      </c>
      <c r="T1667" s="1131">
        <v>7</v>
      </c>
    </row>
    <row r="1668" spans="1:20">
      <c r="A1668" s="1131" t="s">
        <v>4349</v>
      </c>
      <c r="B1668" s="1132" t="s">
        <v>4350</v>
      </c>
      <c r="C1668" s="1131" t="s">
        <v>3730</v>
      </c>
      <c r="D1668" s="1134" t="s">
        <v>1041</v>
      </c>
      <c r="E1668" s="1134" t="s">
        <v>702</v>
      </c>
      <c r="G1668" s="1131">
        <v>4</v>
      </c>
      <c r="H1668" s="1131" t="s">
        <v>8316</v>
      </c>
      <c r="I1668" s="1131" t="s">
        <v>8368</v>
      </c>
      <c r="J1668" s="1131" t="s">
        <v>8369</v>
      </c>
      <c r="K1668" s="1131" t="s">
        <v>7683</v>
      </c>
      <c r="L1668" s="1131" t="s">
        <v>8100</v>
      </c>
      <c r="R1668" s="1131">
        <v>14</v>
      </c>
      <c r="S1668" s="1131" t="s">
        <v>7193</v>
      </c>
      <c r="T1668" s="1131">
        <v>14</v>
      </c>
    </row>
    <row r="1669" spans="1:20">
      <c r="A1669" s="1131" t="s">
        <v>4351</v>
      </c>
      <c r="B1669" s="1132" t="s">
        <v>4352</v>
      </c>
      <c r="C1669" s="1131" t="s">
        <v>3730</v>
      </c>
      <c r="D1669" s="1134" t="s">
        <v>1041</v>
      </c>
      <c r="E1669" s="1134" t="s">
        <v>702</v>
      </c>
      <c r="G1669" s="1131">
        <v>4</v>
      </c>
      <c r="H1669" s="1131" t="s">
        <v>8316</v>
      </c>
      <c r="I1669" s="1131" t="s">
        <v>8370</v>
      </c>
      <c r="J1669" s="1131" t="s">
        <v>8114</v>
      </c>
      <c r="K1669" s="1131" t="s">
        <v>7683</v>
      </c>
      <c r="L1669" s="1131" t="s">
        <v>8115</v>
      </c>
      <c r="R1669" s="1131">
        <v>8</v>
      </c>
      <c r="S1669" s="1131" t="s">
        <v>7193</v>
      </c>
      <c r="T1669" s="1131">
        <v>8</v>
      </c>
    </row>
    <row r="1670" spans="1:20">
      <c r="A1670" s="1131" t="s">
        <v>4353</v>
      </c>
      <c r="B1670" s="1132" t="s">
        <v>4354</v>
      </c>
      <c r="C1670" s="1131" t="s">
        <v>3730</v>
      </c>
      <c r="D1670" s="1134" t="s">
        <v>1041</v>
      </c>
      <c r="E1670" s="1134" t="s">
        <v>702</v>
      </c>
      <c r="G1670" s="1131">
        <v>4</v>
      </c>
      <c r="H1670" s="1131" t="s">
        <v>8316</v>
      </c>
      <c r="I1670" s="1131" t="s">
        <v>8252</v>
      </c>
      <c r="J1670" s="1131" t="s">
        <v>8253</v>
      </c>
      <c r="K1670" s="1131" t="s">
        <v>7908</v>
      </c>
      <c r="L1670" s="1131" t="s">
        <v>8254</v>
      </c>
      <c r="R1670" s="1131">
        <v>50</v>
      </c>
      <c r="S1670" s="1131" t="s">
        <v>7193</v>
      </c>
      <c r="T1670" s="1131">
        <v>50</v>
      </c>
    </row>
    <row r="1671" spans="1:20">
      <c r="A1671" s="1131" t="s">
        <v>4355</v>
      </c>
      <c r="B1671" s="1132" t="s">
        <v>4356</v>
      </c>
      <c r="C1671" s="1131" t="s">
        <v>3730</v>
      </c>
      <c r="D1671" s="1134" t="s">
        <v>1041</v>
      </c>
      <c r="E1671" s="1134" t="s">
        <v>702</v>
      </c>
      <c r="G1671" s="1131">
        <v>4</v>
      </c>
      <c r="H1671" s="1131" t="s">
        <v>8316</v>
      </c>
      <c r="I1671" s="1131" t="s">
        <v>8371</v>
      </c>
      <c r="J1671" s="1131" t="s">
        <v>8081</v>
      </c>
      <c r="K1671" s="1131">
        <v>1</v>
      </c>
      <c r="L1671" s="1131" t="s">
        <v>8082</v>
      </c>
      <c r="R1671" s="1131">
        <v>7</v>
      </c>
      <c r="S1671" s="1131" t="s">
        <v>7193</v>
      </c>
      <c r="T1671" s="1131">
        <v>7</v>
      </c>
    </row>
    <row r="1672" spans="1:20">
      <c r="A1672" s="1131" t="s">
        <v>4357</v>
      </c>
      <c r="B1672" s="1132" t="s">
        <v>4358</v>
      </c>
      <c r="C1672" s="1131" t="s">
        <v>3730</v>
      </c>
      <c r="D1672" s="1134" t="s">
        <v>1041</v>
      </c>
      <c r="E1672" s="1134" t="s">
        <v>702</v>
      </c>
      <c r="G1672" s="1131">
        <v>4</v>
      </c>
      <c r="H1672" s="1131" t="s">
        <v>8316</v>
      </c>
      <c r="I1672" s="1131" t="s">
        <v>8257</v>
      </c>
      <c r="J1672" s="1131" t="s">
        <v>8258</v>
      </c>
      <c r="K1672" s="1131" t="s">
        <v>7683</v>
      </c>
      <c r="L1672" s="1131" t="s">
        <v>8259</v>
      </c>
      <c r="R1672" s="1131">
        <v>26</v>
      </c>
      <c r="S1672" s="1131" t="s">
        <v>7193</v>
      </c>
      <c r="T1672" s="1131">
        <v>26</v>
      </c>
    </row>
    <row r="1673" spans="1:20">
      <c r="A1673" s="1131" t="s">
        <v>4359</v>
      </c>
      <c r="B1673" s="1132" t="s">
        <v>4360</v>
      </c>
      <c r="C1673" s="1131" t="s">
        <v>3730</v>
      </c>
      <c r="D1673" s="1134" t="s">
        <v>1041</v>
      </c>
      <c r="E1673" s="1134" t="s">
        <v>702</v>
      </c>
      <c r="G1673" s="1131">
        <v>4</v>
      </c>
      <c r="H1673" s="1131" t="s">
        <v>8316</v>
      </c>
      <c r="I1673" s="1131" t="s">
        <v>8260</v>
      </c>
      <c r="J1673" s="1131" t="s">
        <v>8261</v>
      </c>
      <c r="K1673" s="1131" t="s">
        <v>7683</v>
      </c>
      <c r="L1673" s="1131" t="s">
        <v>8262</v>
      </c>
      <c r="R1673" s="1131">
        <v>9</v>
      </c>
      <c r="S1673" s="1131" t="s">
        <v>7193</v>
      </c>
      <c r="T1673" s="1131">
        <v>9</v>
      </c>
    </row>
    <row r="1674" spans="1:20">
      <c r="A1674" s="1131" t="s">
        <v>4361</v>
      </c>
      <c r="B1674" s="1132" t="s">
        <v>4362</v>
      </c>
      <c r="C1674" s="1131" t="s">
        <v>3730</v>
      </c>
      <c r="D1674" s="1134" t="s">
        <v>1041</v>
      </c>
      <c r="E1674" s="1134" t="s">
        <v>702</v>
      </c>
      <c r="G1674" s="1131">
        <v>4</v>
      </c>
      <c r="H1674" s="1131" t="s">
        <v>8316</v>
      </c>
      <c r="I1674" s="1131" t="s">
        <v>8263</v>
      </c>
      <c r="J1674" s="1131" t="s">
        <v>8264</v>
      </c>
      <c r="K1674" s="1131">
        <v>1</v>
      </c>
      <c r="L1674" s="1131" t="s">
        <v>8265</v>
      </c>
      <c r="R1674" s="1131">
        <v>19</v>
      </c>
      <c r="S1674" s="1131" t="s">
        <v>7193</v>
      </c>
      <c r="T1674" s="1131">
        <v>19</v>
      </c>
    </row>
    <row r="1675" spans="1:20">
      <c r="A1675" s="1131" t="s">
        <v>4363</v>
      </c>
      <c r="B1675" s="1132" t="s">
        <v>4364</v>
      </c>
      <c r="C1675" s="1131" t="s">
        <v>3730</v>
      </c>
      <c r="D1675" s="1134" t="s">
        <v>1041</v>
      </c>
      <c r="E1675" s="1134" t="s">
        <v>702</v>
      </c>
      <c r="G1675" s="1131">
        <v>4</v>
      </c>
      <c r="H1675" s="1131" t="s">
        <v>8316</v>
      </c>
      <c r="I1675" s="1131" t="s">
        <v>8266</v>
      </c>
      <c r="J1675" s="1131" t="s">
        <v>8267</v>
      </c>
      <c r="K1675" s="1131" t="s">
        <v>7683</v>
      </c>
      <c r="L1675" s="1131" t="s">
        <v>8268</v>
      </c>
      <c r="R1675" s="1131">
        <v>10</v>
      </c>
      <c r="S1675" s="1131" t="s">
        <v>7193</v>
      </c>
      <c r="T1675" s="1131">
        <v>10</v>
      </c>
    </row>
    <row r="1676" spans="1:20">
      <c r="A1676" s="1131" t="s">
        <v>4365</v>
      </c>
      <c r="B1676" s="1132" t="s">
        <v>4366</v>
      </c>
      <c r="C1676" s="1131" t="s">
        <v>3730</v>
      </c>
      <c r="D1676" s="1134" t="s">
        <v>1041</v>
      </c>
      <c r="E1676" s="1134" t="s">
        <v>702</v>
      </c>
      <c r="G1676" s="1131">
        <v>4</v>
      </c>
      <c r="H1676" s="1131" t="s">
        <v>8316</v>
      </c>
      <c r="I1676" s="1131" t="s">
        <v>8269</v>
      </c>
      <c r="J1676" s="1131" t="s">
        <v>8270</v>
      </c>
      <c r="K1676" s="1131" t="s">
        <v>7683</v>
      </c>
      <c r="L1676" s="1131" t="s">
        <v>8271</v>
      </c>
      <c r="R1676" s="1131">
        <v>10</v>
      </c>
      <c r="S1676" s="1131" t="s">
        <v>7193</v>
      </c>
      <c r="T1676" s="1131">
        <v>10</v>
      </c>
    </row>
    <row r="1677" spans="1:20">
      <c r="A1677" s="1131" t="s">
        <v>4367</v>
      </c>
      <c r="B1677" s="1132" t="s">
        <v>4368</v>
      </c>
      <c r="C1677" s="1131" t="s">
        <v>3730</v>
      </c>
      <c r="D1677" s="1134" t="s">
        <v>1041</v>
      </c>
      <c r="E1677" s="1134" t="s">
        <v>702</v>
      </c>
      <c r="G1677" s="1131">
        <v>4</v>
      </c>
      <c r="H1677" s="1131" t="s">
        <v>8316</v>
      </c>
      <c r="I1677" s="1131" t="s">
        <v>8272</v>
      </c>
      <c r="J1677" s="1131" t="s">
        <v>8273</v>
      </c>
      <c r="K1677" s="1131">
        <v>1</v>
      </c>
      <c r="L1677" s="1131" t="s">
        <v>8274</v>
      </c>
      <c r="R1677" s="1131">
        <v>10</v>
      </c>
      <c r="S1677" s="1131" t="s">
        <v>7193</v>
      </c>
      <c r="T1677" s="1131">
        <v>10</v>
      </c>
    </row>
    <row r="1678" spans="1:20">
      <c r="A1678" s="1131" t="s">
        <v>4369</v>
      </c>
      <c r="B1678" s="1132" t="s">
        <v>4370</v>
      </c>
      <c r="C1678" s="1131" t="s">
        <v>3730</v>
      </c>
      <c r="D1678" s="1134" t="s">
        <v>1041</v>
      </c>
      <c r="E1678" s="1134" t="s">
        <v>702</v>
      </c>
      <c r="G1678" s="1131">
        <v>4</v>
      </c>
      <c r="H1678" s="1131" t="s">
        <v>8316</v>
      </c>
      <c r="I1678" s="1131" t="s">
        <v>8275</v>
      </c>
      <c r="J1678" s="1131" t="s">
        <v>8276</v>
      </c>
      <c r="K1678" s="1131" t="s">
        <v>7683</v>
      </c>
      <c r="L1678" s="1131" t="s">
        <v>8277</v>
      </c>
      <c r="R1678" s="1131">
        <v>9</v>
      </c>
      <c r="S1678" s="1131" t="s">
        <v>7193</v>
      </c>
      <c r="T1678" s="1131">
        <v>9</v>
      </c>
    </row>
    <row r="1679" spans="1:20">
      <c r="A1679" s="1131" t="s">
        <v>4371</v>
      </c>
      <c r="B1679" s="1132" t="s">
        <v>4372</v>
      </c>
      <c r="C1679" s="1131" t="s">
        <v>3730</v>
      </c>
      <c r="D1679" s="1134" t="s">
        <v>1041</v>
      </c>
      <c r="E1679" s="1134" t="s">
        <v>702</v>
      </c>
      <c r="G1679" s="1131">
        <v>4</v>
      </c>
      <c r="H1679" s="1131" t="s">
        <v>8316</v>
      </c>
      <c r="I1679" s="1131" t="s">
        <v>8278</v>
      </c>
      <c r="J1679" s="1131" t="s">
        <v>8279</v>
      </c>
      <c r="K1679" s="1131">
        <v>1</v>
      </c>
      <c r="L1679" s="1131" t="s">
        <v>8280</v>
      </c>
      <c r="R1679" s="1131">
        <v>41</v>
      </c>
      <c r="S1679" s="1131" t="s">
        <v>7193</v>
      </c>
      <c r="T1679" s="1131">
        <v>41</v>
      </c>
    </row>
    <row r="1680" spans="1:20">
      <c r="A1680" s="1131" t="s">
        <v>4373</v>
      </c>
      <c r="B1680" s="1132" t="s">
        <v>4374</v>
      </c>
      <c r="C1680" s="1131" t="s">
        <v>3730</v>
      </c>
      <c r="D1680" s="1134" t="s">
        <v>1041</v>
      </c>
      <c r="E1680" s="1134" t="s">
        <v>702</v>
      </c>
      <c r="G1680" s="1131">
        <v>4</v>
      </c>
      <c r="H1680" s="1131" t="s">
        <v>8316</v>
      </c>
      <c r="I1680" s="1131" t="s">
        <v>8283</v>
      </c>
      <c r="J1680" s="1131" t="s">
        <v>8284</v>
      </c>
      <c r="K1680" s="1131" t="s">
        <v>7218</v>
      </c>
      <c r="L1680" s="1131" t="s">
        <v>8285</v>
      </c>
      <c r="R1680" s="1131">
        <v>18</v>
      </c>
      <c r="S1680" s="1131" t="s">
        <v>7193</v>
      </c>
      <c r="T1680" s="1131">
        <v>18</v>
      </c>
    </row>
    <row r="1681" spans="1:20">
      <c r="A1681" s="1131" t="s">
        <v>4375</v>
      </c>
      <c r="B1681" s="1132" t="s">
        <v>4376</v>
      </c>
      <c r="C1681" s="1131" t="s">
        <v>3730</v>
      </c>
      <c r="D1681" s="1134" t="s">
        <v>1041</v>
      </c>
      <c r="E1681" s="1134" t="s">
        <v>702</v>
      </c>
      <c r="G1681" s="1131">
        <v>4</v>
      </c>
      <c r="H1681" s="1131" t="s">
        <v>8316</v>
      </c>
      <c r="I1681" s="1131" t="s">
        <v>8286</v>
      </c>
      <c r="J1681" s="1131" t="s">
        <v>8287</v>
      </c>
      <c r="K1681" s="1131" t="s">
        <v>7218</v>
      </c>
      <c r="L1681" s="1131" t="s">
        <v>8288</v>
      </c>
      <c r="R1681" s="1131">
        <v>18</v>
      </c>
      <c r="S1681" s="1131" t="s">
        <v>7193</v>
      </c>
      <c r="T1681" s="1131">
        <v>18</v>
      </c>
    </row>
    <row r="1682" spans="1:20">
      <c r="A1682" s="1131" t="s">
        <v>4377</v>
      </c>
      <c r="B1682" s="1132" t="s">
        <v>4378</v>
      </c>
      <c r="C1682" s="1131" t="s">
        <v>3730</v>
      </c>
      <c r="D1682" s="1134" t="s">
        <v>1041</v>
      </c>
      <c r="E1682" s="1134" t="s">
        <v>702</v>
      </c>
      <c r="G1682" s="1131">
        <v>4</v>
      </c>
      <c r="H1682" s="1131" t="s">
        <v>8316</v>
      </c>
      <c r="I1682" s="1131" t="s">
        <v>8289</v>
      </c>
      <c r="J1682" s="1131" t="s">
        <v>8290</v>
      </c>
      <c r="K1682" s="1131" t="s">
        <v>7218</v>
      </c>
      <c r="L1682" s="1131" t="s">
        <v>8291</v>
      </c>
      <c r="R1682" s="1131">
        <v>9</v>
      </c>
      <c r="S1682" s="1131" t="s">
        <v>7193</v>
      </c>
      <c r="T1682" s="1131">
        <v>9</v>
      </c>
    </row>
    <row r="1683" spans="1:20">
      <c r="A1683" s="1131" t="s">
        <v>4379</v>
      </c>
      <c r="B1683" s="1132" t="s">
        <v>4380</v>
      </c>
      <c r="C1683" s="1131" t="s">
        <v>3730</v>
      </c>
      <c r="D1683" s="1134" t="s">
        <v>1041</v>
      </c>
      <c r="E1683" s="1134" t="s">
        <v>702</v>
      </c>
      <c r="G1683" s="1131">
        <v>4</v>
      </c>
      <c r="H1683" s="1131" t="s">
        <v>8316</v>
      </c>
      <c r="I1683" s="1131" t="s">
        <v>8292</v>
      </c>
      <c r="J1683" s="1131" t="s">
        <v>8293</v>
      </c>
      <c r="K1683" s="1131" t="s">
        <v>7218</v>
      </c>
      <c r="L1683" s="1131" t="s">
        <v>8294</v>
      </c>
      <c r="R1683" s="1131">
        <v>28</v>
      </c>
      <c r="S1683" s="1131" t="s">
        <v>7193</v>
      </c>
      <c r="T1683" s="1131">
        <v>28</v>
      </c>
    </row>
    <row r="1684" spans="1:20">
      <c r="A1684" s="1131" t="s">
        <v>4381</v>
      </c>
      <c r="B1684" s="1132" t="s">
        <v>4382</v>
      </c>
      <c r="C1684" s="1131" t="s">
        <v>3730</v>
      </c>
      <c r="D1684" s="1134" t="s">
        <v>1041</v>
      </c>
      <c r="E1684" s="1134" t="s">
        <v>702</v>
      </c>
      <c r="G1684" s="1131">
        <v>4</v>
      </c>
      <c r="H1684" s="1131" t="s">
        <v>8316</v>
      </c>
      <c r="I1684" s="1131" t="s">
        <v>8295</v>
      </c>
      <c r="J1684" s="1131" t="s">
        <v>8296</v>
      </c>
      <c r="K1684" s="1131" t="s">
        <v>7218</v>
      </c>
      <c r="L1684" s="1131" t="s">
        <v>8297</v>
      </c>
      <c r="R1684" s="1131">
        <v>9</v>
      </c>
      <c r="S1684" s="1131" t="s">
        <v>7193</v>
      </c>
      <c r="T1684" s="1131">
        <v>9</v>
      </c>
    </row>
    <row r="1685" spans="1:20">
      <c r="A1685" s="1131" t="s">
        <v>4383</v>
      </c>
      <c r="B1685" s="1132" t="s">
        <v>4384</v>
      </c>
      <c r="C1685" s="1131" t="s">
        <v>3730</v>
      </c>
      <c r="D1685" s="1134" t="s">
        <v>1041</v>
      </c>
      <c r="E1685" s="1134" t="s">
        <v>702</v>
      </c>
      <c r="G1685" s="1131">
        <v>4</v>
      </c>
      <c r="H1685" s="1131" t="s">
        <v>8316</v>
      </c>
      <c r="I1685" s="1131" t="s">
        <v>8298</v>
      </c>
      <c r="J1685" s="1131" t="s">
        <v>8299</v>
      </c>
      <c r="K1685" s="1131" t="s">
        <v>7218</v>
      </c>
      <c r="L1685" s="1131" t="s">
        <v>8300</v>
      </c>
      <c r="R1685" s="1131">
        <v>9</v>
      </c>
      <c r="S1685" s="1131" t="s">
        <v>7193</v>
      </c>
      <c r="T1685" s="1131">
        <v>9</v>
      </c>
    </row>
    <row r="1686" spans="1:20">
      <c r="A1686" s="1131" t="s">
        <v>4385</v>
      </c>
      <c r="B1686" s="1132" t="s">
        <v>4386</v>
      </c>
      <c r="C1686" s="1131" t="s">
        <v>3730</v>
      </c>
      <c r="D1686" s="1134" t="s">
        <v>1041</v>
      </c>
      <c r="E1686" s="1134" t="s">
        <v>702</v>
      </c>
      <c r="G1686" s="1131">
        <v>4</v>
      </c>
      <c r="H1686" s="1131" t="s">
        <v>8316</v>
      </c>
      <c r="I1686" s="1131" t="s">
        <v>8301</v>
      </c>
      <c r="J1686" s="1131" t="s">
        <v>8302</v>
      </c>
      <c r="K1686" s="1131" t="s">
        <v>7218</v>
      </c>
      <c r="L1686" s="1131" t="s">
        <v>8303</v>
      </c>
      <c r="R1686" s="1131">
        <v>18</v>
      </c>
      <c r="S1686" s="1131" t="s">
        <v>7193</v>
      </c>
      <c r="T1686" s="1131">
        <v>18</v>
      </c>
    </row>
    <row r="1687" spans="1:20">
      <c r="A1687" s="1131" t="s">
        <v>4387</v>
      </c>
      <c r="B1687" s="1132" t="s">
        <v>4388</v>
      </c>
      <c r="C1687" s="1131" t="s">
        <v>3730</v>
      </c>
      <c r="D1687" s="1134" t="s">
        <v>1041</v>
      </c>
      <c r="E1687" s="1134" t="s">
        <v>702</v>
      </c>
      <c r="G1687" s="1131">
        <v>4</v>
      </c>
      <c r="H1687" s="1131" t="s">
        <v>8316</v>
      </c>
      <c r="I1687" s="1131" t="s">
        <v>8304</v>
      </c>
      <c r="J1687" s="1131" t="s">
        <v>8305</v>
      </c>
      <c r="K1687" s="1131" t="s">
        <v>7218</v>
      </c>
      <c r="L1687" s="1131" t="s">
        <v>8306</v>
      </c>
      <c r="R1687" s="1131">
        <v>28</v>
      </c>
      <c r="S1687" s="1131" t="s">
        <v>7193</v>
      </c>
      <c r="T1687" s="1131">
        <v>28</v>
      </c>
    </row>
    <row r="1688" spans="1:20">
      <c r="A1688" s="1131" t="s">
        <v>4389</v>
      </c>
      <c r="B1688" s="1132" t="s">
        <v>4390</v>
      </c>
      <c r="C1688" s="1131" t="s">
        <v>3730</v>
      </c>
      <c r="D1688" s="1134" t="s">
        <v>1041</v>
      </c>
      <c r="E1688" s="1134" t="s">
        <v>702</v>
      </c>
      <c r="G1688" s="1131">
        <v>4</v>
      </c>
      <c r="H1688" s="1131" t="s">
        <v>8316</v>
      </c>
      <c r="I1688" s="1131" t="s">
        <v>8311</v>
      </c>
      <c r="J1688" s="1131" t="s">
        <v>8312</v>
      </c>
      <c r="K1688" s="1131" t="s">
        <v>7218</v>
      </c>
      <c r="L1688" s="1131" t="s">
        <v>8313</v>
      </c>
      <c r="R1688" s="1131">
        <v>27</v>
      </c>
      <c r="S1688" s="1131" t="s">
        <v>7193</v>
      </c>
      <c r="T1688" s="1131">
        <v>27</v>
      </c>
    </row>
    <row r="1689" spans="1:20">
      <c r="A1689" s="1131" t="s">
        <v>4391</v>
      </c>
      <c r="B1689" s="1132" t="s">
        <v>4392</v>
      </c>
      <c r="C1689" s="1131" t="s">
        <v>3730</v>
      </c>
      <c r="D1689" s="1134" t="s">
        <v>1041</v>
      </c>
      <c r="E1689" s="1134" t="s">
        <v>702</v>
      </c>
      <c r="G1689" s="1131">
        <v>5</v>
      </c>
      <c r="H1689" s="1131" t="s">
        <v>8316</v>
      </c>
      <c r="I1689" s="1131" t="s">
        <v>8317</v>
      </c>
      <c r="J1689" s="1131" t="s">
        <v>8054</v>
      </c>
      <c r="K1689" s="1131">
        <v>3</v>
      </c>
      <c r="R1689" s="1131">
        <v>13</v>
      </c>
      <c r="S1689" s="1131" t="s">
        <v>7193</v>
      </c>
      <c r="T1689" s="1131">
        <v>13</v>
      </c>
    </row>
    <row r="1690" spans="1:20">
      <c r="A1690" s="1131" t="s">
        <v>4393</v>
      </c>
      <c r="B1690" s="1132" t="s">
        <v>4394</v>
      </c>
      <c r="C1690" s="1131" t="s">
        <v>3730</v>
      </c>
      <c r="D1690" s="1134" t="s">
        <v>1041</v>
      </c>
      <c r="E1690" s="1134" t="s">
        <v>702</v>
      </c>
      <c r="G1690" s="1131">
        <v>5</v>
      </c>
      <c r="H1690" s="1131" t="s">
        <v>8316</v>
      </c>
      <c r="I1690" s="1131" t="s">
        <v>8219</v>
      </c>
      <c r="J1690" s="1131" t="s">
        <v>8220</v>
      </c>
      <c r="K1690" s="1131">
        <v>2</v>
      </c>
      <c r="L1690" s="1131" t="s">
        <v>8221</v>
      </c>
      <c r="R1690" s="1131">
        <v>32</v>
      </c>
      <c r="S1690" s="1131" t="s">
        <v>7193</v>
      </c>
      <c r="T1690" s="1131">
        <v>32</v>
      </c>
    </row>
    <row r="1691" spans="1:20">
      <c r="A1691" s="1131" t="s">
        <v>4395</v>
      </c>
      <c r="B1691" s="1132" t="s">
        <v>4396</v>
      </c>
      <c r="C1691" s="1131" t="s">
        <v>3730</v>
      </c>
      <c r="D1691" s="1134" t="s">
        <v>1041</v>
      </c>
      <c r="E1691" s="1134" t="s">
        <v>702</v>
      </c>
      <c r="G1691" s="1131">
        <v>5</v>
      </c>
      <c r="H1691" s="1131" t="s">
        <v>8316</v>
      </c>
      <c r="I1691" s="1131" t="s">
        <v>8318</v>
      </c>
      <c r="J1691" s="1131" t="s">
        <v>8056</v>
      </c>
      <c r="K1691" s="1131">
        <v>3</v>
      </c>
      <c r="R1691" s="1131">
        <v>13</v>
      </c>
      <c r="S1691" s="1131" t="s">
        <v>7193</v>
      </c>
      <c r="T1691" s="1131">
        <v>13</v>
      </c>
    </row>
    <row r="1692" spans="1:20">
      <c r="A1692" s="1131" t="s">
        <v>4397</v>
      </c>
      <c r="B1692" s="1132" t="s">
        <v>4398</v>
      </c>
      <c r="C1692" s="1131" t="s">
        <v>3730</v>
      </c>
      <c r="D1692" s="1134" t="s">
        <v>1041</v>
      </c>
      <c r="E1692" s="1134" t="s">
        <v>702</v>
      </c>
      <c r="G1692" s="1131">
        <v>5</v>
      </c>
      <c r="H1692" s="1131" t="s">
        <v>8316</v>
      </c>
      <c r="I1692" s="1131" t="s">
        <v>8319</v>
      </c>
      <c r="J1692" s="1131" t="s">
        <v>8320</v>
      </c>
      <c r="K1692" s="1131">
        <v>1</v>
      </c>
      <c r="L1692" s="1131">
        <v>700000</v>
      </c>
      <c r="R1692" s="1131">
        <v>15</v>
      </c>
      <c r="S1692" s="1131" t="s">
        <v>7193</v>
      </c>
      <c r="T1692" s="1131">
        <v>15</v>
      </c>
    </row>
    <row r="1693" spans="1:20">
      <c r="A1693" s="1131" t="s">
        <v>4399</v>
      </c>
      <c r="B1693" s="1132" t="s">
        <v>4400</v>
      </c>
      <c r="C1693" s="1131" t="s">
        <v>3730</v>
      </c>
      <c r="D1693" s="1134" t="s">
        <v>1041</v>
      </c>
      <c r="E1693" s="1134" t="s">
        <v>702</v>
      </c>
      <c r="G1693" s="1131">
        <v>5</v>
      </c>
      <c r="H1693" s="1131" t="s">
        <v>8316</v>
      </c>
      <c r="I1693" s="1131" t="s">
        <v>8321</v>
      </c>
      <c r="J1693" s="1131" t="s">
        <v>8058</v>
      </c>
      <c r="K1693" s="1131">
        <v>3</v>
      </c>
      <c r="R1693" s="1131">
        <v>13</v>
      </c>
      <c r="S1693" s="1131" t="s">
        <v>7193</v>
      </c>
      <c r="T1693" s="1131">
        <v>13</v>
      </c>
    </row>
    <row r="1694" spans="1:20">
      <c r="A1694" s="1131" t="s">
        <v>4401</v>
      </c>
      <c r="B1694" s="1132" t="s">
        <v>4402</v>
      </c>
      <c r="C1694" s="1131" t="s">
        <v>3730</v>
      </c>
      <c r="D1694" s="1134" t="s">
        <v>1041</v>
      </c>
      <c r="E1694" s="1134" t="s">
        <v>702</v>
      </c>
      <c r="G1694" s="1131">
        <v>5</v>
      </c>
      <c r="H1694" s="1131" t="s">
        <v>8316</v>
      </c>
      <c r="I1694" s="1131" t="s">
        <v>8322</v>
      </c>
      <c r="J1694" s="1131" t="s">
        <v>8323</v>
      </c>
      <c r="K1694" s="1131">
        <v>3</v>
      </c>
      <c r="R1694" s="1131">
        <v>48</v>
      </c>
      <c r="S1694" s="1131" t="s">
        <v>7193</v>
      </c>
      <c r="T1694" s="1131">
        <v>48</v>
      </c>
    </row>
    <row r="1695" spans="1:20">
      <c r="A1695" s="1131" t="s">
        <v>4403</v>
      </c>
      <c r="B1695" s="1132" t="s">
        <v>4404</v>
      </c>
      <c r="C1695" s="1131" t="s">
        <v>3730</v>
      </c>
      <c r="D1695" s="1134" t="s">
        <v>1041</v>
      </c>
      <c r="E1695" s="1134" t="s">
        <v>702</v>
      </c>
      <c r="G1695" s="1131">
        <v>5</v>
      </c>
      <c r="H1695" s="1131" t="s">
        <v>8316</v>
      </c>
      <c r="I1695" s="1131" t="s">
        <v>8324</v>
      </c>
      <c r="J1695" s="1131" t="s">
        <v>7901</v>
      </c>
      <c r="K1695" s="1131">
        <v>3</v>
      </c>
      <c r="R1695" s="1131">
        <v>10</v>
      </c>
      <c r="S1695" s="1131" t="s">
        <v>7193</v>
      </c>
      <c r="T1695" s="1131">
        <v>10</v>
      </c>
    </row>
    <row r="1696" spans="1:20">
      <c r="A1696" s="1131" t="s">
        <v>4405</v>
      </c>
      <c r="B1696" s="1132" t="s">
        <v>4406</v>
      </c>
      <c r="C1696" s="1131" t="s">
        <v>3730</v>
      </c>
      <c r="D1696" s="1134" t="s">
        <v>1041</v>
      </c>
      <c r="E1696" s="1134" t="s">
        <v>702</v>
      </c>
      <c r="G1696" s="1131">
        <v>5</v>
      </c>
      <c r="H1696" s="1131" t="s">
        <v>8316</v>
      </c>
      <c r="I1696" s="1131" t="s">
        <v>8325</v>
      </c>
      <c r="J1696" s="1131" t="s">
        <v>8326</v>
      </c>
      <c r="R1696" s="1131">
        <v>28</v>
      </c>
      <c r="S1696" s="1131" t="s">
        <v>7193</v>
      </c>
      <c r="T1696" s="1131">
        <v>28</v>
      </c>
    </row>
    <row r="1697" spans="1:20">
      <c r="A1697" s="1131" t="s">
        <v>4407</v>
      </c>
      <c r="B1697" s="1132" t="s">
        <v>4408</v>
      </c>
      <c r="C1697" s="1131" t="s">
        <v>3730</v>
      </c>
      <c r="D1697" s="1134" t="s">
        <v>1041</v>
      </c>
      <c r="E1697" s="1134" t="s">
        <v>702</v>
      </c>
      <c r="G1697" s="1131">
        <v>5</v>
      </c>
      <c r="H1697" s="1131" t="s">
        <v>8316</v>
      </c>
      <c r="I1697" s="1131" t="s">
        <v>8327</v>
      </c>
      <c r="J1697" s="1131" t="s">
        <v>7903</v>
      </c>
      <c r="K1697" s="1131">
        <v>3</v>
      </c>
      <c r="R1697" s="1131">
        <v>10</v>
      </c>
      <c r="S1697" s="1131" t="s">
        <v>7193</v>
      </c>
      <c r="T1697" s="1131">
        <v>10</v>
      </c>
    </row>
    <row r="1698" spans="1:20">
      <c r="A1698" s="1131" t="s">
        <v>4409</v>
      </c>
      <c r="B1698" s="1132" t="s">
        <v>4410</v>
      </c>
      <c r="C1698" s="1131" t="s">
        <v>3730</v>
      </c>
      <c r="D1698" s="1134" t="s">
        <v>1041</v>
      </c>
      <c r="E1698" s="1134" t="s">
        <v>702</v>
      </c>
      <c r="G1698" s="1131">
        <v>5</v>
      </c>
      <c r="H1698" s="1131" t="s">
        <v>8316</v>
      </c>
      <c r="I1698" s="1131" t="s">
        <v>8328</v>
      </c>
      <c r="J1698" s="1131" t="s">
        <v>7905</v>
      </c>
      <c r="K1698" s="1131">
        <v>3</v>
      </c>
      <c r="R1698" s="1131">
        <v>10</v>
      </c>
      <c r="S1698" s="1131" t="s">
        <v>7193</v>
      </c>
      <c r="T1698" s="1131">
        <v>10</v>
      </c>
    </row>
    <row r="1699" spans="1:20">
      <c r="A1699" s="1131" t="s">
        <v>4411</v>
      </c>
      <c r="B1699" s="1132" t="s">
        <v>4412</v>
      </c>
      <c r="C1699" s="1131" t="s">
        <v>3730</v>
      </c>
      <c r="D1699" s="1134" t="s">
        <v>1041</v>
      </c>
      <c r="E1699" s="1134" t="s">
        <v>702</v>
      </c>
      <c r="G1699" s="1131">
        <v>5</v>
      </c>
      <c r="H1699" s="1131" t="s">
        <v>8316</v>
      </c>
      <c r="I1699" s="1131" t="s">
        <v>8329</v>
      </c>
      <c r="J1699" s="1131" t="s">
        <v>8330</v>
      </c>
      <c r="K1699" s="1131">
        <v>1</v>
      </c>
      <c r="R1699" s="1131">
        <v>110</v>
      </c>
      <c r="S1699" s="1131" t="s">
        <v>7193</v>
      </c>
      <c r="T1699" s="1131">
        <v>110</v>
      </c>
    </row>
    <row r="1700" spans="1:20">
      <c r="A1700" s="1131" t="s">
        <v>4413</v>
      </c>
      <c r="B1700" s="1132" t="s">
        <v>4414</v>
      </c>
      <c r="C1700" s="1131" t="s">
        <v>3730</v>
      </c>
      <c r="D1700" s="1134" t="s">
        <v>1041</v>
      </c>
      <c r="E1700" s="1134" t="s">
        <v>702</v>
      </c>
      <c r="G1700" s="1131">
        <v>5</v>
      </c>
      <c r="H1700" s="1131" t="s">
        <v>8316</v>
      </c>
      <c r="I1700" s="1131" t="s">
        <v>8331</v>
      </c>
      <c r="J1700" s="1131" t="s">
        <v>8332</v>
      </c>
      <c r="K1700" s="1131">
        <v>3</v>
      </c>
      <c r="R1700" s="1131">
        <v>70</v>
      </c>
      <c r="S1700" s="1131" t="s">
        <v>7193</v>
      </c>
      <c r="T1700" s="1131">
        <v>70</v>
      </c>
    </row>
    <row r="1701" spans="1:20">
      <c r="A1701" s="1131" t="s">
        <v>4415</v>
      </c>
      <c r="B1701" s="1132" t="s">
        <v>4416</v>
      </c>
      <c r="C1701" s="1131" t="s">
        <v>3730</v>
      </c>
      <c r="D1701" s="1134" t="s">
        <v>1041</v>
      </c>
      <c r="E1701" s="1134" t="s">
        <v>702</v>
      </c>
      <c r="G1701" s="1131">
        <v>5</v>
      </c>
      <c r="H1701" s="1131" t="s">
        <v>8316</v>
      </c>
      <c r="I1701" s="1131" t="s">
        <v>8333</v>
      </c>
      <c r="J1701" s="1131" t="s">
        <v>8334</v>
      </c>
      <c r="K1701" s="1131">
        <v>3</v>
      </c>
      <c r="R1701" s="1131">
        <v>70</v>
      </c>
      <c r="S1701" s="1131" t="s">
        <v>7193</v>
      </c>
      <c r="T1701" s="1131">
        <v>70</v>
      </c>
    </row>
    <row r="1702" spans="1:20">
      <c r="A1702" s="1131" t="s">
        <v>4417</v>
      </c>
      <c r="B1702" s="1132" t="s">
        <v>4418</v>
      </c>
      <c r="C1702" s="1131" t="s">
        <v>3730</v>
      </c>
      <c r="D1702" s="1134" t="s">
        <v>1041</v>
      </c>
      <c r="E1702" s="1134" t="s">
        <v>702</v>
      </c>
      <c r="G1702" s="1131">
        <v>5</v>
      </c>
      <c r="H1702" s="1131" t="s">
        <v>8316</v>
      </c>
      <c r="I1702" s="1131" t="s">
        <v>8335</v>
      </c>
      <c r="J1702" s="1131" t="s">
        <v>8336</v>
      </c>
      <c r="K1702" s="1131">
        <v>3</v>
      </c>
      <c r="R1702" s="1131">
        <v>130</v>
      </c>
      <c r="S1702" s="1131" t="s">
        <v>7193</v>
      </c>
      <c r="T1702" s="1131">
        <v>130</v>
      </c>
    </row>
    <row r="1703" spans="1:20">
      <c r="A1703" s="1131" t="s">
        <v>4419</v>
      </c>
      <c r="B1703" s="1132" t="s">
        <v>4420</v>
      </c>
      <c r="C1703" s="1131" t="s">
        <v>3730</v>
      </c>
      <c r="D1703" s="1134" t="s">
        <v>1041</v>
      </c>
      <c r="E1703" s="1134" t="s">
        <v>702</v>
      </c>
      <c r="G1703" s="1131">
        <v>5</v>
      </c>
      <c r="H1703" s="1131" t="s">
        <v>8316</v>
      </c>
      <c r="I1703" s="1131" t="s">
        <v>8337</v>
      </c>
      <c r="J1703" s="1131" t="s">
        <v>8338</v>
      </c>
      <c r="K1703" s="1131">
        <v>3</v>
      </c>
      <c r="R1703" s="1131">
        <v>86</v>
      </c>
      <c r="S1703" s="1131" t="s">
        <v>7193</v>
      </c>
      <c r="T1703" s="1131">
        <v>86</v>
      </c>
    </row>
    <row r="1704" spans="1:20">
      <c r="A1704" s="1131" t="s">
        <v>4421</v>
      </c>
      <c r="B1704" s="1132" t="s">
        <v>4422</v>
      </c>
      <c r="C1704" s="1131" t="s">
        <v>3730</v>
      </c>
      <c r="D1704" s="1134" t="s">
        <v>1041</v>
      </c>
      <c r="E1704" s="1134" t="s">
        <v>702</v>
      </c>
      <c r="G1704" s="1131">
        <v>5</v>
      </c>
      <c r="H1704" s="1131" t="s">
        <v>8316</v>
      </c>
      <c r="I1704" s="1131" t="s">
        <v>8339</v>
      </c>
      <c r="J1704" s="1131" t="s">
        <v>7837</v>
      </c>
      <c r="K1704" s="1131" t="s">
        <v>7683</v>
      </c>
      <c r="L1704" s="1131" t="s">
        <v>7838</v>
      </c>
      <c r="R1704" s="1131">
        <v>7</v>
      </c>
      <c r="S1704" s="1131" t="s">
        <v>7193</v>
      </c>
      <c r="T1704" s="1131">
        <v>7</v>
      </c>
    </row>
    <row r="1705" spans="1:20">
      <c r="A1705" s="1131" t="s">
        <v>4423</v>
      </c>
      <c r="B1705" s="1132" t="s">
        <v>4424</v>
      </c>
      <c r="C1705" s="1131" t="s">
        <v>3730</v>
      </c>
      <c r="D1705" s="1134" t="s">
        <v>1041</v>
      </c>
      <c r="E1705" s="1134" t="s">
        <v>702</v>
      </c>
      <c r="G1705" s="1131">
        <v>5</v>
      </c>
      <c r="H1705" s="1131" t="s">
        <v>8316</v>
      </c>
      <c r="I1705" s="1131" t="s">
        <v>8340</v>
      </c>
      <c r="J1705" s="1131" t="s">
        <v>7843</v>
      </c>
      <c r="K1705" s="1131" t="s">
        <v>7683</v>
      </c>
      <c r="L1705" s="1131" t="s">
        <v>8341</v>
      </c>
      <c r="R1705" s="1131">
        <v>23</v>
      </c>
      <c r="S1705" s="1131" t="s">
        <v>7193</v>
      </c>
      <c r="T1705" s="1131">
        <v>23</v>
      </c>
    </row>
    <row r="1706" spans="1:20">
      <c r="A1706" s="1131" t="s">
        <v>4425</v>
      </c>
      <c r="B1706" s="1132" t="s">
        <v>4426</v>
      </c>
      <c r="C1706" s="1131" t="s">
        <v>3730</v>
      </c>
      <c r="D1706" s="1134" t="s">
        <v>1041</v>
      </c>
      <c r="E1706" s="1134" t="s">
        <v>702</v>
      </c>
      <c r="G1706" s="1131">
        <v>5</v>
      </c>
      <c r="H1706" s="1131" t="s">
        <v>8316</v>
      </c>
      <c r="I1706" s="1131" t="s">
        <v>8342</v>
      </c>
      <c r="J1706" s="1131" t="s">
        <v>8343</v>
      </c>
      <c r="K1706" s="1131">
        <v>3</v>
      </c>
      <c r="R1706" s="1131">
        <v>47</v>
      </c>
      <c r="S1706" s="1131" t="s">
        <v>7193</v>
      </c>
      <c r="T1706" s="1131">
        <v>47</v>
      </c>
    </row>
    <row r="1707" spans="1:20">
      <c r="A1707" s="1131" t="s">
        <v>4427</v>
      </c>
      <c r="B1707" s="1132" t="s">
        <v>4428</v>
      </c>
      <c r="C1707" s="1131" t="s">
        <v>3730</v>
      </c>
      <c r="D1707" s="1134" t="s">
        <v>1041</v>
      </c>
      <c r="E1707" s="1134" t="s">
        <v>702</v>
      </c>
      <c r="G1707" s="1131">
        <v>5</v>
      </c>
      <c r="H1707" s="1131" t="s">
        <v>8316</v>
      </c>
      <c r="I1707" s="1131" t="s">
        <v>8344</v>
      </c>
      <c r="J1707" s="1131" t="s">
        <v>8345</v>
      </c>
      <c r="K1707" s="1131">
        <v>3</v>
      </c>
      <c r="R1707" s="1131">
        <v>49</v>
      </c>
      <c r="S1707" s="1131" t="s">
        <v>7193</v>
      </c>
      <c r="T1707" s="1131">
        <v>49</v>
      </c>
    </row>
    <row r="1708" spans="1:20">
      <c r="A1708" s="1131" t="s">
        <v>4429</v>
      </c>
      <c r="B1708" s="1132" t="s">
        <v>4430</v>
      </c>
      <c r="C1708" s="1131" t="s">
        <v>3730</v>
      </c>
      <c r="D1708" s="1134" t="s">
        <v>1041</v>
      </c>
      <c r="E1708" s="1134" t="s">
        <v>702</v>
      </c>
      <c r="G1708" s="1131">
        <v>5</v>
      </c>
      <c r="H1708" s="1131" t="s">
        <v>8316</v>
      </c>
      <c r="I1708" s="1131" t="s">
        <v>8346</v>
      </c>
      <c r="J1708" s="1131" t="s">
        <v>7883</v>
      </c>
      <c r="K1708" s="1131">
        <v>1</v>
      </c>
      <c r="L1708" s="1131">
        <v>689210</v>
      </c>
      <c r="R1708" s="1131">
        <v>9</v>
      </c>
      <c r="S1708" s="1131" t="s">
        <v>7193</v>
      </c>
      <c r="T1708" s="1131">
        <v>9</v>
      </c>
    </row>
    <row r="1709" spans="1:20">
      <c r="A1709" s="1131" t="s">
        <v>4431</v>
      </c>
      <c r="B1709" s="1132" t="s">
        <v>4432</v>
      </c>
      <c r="C1709" s="1131" t="s">
        <v>3730</v>
      </c>
      <c r="D1709" s="1134" t="s">
        <v>1041</v>
      </c>
      <c r="E1709" s="1134" t="s">
        <v>702</v>
      </c>
      <c r="G1709" s="1131">
        <v>5</v>
      </c>
      <c r="H1709" s="1131" t="s">
        <v>8316</v>
      </c>
      <c r="I1709" s="1131" t="s">
        <v>8347</v>
      </c>
      <c r="J1709" s="1131" t="s">
        <v>8348</v>
      </c>
      <c r="K1709" s="1131">
        <v>3</v>
      </c>
      <c r="R1709" s="1131">
        <v>47</v>
      </c>
      <c r="S1709" s="1131" t="s">
        <v>7193</v>
      </c>
      <c r="T1709" s="1131">
        <v>47</v>
      </c>
    </row>
    <row r="1710" spans="1:20">
      <c r="A1710" s="1131" t="s">
        <v>4433</v>
      </c>
      <c r="B1710" s="1132" t="s">
        <v>4434</v>
      </c>
      <c r="C1710" s="1131" t="s">
        <v>3730</v>
      </c>
      <c r="D1710" s="1134" t="s">
        <v>1041</v>
      </c>
      <c r="E1710" s="1134" t="s">
        <v>702</v>
      </c>
      <c r="G1710" s="1131">
        <v>5</v>
      </c>
      <c r="H1710" s="1131" t="s">
        <v>8316</v>
      </c>
      <c r="I1710" s="1131" t="s">
        <v>8349</v>
      </c>
      <c r="J1710" s="1131" t="s">
        <v>8350</v>
      </c>
      <c r="K1710" s="1131" t="s">
        <v>7683</v>
      </c>
      <c r="L1710" s="1131" t="s">
        <v>8351</v>
      </c>
      <c r="R1710" s="1131">
        <v>17</v>
      </c>
      <c r="S1710" s="1131" t="s">
        <v>7193</v>
      </c>
      <c r="T1710" s="1131">
        <v>17</v>
      </c>
    </row>
    <row r="1711" spans="1:20">
      <c r="A1711" s="1131" t="s">
        <v>4435</v>
      </c>
      <c r="B1711" s="1132" t="s">
        <v>4436</v>
      </c>
      <c r="C1711" s="1131" t="s">
        <v>3730</v>
      </c>
      <c r="D1711" s="1134" t="s">
        <v>1041</v>
      </c>
      <c r="E1711" s="1134" t="s">
        <v>702</v>
      </c>
      <c r="G1711" s="1131">
        <v>5</v>
      </c>
      <c r="H1711" s="1131" t="s">
        <v>8316</v>
      </c>
      <c r="I1711" s="1131" t="s">
        <v>8352</v>
      </c>
      <c r="J1711" s="1131" t="s">
        <v>8353</v>
      </c>
      <c r="K1711" s="1131">
        <v>3</v>
      </c>
      <c r="R1711" s="1131">
        <v>28</v>
      </c>
      <c r="S1711" s="1131" t="s">
        <v>7193</v>
      </c>
      <c r="T1711" s="1131">
        <v>28</v>
      </c>
    </row>
    <row r="1712" spans="1:20">
      <c r="A1712" s="1131" t="s">
        <v>4437</v>
      </c>
      <c r="B1712" s="1132" t="s">
        <v>4438</v>
      </c>
      <c r="C1712" s="1131" t="s">
        <v>3730</v>
      </c>
      <c r="D1712" s="1134" t="s">
        <v>1041</v>
      </c>
      <c r="E1712" s="1134" t="s">
        <v>702</v>
      </c>
      <c r="G1712" s="1131">
        <v>5</v>
      </c>
      <c r="H1712" s="1131" t="s">
        <v>8316</v>
      </c>
      <c r="I1712" s="1131" t="s">
        <v>8354</v>
      </c>
      <c r="J1712" s="1131" t="s">
        <v>8355</v>
      </c>
      <c r="K1712" s="1131">
        <v>3</v>
      </c>
      <c r="R1712" s="1131">
        <v>64</v>
      </c>
      <c r="S1712" s="1131" t="s">
        <v>7193</v>
      </c>
      <c r="T1712" s="1131">
        <v>64</v>
      </c>
    </row>
    <row r="1713" spans="1:20">
      <c r="A1713" s="1131" t="s">
        <v>4439</v>
      </c>
      <c r="B1713" s="1132" t="s">
        <v>4440</v>
      </c>
      <c r="C1713" s="1131" t="s">
        <v>3730</v>
      </c>
      <c r="D1713" s="1134" t="s">
        <v>1041</v>
      </c>
      <c r="E1713" s="1134" t="s">
        <v>702</v>
      </c>
      <c r="G1713" s="1131">
        <v>5</v>
      </c>
      <c r="H1713" s="1131" t="s">
        <v>8316</v>
      </c>
      <c r="I1713" s="1131" t="s">
        <v>8356</v>
      </c>
      <c r="J1713" s="1131" t="s">
        <v>7993</v>
      </c>
      <c r="K1713" s="1131" t="s">
        <v>7683</v>
      </c>
      <c r="L1713" s="1131" t="s">
        <v>7994</v>
      </c>
      <c r="R1713" s="1131">
        <v>7</v>
      </c>
      <c r="S1713" s="1131" t="s">
        <v>7193</v>
      </c>
      <c r="T1713" s="1131">
        <v>7</v>
      </c>
    </row>
    <row r="1714" spans="1:20">
      <c r="A1714" s="1131" t="s">
        <v>4441</v>
      </c>
      <c r="B1714" s="1132" t="s">
        <v>4442</v>
      </c>
      <c r="C1714" s="1131" t="s">
        <v>3730</v>
      </c>
      <c r="D1714" s="1134" t="s">
        <v>1041</v>
      </c>
      <c r="E1714" s="1134" t="s">
        <v>702</v>
      </c>
      <c r="G1714" s="1131">
        <v>5</v>
      </c>
      <c r="H1714" s="1131" t="s">
        <v>8316</v>
      </c>
      <c r="I1714" s="1131" t="s">
        <v>8357</v>
      </c>
      <c r="J1714" s="1131" t="s">
        <v>7999</v>
      </c>
      <c r="K1714" s="1131" t="s">
        <v>7683</v>
      </c>
      <c r="L1714" s="1131" t="s">
        <v>8000</v>
      </c>
      <c r="R1714" s="1131">
        <v>8</v>
      </c>
      <c r="S1714" s="1131" t="s">
        <v>7193</v>
      </c>
      <c r="T1714" s="1131">
        <v>8</v>
      </c>
    </row>
    <row r="1715" spans="1:20">
      <c r="A1715" s="1131" t="s">
        <v>4443</v>
      </c>
      <c r="B1715" s="1132" t="s">
        <v>4444</v>
      </c>
      <c r="C1715" s="1131" t="s">
        <v>3730</v>
      </c>
      <c r="D1715" s="1134" t="s">
        <v>1041</v>
      </c>
      <c r="E1715" s="1134" t="s">
        <v>702</v>
      </c>
      <c r="G1715" s="1131">
        <v>5</v>
      </c>
      <c r="H1715" s="1131" t="s">
        <v>8316</v>
      </c>
      <c r="I1715" s="1131" t="s">
        <v>8358</v>
      </c>
      <c r="J1715" s="1131" t="s">
        <v>7990</v>
      </c>
      <c r="K1715" s="1131" t="s">
        <v>7683</v>
      </c>
      <c r="L1715" s="1131" t="s">
        <v>7991</v>
      </c>
      <c r="R1715" s="1131">
        <v>7</v>
      </c>
      <c r="S1715" s="1131" t="s">
        <v>7193</v>
      </c>
      <c r="T1715" s="1131">
        <v>7</v>
      </c>
    </row>
    <row r="1716" spans="1:20">
      <c r="A1716" s="1131" t="s">
        <v>4445</v>
      </c>
      <c r="B1716" s="1132" t="s">
        <v>4446</v>
      </c>
      <c r="C1716" s="1131" t="s">
        <v>3730</v>
      </c>
      <c r="D1716" s="1134" t="s">
        <v>1041</v>
      </c>
      <c r="E1716" s="1134" t="s">
        <v>702</v>
      </c>
      <c r="G1716" s="1131">
        <v>5</v>
      </c>
      <c r="H1716" s="1131" t="s">
        <v>8316</v>
      </c>
      <c r="I1716" s="1131" t="s">
        <v>8359</v>
      </c>
      <c r="J1716" s="1131" t="s">
        <v>8036</v>
      </c>
      <c r="K1716" s="1131">
        <v>1</v>
      </c>
      <c r="L1716" s="1131">
        <v>789210</v>
      </c>
      <c r="R1716" s="1131">
        <v>9</v>
      </c>
      <c r="S1716" s="1131" t="s">
        <v>7193</v>
      </c>
      <c r="T1716" s="1131">
        <v>9</v>
      </c>
    </row>
    <row r="1717" spans="1:20">
      <c r="A1717" s="1131" t="s">
        <v>4447</v>
      </c>
      <c r="B1717" s="1132" t="s">
        <v>4448</v>
      </c>
      <c r="C1717" s="1131" t="s">
        <v>3730</v>
      </c>
      <c r="D1717" s="1134" t="s">
        <v>1041</v>
      </c>
      <c r="E1717" s="1134" t="s">
        <v>702</v>
      </c>
      <c r="G1717" s="1131">
        <v>5</v>
      </c>
      <c r="H1717" s="1131" t="s">
        <v>8316</v>
      </c>
      <c r="I1717" s="1131" t="s">
        <v>8360</v>
      </c>
      <c r="J1717" s="1131" t="s">
        <v>8361</v>
      </c>
      <c r="K1717" s="1131">
        <v>3</v>
      </c>
      <c r="R1717" s="1131">
        <v>40</v>
      </c>
      <c r="S1717" s="1131" t="s">
        <v>7193</v>
      </c>
      <c r="T1717" s="1131">
        <v>40</v>
      </c>
    </row>
    <row r="1718" spans="1:20">
      <c r="A1718" s="1131" t="s">
        <v>4449</v>
      </c>
      <c r="B1718" s="1132" t="s">
        <v>4450</v>
      </c>
      <c r="C1718" s="1131" t="s">
        <v>3730</v>
      </c>
      <c r="D1718" s="1134" t="s">
        <v>1041</v>
      </c>
      <c r="E1718" s="1134" t="s">
        <v>702</v>
      </c>
      <c r="G1718" s="1131">
        <v>5</v>
      </c>
      <c r="H1718" s="1131" t="s">
        <v>8316</v>
      </c>
      <c r="I1718" s="1131" t="s">
        <v>8362</v>
      </c>
      <c r="J1718" s="1131" t="s">
        <v>8363</v>
      </c>
      <c r="K1718" s="1131" t="s">
        <v>7683</v>
      </c>
      <c r="L1718" s="1131" t="s">
        <v>8364</v>
      </c>
      <c r="R1718" s="1131">
        <v>93</v>
      </c>
      <c r="S1718" s="1131" t="s">
        <v>7193</v>
      </c>
      <c r="T1718" s="1131">
        <v>93</v>
      </c>
    </row>
    <row r="1719" spans="1:20">
      <c r="A1719" s="1131" t="s">
        <v>4451</v>
      </c>
      <c r="B1719" s="1132" t="s">
        <v>4452</v>
      </c>
      <c r="C1719" s="1131" t="s">
        <v>3730</v>
      </c>
      <c r="D1719" s="1134" t="s">
        <v>1041</v>
      </c>
      <c r="E1719" s="1134" t="s">
        <v>702</v>
      </c>
      <c r="G1719" s="1131">
        <v>5</v>
      </c>
      <c r="H1719" s="1131" t="s">
        <v>8316</v>
      </c>
      <c r="I1719" s="1131" t="s">
        <v>8222</v>
      </c>
      <c r="J1719" s="1131" t="s">
        <v>8223</v>
      </c>
      <c r="K1719" s="1131">
        <v>1</v>
      </c>
      <c r="L1719" s="1131" t="s">
        <v>8130</v>
      </c>
      <c r="R1719" s="1131">
        <v>16</v>
      </c>
      <c r="S1719" s="1131" t="s">
        <v>7193</v>
      </c>
      <c r="T1719" s="1131">
        <v>16</v>
      </c>
    </row>
    <row r="1720" spans="1:20">
      <c r="A1720" s="1131" t="s">
        <v>4453</v>
      </c>
      <c r="B1720" s="1132" t="s">
        <v>4454</v>
      </c>
      <c r="C1720" s="1131" t="s">
        <v>3730</v>
      </c>
      <c r="D1720" s="1134" t="s">
        <v>1041</v>
      </c>
      <c r="E1720" s="1134" t="s">
        <v>702</v>
      </c>
      <c r="G1720" s="1131">
        <v>5</v>
      </c>
      <c r="H1720" s="1131" t="s">
        <v>8316</v>
      </c>
      <c r="I1720" s="1131" t="s">
        <v>8224</v>
      </c>
      <c r="J1720" s="1131" t="s">
        <v>8225</v>
      </c>
      <c r="K1720" s="1131">
        <v>1</v>
      </c>
      <c r="L1720" s="1131" t="s">
        <v>8136</v>
      </c>
      <c r="R1720" s="1131">
        <v>16</v>
      </c>
      <c r="S1720" s="1131" t="s">
        <v>7193</v>
      </c>
      <c r="T1720" s="1131">
        <v>16</v>
      </c>
    </row>
    <row r="1721" spans="1:20">
      <c r="A1721" s="1131" t="s">
        <v>4455</v>
      </c>
      <c r="B1721" s="1132" t="s">
        <v>4456</v>
      </c>
      <c r="C1721" s="1131" t="s">
        <v>3730</v>
      </c>
      <c r="D1721" s="1134" t="s">
        <v>1041</v>
      </c>
      <c r="E1721" s="1134" t="s">
        <v>702</v>
      </c>
      <c r="G1721" s="1131">
        <v>5</v>
      </c>
      <c r="H1721" s="1131" t="s">
        <v>8316</v>
      </c>
      <c r="I1721" s="1131" t="s">
        <v>8226</v>
      </c>
      <c r="J1721" s="1131" t="s">
        <v>8227</v>
      </c>
      <c r="K1721" s="1131">
        <v>1</v>
      </c>
      <c r="L1721" s="1131" t="s">
        <v>8145</v>
      </c>
      <c r="R1721" s="1131">
        <v>16</v>
      </c>
      <c r="S1721" s="1131" t="s">
        <v>7193</v>
      </c>
      <c r="T1721" s="1131">
        <v>16</v>
      </c>
    </row>
    <row r="1722" spans="1:20">
      <c r="A1722" s="1131" t="s">
        <v>4457</v>
      </c>
      <c r="B1722" s="1132" t="s">
        <v>4458</v>
      </c>
      <c r="C1722" s="1131" t="s">
        <v>3730</v>
      </c>
      <c r="D1722" s="1134" t="s">
        <v>1041</v>
      </c>
      <c r="E1722" s="1134" t="s">
        <v>702</v>
      </c>
      <c r="G1722" s="1131">
        <v>5</v>
      </c>
      <c r="H1722" s="1131" t="s">
        <v>8316</v>
      </c>
      <c r="I1722" s="1131" t="s">
        <v>8365</v>
      </c>
      <c r="J1722" s="1131" t="s">
        <v>8150</v>
      </c>
      <c r="K1722" s="1131">
        <v>1</v>
      </c>
      <c r="L1722" s="1131" t="s">
        <v>8151</v>
      </c>
      <c r="R1722" s="1131">
        <v>7</v>
      </c>
      <c r="S1722" s="1131" t="s">
        <v>7193</v>
      </c>
      <c r="T1722" s="1131">
        <v>7</v>
      </c>
    </row>
    <row r="1723" spans="1:20">
      <c r="A1723" s="1131" t="s">
        <v>4459</v>
      </c>
      <c r="B1723" s="1132" t="s">
        <v>4460</v>
      </c>
      <c r="C1723" s="1131" t="s">
        <v>3730</v>
      </c>
      <c r="D1723" s="1134" t="s">
        <v>1041</v>
      </c>
      <c r="E1723" s="1134" t="s">
        <v>702</v>
      </c>
      <c r="G1723" s="1131">
        <v>5</v>
      </c>
      <c r="H1723" s="1131" t="s">
        <v>8316</v>
      </c>
      <c r="I1723" s="1131" t="s">
        <v>8228</v>
      </c>
      <c r="J1723" s="1131" t="s">
        <v>8229</v>
      </c>
      <c r="K1723" s="1131" t="s">
        <v>7908</v>
      </c>
      <c r="L1723" s="1131" t="s">
        <v>8230</v>
      </c>
      <c r="R1723" s="1131">
        <v>51</v>
      </c>
      <c r="S1723" s="1131" t="s">
        <v>7193</v>
      </c>
      <c r="T1723" s="1131">
        <v>51</v>
      </c>
    </row>
    <row r="1724" spans="1:20">
      <c r="A1724" s="1131" t="s">
        <v>4461</v>
      </c>
      <c r="B1724" s="1132" t="s">
        <v>4462</v>
      </c>
      <c r="C1724" s="1131" t="s">
        <v>3730</v>
      </c>
      <c r="D1724" s="1134" t="s">
        <v>1041</v>
      </c>
      <c r="E1724" s="1134" t="s">
        <v>702</v>
      </c>
      <c r="G1724" s="1131">
        <v>5</v>
      </c>
      <c r="H1724" s="1131" t="s">
        <v>8316</v>
      </c>
      <c r="I1724" s="1131" t="s">
        <v>8231</v>
      </c>
      <c r="J1724" s="1131" t="s">
        <v>8232</v>
      </c>
      <c r="K1724" s="1131">
        <v>1</v>
      </c>
      <c r="L1724" s="1131" t="s">
        <v>8061</v>
      </c>
      <c r="R1724" s="1131">
        <v>16</v>
      </c>
      <c r="S1724" s="1131" t="s">
        <v>7193</v>
      </c>
      <c r="T1724" s="1131">
        <v>16</v>
      </c>
    </row>
    <row r="1725" spans="1:20">
      <c r="A1725" s="1131" t="s">
        <v>4463</v>
      </c>
      <c r="B1725" s="1132" t="s">
        <v>4464</v>
      </c>
      <c r="C1725" s="1131" t="s">
        <v>3730</v>
      </c>
      <c r="D1725" s="1134" t="s">
        <v>1041</v>
      </c>
      <c r="E1725" s="1134" t="s">
        <v>702</v>
      </c>
      <c r="G1725" s="1131">
        <v>5</v>
      </c>
      <c r="H1725" s="1131" t="s">
        <v>8316</v>
      </c>
      <c r="I1725" s="1131" t="s">
        <v>8233</v>
      </c>
      <c r="J1725" s="1131" t="s">
        <v>8234</v>
      </c>
      <c r="K1725" s="1131">
        <v>1</v>
      </c>
      <c r="L1725" s="1131" t="s">
        <v>8235</v>
      </c>
      <c r="R1725" s="1131">
        <v>26</v>
      </c>
      <c r="S1725" s="1131" t="s">
        <v>7193</v>
      </c>
      <c r="T1725" s="1131">
        <v>26</v>
      </c>
    </row>
    <row r="1726" spans="1:20">
      <c r="A1726" s="1131" t="s">
        <v>4465</v>
      </c>
      <c r="B1726" s="1132" t="s">
        <v>4466</v>
      </c>
      <c r="C1726" s="1131" t="s">
        <v>3730</v>
      </c>
      <c r="D1726" s="1134" t="s">
        <v>1041</v>
      </c>
      <c r="E1726" s="1134" t="s">
        <v>702</v>
      </c>
      <c r="G1726" s="1131">
        <v>5</v>
      </c>
      <c r="H1726" s="1131" t="s">
        <v>8316</v>
      </c>
      <c r="I1726" s="1131" t="s">
        <v>8236</v>
      </c>
      <c r="J1726" s="1131" t="s">
        <v>8237</v>
      </c>
      <c r="K1726" s="1131" t="s">
        <v>7683</v>
      </c>
      <c r="L1726" s="1131" t="s">
        <v>8238</v>
      </c>
      <c r="R1726" s="1131">
        <v>9</v>
      </c>
      <c r="S1726" s="1131" t="s">
        <v>7193</v>
      </c>
      <c r="T1726" s="1131">
        <v>9</v>
      </c>
    </row>
    <row r="1727" spans="1:20">
      <c r="A1727" s="1131" t="s">
        <v>4467</v>
      </c>
      <c r="B1727" s="1132" t="s">
        <v>4468</v>
      </c>
      <c r="C1727" s="1131" t="s">
        <v>3730</v>
      </c>
      <c r="D1727" s="1134" t="s">
        <v>1041</v>
      </c>
      <c r="E1727" s="1134" t="s">
        <v>702</v>
      </c>
      <c r="G1727" s="1131">
        <v>5</v>
      </c>
      <c r="H1727" s="1131" t="s">
        <v>8316</v>
      </c>
      <c r="I1727" s="1131" t="s">
        <v>8366</v>
      </c>
      <c r="J1727" s="1131" t="s">
        <v>8087</v>
      </c>
      <c r="K1727" s="1131" t="s">
        <v>7683</v>
      </c>
      <c r="L1727" s="1131" t="s">
        <v>8088</v>
      </c>
      <c r="R1727" s="1131">
        <v>7</v>
      </c>
      <c r="S1727" s="1131" t="s">
        <v>7193</v>
      </c>
      <c r="T1727" s="1131">
        <v>7</v>
      </c>
    </row>
    <row r="1728" spans="1:20">
      <c r="A1728" s="1131" t="s">
        <v>4469</v>
      </c>
      <c r="B1728" s="1132" t="s">
        <v>4470</v>
      </c>
      <c r="C1728" s="1131" t="s">
        <v>3730</v>
      </c>
      <c r="D1728" s="1134" t="s">
        <v>1041</v>
      </c>
      <c r="E1728" s="1134" t="s">
        <v>702</v>
      </c>
      <c r="G1728" s="1131">
        <v>5</v>
      </c>
      <c r="H1728" s="1131" t="s">
        <v>8316</v>
      </c>
      <c r="I1728" s="1131" t="s">
        <v>8239</v>
      </c>
      <c r="J1728" s="1131" t="s">
        <v>8240</v>
      </c>
      <c r="K1728" s="1131">
        <v>1</v>
      </c>
      <c r="L1728" s="1131" t="s">
        <v>8241</v>
      </c>
      <c r="R1728" s="1131">
        <v>8</v>
      </c>
      <c r="S1728" s="1131" t="s">
        <v>7193</v>
      </c>
      <c r="T1728" s="1131">
        <v>8</v>
      </c>
    </row>
    <row r="1729" spans="1:20">
      <c r="A1729" s="1131" t="s">
        <v>4471</v>
      </c>
      <c r="B1729" s="1132" t="s">
        <v>4472</v>
      </c>
      <c r="C1729" s="1131" t="s">
        <v>3730</v>
      </c>
      <c r="D1729" s="1134" t="s">
        <v>1041</v>
      </c>
      <c r="E1729" s="1134" t="s">
        <v>702</v>
      </c>
      <c r="G1729" s="1131">
        <v>5</v>
      </c>
      <c r="H1729" s="1131" t="s">
        <v>8316</v>
      </c>
      <c r="I1729" s="1131" t="s">
        <v>8242</v>
      </c>
      <c r="J1729" s="1131" t="s">
        <v>8243</v>
      </c>
      <c r="K1729" s="1131" t="s">
        <v>7683</v>
      </c>
      <c r="L1729" s="1131" t="s">
        <v>8244</v>
      </c>
      <c r="R1729" s="1131">
        <v>8</v>
      </c>
      <c r="S1729" s="1131" t="s">
        <v>7193</v>
      </c>
      <c r="T1729" s="1131">
        <v>8</v>
      </c>
    </row>
    <row r="1730" spans="1:20">
      <c r="A1730" s="1131" t="s">
        <v>4473</v>
      </c>
      <c r="B1730" s="1132" t="s">
        <v>4474</v>
      </c>
      <c r="C1730" s="1131" t="s">
        <v>3730</v>
      </c>
      <c r="D1730" s="1134" t="s">
        <v>1041</v>
      </c>
      <c r="E1730" s="1134" t="s">
        <v>702</v>
      </c>
      <c r="G1730" s="1131">
        <v>5</v>
      </c>
      <c r="H1730" s="1131" t="s">
        <v>8316</v>
      </c>
      <c r="I1730" s="1131" t="s">
        <v>8245</v>
      </c>
      <c r="J1730" s="1131" t="s">
        <v>8246</v>
      </c>
      <c r="K1730" s="1131">
        <v>1</v>
      </c>
      <c r="R1730" s="1131">
        <v>16</v>
      </c>
      <c r="T1730" s="1131">
        <v>16</v>
      </c>
    </row>
    <row r="1731" spans="1:20">
      <c r="A1731" s="1131" t="s">
        <v>4475</v>
      </c>
      <c r="B1731" s="1132" t="s">
        <v>4476</v>
      </c>
      <c r="C1731" s="1131" t="s">
        <v>3730</v>
      </c>
      <c r="D1731" s="1134" t="s">
        <v>1041</v>
      </c>
      <c r="E1731" s="1134" t="s">
        <v>702</v>
      </c>
      <c r="G1731" s="1131">
        <v>5</v>
      </c>
      <c r="H1731" s="1131" t="s">
        <v>8316</v>
      </c>
      <c r="I1731" s="1131" t="s">
        <v>8247</v>
      </c>
      <c r="J1731" s="1131" t="s">
        <v>8248</v>
      </c>
      <c r="K1731" s="1131" t="s">
        <v>7683</v>
      </c>
      <c r="L1731" s="1131" t="s">
        <v>8249</v>
      </c>
      <c r="R1731" s="1131">
        <v>8</v>
      </c>
      <c r="S1731" s="1131" t="s">
        <v>7193</v>
      </c>
      <c r="T1731" s="1131">
        <v>8</v>
      </c>
    </row>
    <row r="1732" spans="1:20">
      <c r="A1732" s="1131" t="s">
        <v>4477</v>
      </c>
      <c r="B1732" s="1132" t="s">
        <v>4478</v>
      </c>
      <c r="C1732" s="1131" t="s">
        <v>3730</v>
      </c>
      <c r="D1732" s="1134" t="s">
        <v>1041</v>
      </c>
      <c r="E1732" s="1134" t="s">
        <v>702</v>
      </c>
      <c r="G1732" s="1131">
        <v>5</v>
      </c>
      <c r="H1732" s="1131" t="s">
        <v>8316</v>
      </c>
      <c r="I1732" s="1131" t="s">
        <v>8250</v>
      </c>
      <c r="J1732" s="1131" t="s">
        <v>8251</v>
      </c>
      <c r="K1732" s="1131">
        <v>1</v>
      </c>
      <c r="R1732" s="1131">
        <v>52</v>
      </c>
      <c r="T1732" s="1131">
        <v>52</v>
      </c>
    </row>
    <row r="1733" spans="1:20">
      <c r="A1733" s="1131" t="s">
        <v>4479</v>
      </c>
      <c r="B1733" s="1132" t="s">
        <v>4480</v>
      </c>
      <c r="C1733" s="1131" t="s">
        <v>3730</v>
      </c>
      <c r="D1733" s="1134" t="s">
        <v>1041</v>
      </c>
      <c r="E1733" s="1134" t="s">
        <v>702</v>
      </c>
      <c r="G1733" s="1131">
        <v>5</v>
      </c>
      <c r="H1733" s="1131" t="s">
        <v>8316</v>
      </c>
      <c r="I1733" s="1131" t="s">
        <v>8367</v>
      </c>
      <c r="J1733" s="1131" t="s">
        <v>8096</v>
      </c>
      <c r="K1733" s="1131" t="s">
        <v>7683</v>
      </c>
      <c r="L1733" s="1131" t="s">
        <v>8097</v>
      </c>
      <c r="R1733" s="1131">
        <v>7</v>
      </c>
      <c r="S1733" s="1131" t="s">
        <v>7193</v>
      </c>
      <c r="T1733" s="1131">
        <v>7</v>
      </c>
    </row>
    <row r="1734" spans="1:20">
      <c r="A1734" s="1131" t="s">
        <v>4481</v>
      </c>
      <c r="B1734" s="1132" t="s">
        <v>4482</v>
      </c>
      <c r="C1734" s="1131" t="s">
        <v>3730</v>
      </c>
      <c r="D1734" s="1134" t="s">
        <v>1041</v>
      </c>
      <c r="E1734" s="1134" t="s">
        <v>702</v>
      </c>
      <c r="G1734" s="1131">
        <v>5</v>
      </c>
      <c r="H1734" s="1131" t="s">
        <v>8316</v>
      </c>
      <c r="I1734" s="1131" t="s">
        <v>8368</v>
      </c>
      <c r="J1734" s="1131" t="s">
        <v>8369</v>
      </c>
      <c r="K1734" s="1131" t="s">
        <v>7683</v>
      </c>
      <c r="L1734" s="1131" t="s">
        <v>8100</v>
      </c>
      <c r="R1734" s="1131">
        <v>14</v>
      </c>
      <c r="S1734" s="1131" t="s">
        <v>7193</v>
      </c>
      <c r="T1734" s="1131">
        <v>14</v>
      </c>
    </row>
    <row r="1735" spans="1:20">
      <c r="A1735" s="1131" t="s">
        <v>4483</v>
      </c>
      <c r="B1735" s="1132" t="s">
        <v>4484</v>
      </c>
      <c r="C1735" s="1131" t="s">
        <v>3730</v>
      </c>
      <c r="D1735" s="1134" t="s">
        <v>1041</v>
      </c>
      <c r="E1735" s="1134" t="s">
        <v>702</v>
      </c>
      <c r="G1735" s="1131">
        <v>5</v>
      </c>
      <c r="H1735" s="1131" t="s">
        <v>8316</v>
      </c>
      <c r="I1735" s="1131" t="s">
        <v>8370</v>
      </c>
      <c r="J1735" s="1131" t="s">
        <v>8114</v>
      </c>
      <c r="K1735" s="1131" t="s">
        <v>7683</v>
      </c>
      <c r="L1735" s="1131" t="s">
        <v>8115</v>
      </c>
      <c r="R1735" s="1131">
        <v>8</v>
      </c>
      <c r="S1735" s="1131" t="s">
        <v>7193</v>
      </c>
      <c r="T1735" s="1131">
        <v>8</v>
      </c>
    </row>
    <row r="1736" spans="1:20">
      <c r="A1736" s="1131" t="s">
        <v>4485</v>
      </c>
      <c r="B1736" s="1132" t="s">
        <v>4486</v>
      </c>
      <c r="C1736" s="1131" t="s">
        <v>3730</v>
      </c>
      <c r="D1736" s="1134" t="s">
        <v>1041</v>
      </c>
      <c r="E1736" s="1134" t="s">
        <v>702</v>
      </c>
      <c r="G1736" s="1131">
        <v>5</v>
      </c>
      <c r="H1736" s="1131" t="s">
        <v>8316</v>
      </c>
      <c r="I1736" s="1131" t="s">
        <v>8252</v>
      </c>
      <c r="J1736" s="1131" t="s">
        <v>8253</v>
      </c>
      <c r="K1736" s="1131" t="s">
        <v>7908</v>
      </c>
      <c r="L1736" s="1131" t="s">
        <v>8254</v>
      </c>
      <c r="R1736" s="1131">
        <v>50</v>
      </c>
      <c r="S1736" s="1131" t="s">
        <v>7193</v>
      </c>
      <c r="T1736" s="1131">
        <v>50</v>
      </c>
    </row>
    <row r="1737" spans="1:20">
      <c r="A1737" s="1131" t="s">
        <v>4487</v>
      </c>
      <c r="B1737" s="1132" t="s">
        <v>4488</v>
      </c>
      <c r="C1737" s="1131" t="s">
        <v>3730</v>
      </c>
      <c r="D1737" s="1134" t="s">
        <v>1041</v>
      </c>
      <c r="E1737" s="1134" t="s">
        <v>702</v>
      </c>
      <c r="G1737" s="1131">
        <v>5</v>
      </c>
      <c r="H1737" s="1131" t="s">
        <v>8316</v>
      </c>
      <c r="I1737" s="1131" t="s">
        <v>8371</v>
      </c>
      <c r="J1737" s="1131" t="s">
        <v>8081</v>
      </c>
      <c r="K1737" s="1131">
        <v>1</v>
      </c>
      <c r="L1737" s="1131" t="s">
        <v>8082</v>
      </c>
      <c r="R1737" s="1131">
        <v>7</v>
      </c>
      <c r="S1737" s="1131" t="s">
        <v>7193</v>
      </c>
      <c r="T1737" s="1131">
        <v>7</v>
      </c>
    </row>
    <row r="1738" spans="1:20">
      <c r="A1738" s="1131" t="s">
        <v>4489</v>
      </c>
      <c r="B1738" s="1132" t="s">
        <v>4490</v>
      </c>
      <c r="C1738" s="1131" t="s">
        <v>3730</v>
      </c>
      <c r="D1738" s="1134" t="s">
        <v>1041</v>
      </c>
      <c r="E1738" s="1134" t="s">
        <v>702</v>
      </c>
      <c r="G1738" s="1131">
        <v>5</v>
      </c>
      <c r="H1738" s="1131" t="s">
        <v>8316</v>
      </c>
      <c r="I1738" s="1131" t="s">
        <v>8257</v>
      </c>
      <c r="J1738" s="1131" t="s">
        <v>8258</v>
      </c>
      <c r="K1738" s="1131" t="s">
        <v>7683</v>
      </c>
      <c r="L1738" s="1131" t="s">
        <v>8259</v>
      </c>
      <c r="R1738" s="1131">
        <v>26</v>
      </c>
      <c r="S1738" s="1131" t="s">
        <v>7193</v>
      </c>
      <c r="T1738" s="1131">
        <v>26</v>
      </c>
    </row>
    <row r="1739" spans="1:20">
      <c r="A1739" s="1131" t="s">
        <v>4491</v>
      </c>
      <c r="B1739" s="1132" t="s">
        <v>4492</v>
      </c>
      <c r="C1739" s="1131" t="s">
        <v>3730</v>
      </c>
      <c r="D1739" s="1134" t="s">
        <v>1041</v>
      </c>
      <c r="E1739" s="1134" t="s">
        <v>702</v>
      </c>
      <c r="G1739" s="1131">
        <v>5</v>
      </c>
      <c r="H1739" s="1131" t="s">
        <v>8316</v>
      </c>
      <c r="I1739" s="1131" t="s">
        <v>8260</v>
      </c>
      <c r="J1739" s="1131" t="s">
        <v>8261</v>
      </c>
      <c r="K1739" s="1131" t="s">
        <v>7683</v>
      </c>
      <c r="L1739" s="1131" t="s">
        <v>8262</v>
      </c>
      <c r="R1739" s="1131">
        <v>9</v>
      </c>
      <c r="S1739" s="1131" t="s">
        <v>7193</v>
      </c>
      <c r="T1739" s="1131">
        <v>9</v>
      </c>
    </row>
    <row r="1740" spans="1:20">
      <c r="A1740" s="1131" t="s">
        <v>4493</v>
      </c>
      <c r="B1740" s="1132" t="s">
        <v>4494</v>
      </c>
      <c r="C1740" s="1131" t="s">
        <v>3730</v>
      </c>
      <c r="D1740" s="1134" t="s">
        <v>1041</v>
      </c>
      <c r="E1740" s="1134" t="s">
        <v>702</v>
      </c>
      <c r="G1740" s="1131">
        <v>5</v>
      </c>
      <c r="H1740" s="1131" t="s">
        <v>8316</v>
      </c>
      <c r="I1740" s="1131" t="s">
        <v>8263</v>
      </c>
      <c r="J1740" s="1131" t="s">
        <v>8264</v>
      </c>
      <c r="K1740" s="1131">
        <v>1</v>
      </c>
      <c r="L1740" s="1131" t="s">
        <v>8265</v>
      </c>
      <c r="R1740" s="1131">
        <v>19</v>
      </c>
      <c r="S1740" s="1131" t="s">
        <v>7193</v>
      </c>
      <c r="T1740" s="1131">
        <v>19</v>
      </c>
    </row>
    <row r="1741" spans="1:20">
      <c r="A1741" s="1131" t="s">
        <v>4495</v>
      </c>
      <c r="B1741" s="1132" t="s">
        <v>4496</v>
      </c>
      <c r="C1741" s="1131" t="s">
        <v>3730</v>
      </c>
      <c r="D1741" s="1134" t="s">
        <v>1041</v>
      </c>
      <c r="E1741" s="1134" t="s">
        <v>702</v>
      </c>
      <c r="G1741" s="1131">
        <v>5</v>
      </c>
      <c r="H1741" s="1131" t="s">
        <v>8316</v>
      </c>
      <c r="I1741" s="1131" t="s">
        <v>8266</v>
      </c>
      <c r="J1741" s="1131" t="s">
        <v>8267</v>
      </c>
      <c r="K1741" s="1131" t="s">
        <v>7683</v>
      </c>
      <c r="L1741" s="1131" t="s">
        <v>8268</v>
      </c>
      <c r="R1741" s="1131">
        <v>10</v>
      </c>
      <c r="S1741" s="1131" t="s">
        <v>7193</v>
      </c>
      <c r="T1741" s="1131">
        <v>10</v>
      </c>
    </row>
    <row r="1742" spans="1:20">
      <c r="A1742" s="1131" t="s">
        <v>4497</v>
      </c>
      <c r="B1742" s="1132" t="s">
        <v>4498</v>
      </c>
      <c r="C1742" s="1131" t="s">
        <v>3730</v>
      </c>
      <c r="D1742" s="1134" t="s">
        <v>1041</v>
      </c>
      <c r="E1742" s="1134" t="s">
        <v>702</v>
      </c>
      <c r="G1742" s="1131">
        <v>5</v>
      </c>
      <c r="H1742" s="1131" t="s">
        <v>8316</v>
      </c>
      <c r="I1742" s="1131" t="s">
        <v>8269</v>
      </c>
      <c r="J1742" s="1131" t="s">
        <v>8270</v>
      </c>
      <c r="K1742" s="1131" t="s">
        <v>7683</v>
      </c>
      <c r="L1742" s="1131" t="s">
        <v>8271</v>
      </c>
      <c r="R1742" s="1131">
        <v>10</v>
      </c>
      <c r="S1742" s="1131" t="s">
        <v>7193</v>
      </c>
      <c r="T1742" s="1131">
        <v>10</v>
      </c>
    </row>
    <row r="1743" spans="1:20">
      <c r="A1743" s="1131" t="s">
        <v>4499</v>
      </c>
      <c r="B1743" s="1132" t="s">
        <v>4500</v>
      </c>
      <c r="C1743" s="1131" t="s">
        <v>3730</v>
      </c>
      <c r="D1743" s="1134" t="s">
        <v>1041</v>
      </c>
      <c r="E1743" s="1134" t="s">
        <v>702</v>
      </c>
      <c r="G1743" s="1131">
        <v>5</v>
      </c>
      <c r="H1743" s="1131" t="s">
        <v>8316</v>
      </c>
      <c r="I1743" s="1131" t="s">
        <v>8272</v>
      </c>
      <c r="J1743" s="1131" t="s">
        <v>8273</v>
      </c>
      <c r="K1743" s="1131">
        <v>1</v>
      </c>
      <c r="L1743" s="1131" t="s">
        <v>8274</v>
      </c>
      <c r="R1743" s="1131">
        <v>10</v>
      </c>
      <c r="S1743" s="1131" t="s">
        <v>7193</v>
      </c>
      <c r="T1743" s="1131">
        <v>10</v>
      </c>
    </row>
    <row r="1744" spans="1:20">
      <c r="A1744" s="1131" t="s">
        <v>4501</v>
      </c>
      <c r="B1744" s="1132" t="s">
        <v>4502</v>
      </c>
      <c r="C1744" s="1131" t="s">
        <v>3730</v>
      </c>
      <c r="D1744" s="1134" t="s">
        <v>1041</v>
      </c>
      <c r="E1744" s="1134" t="s">
        <v>702</v>
      </c>
      <c r="G1744" s="1131">
        <v>5</v>
      </c>
      <c r="H1744" s="1131" t="s">
        <v>8316</v>
      </c>
      <c r="I1744" s="1131" t="s">
        <v>8275</v>
      </c>
      <c r="J1744" s="1131" t="s">
        <v>8276</v>
      </c>
      <c r="K1744" s="1131" t="s">
        <v>7683</v>
      </c>
      <c r="L1744" s="1131" t="s">
        <v>8277</v>
      </c>
      <c r="R1744" s="1131">
        <v>9</v>
      </c>
      <c r="S1744" s="1131" t="s">
        <v>7193</v>
      </c>
      <c r="T1744" s="1131">
        <v>9</v>
      </c>
    </row>
    <row r="1745" spans="1:20">
      <c r="A1745" s="1131" t="s">
        <v>4503</v>
      </c>
      <c r="B1745" s="1132" t="s">
        <v>4504</v>
      </c>
      <c r="C1745" s="1131" t="s">
        <v>3730</v>
      </c>
      <c r="D1745" s="1134" t="s">
        <v>1041</v>
      </c>
      <c r="E1745" s="1134" t="s">
        <v>702</v>
      </c>
      <c r="G1745" s="1131">
        <v>5</v>
      </c>
      <c r="H1745" s="1131" t="s">
        <v>8316</v>
      </c>
      <c r="I1745" s="1131" t="s">
        <v>8278</v>
      </c>
      <c r="J1745" s="1131" t="s">
        <v>8279</v>
      </c>
      <c r="K1745" s="1131">
        <v>1</v>
      </c>
      <c r="L1745" s="1131" t="s">
        <v>8280</v>
      </c>
      <c r="R1745" s="1131">
        <v>41</v>
      </c>
      <c r="S1745" s="1131" t="s">
        <v>7193</v>
      </c>
      <c r="T1745" s="1131">
        <v>41</v>
      </c>
    </row>
    <row r="1746" spans="1:20">
      <c r="A1746" s="1131" t="s">
        <v>4505</v>
      </c>
      <c r="B1746" s="1132" t="s">
        <v>4506</v>
      </c>
      <c r="C1746" s="1131" t="s">
        <v>3730</v>
      </c>
      <c r="D1746" s="1134" t="s">
        <v>1041</v>
      </c>
      <c r="E1746" s="1134" t="s">
        <v>702</v>
      </c>
      <c r="G1746" s="1131">
        <v>5</v>
      </c>
      <c r="H1746" s="1131" t="s">
        <v>8316</v>
      </c>
      <c r="I1746" s="1131" t="s">
        <v>8283</v>
      </c>
      <c r="J1746" s="1131" t="s">
        <v>8284</v>
      </c>
      <c r="K1746" s="1131" t="s">
        <v>7218</v>
      </c>
      <c r="L1746" s="1131" t="s">
        <v>8285</v>
      </c>
      <c r="R1746" s="1131">
        <v>18</v>
      </c>
      <c r="S1746" s="1131" t="s">
        <v>7193</v>
      </c>
      <c r="T1746" s="1131">
        <v>18</v>
      </c>
    </row>
    <row r="1747" spans="1:20">
      <c r="A1747" s="1131" t="s">
        <v>4507</v>
      </c>
      <c r="B1747" s="1132" t="s">
        <v>4508</v>
      </c>
      <c r="C1747" s="1131" t="s">
        <v>3730</v>
      </c>
      <c r="D1747" s="1134" t="s">
        <v>1041</v>
      </c>
      <c r="E1747" s="1134" t="s">
        <v>702</v>
      </c>
      <c r="G1747" s="1131">
        <v>5</v>
      </c>
      <c r="H1747" s="1131" t="s">
        <v>8316</v>
      </c>
      <c r="I1747" s="1131" t="s">
        <v>8286</v>
      </c>
      <c r="J1747" s="1131" t="s">
        <v>8287</v>
      </c>
      <c r="K1747" s="1131" t="s">
        <v>7218</v>
      </c>
      <c r="L1747" s="1131" t="s">
        <v>8288</v>
      </c>
      <c r="R1747" s="1131">
        <v>18</v>
      </c>
      <c r="S1747" s="1131" t="s">
        <v>7193</v>
      </c>
      <c r="T1747" s="1131">
        <v>18</v>
      </c>
    </row>
    <row r="1748" spans="1:20">
      <c r="A1748" s="1131" t="s">
        <v>4509</v>
      </c>
      <c r="B1748" s="1132" t="s">
        <v>4510</v>
      </c>
      <c r="C1748" s="1131" t="s">
        <v>3730</v>
      </c>
      <c r="D1748" s="1134" t="s">
        <v>1041</v>
      </c>
      <c r="E1748" s="1134" t="s">
        <v>702</v>
      </c>
      <c r="G1748" s="1131">
        <v>5</v>
      </c>
      <c r="H1748" s="1131" t="s">
        <v>8316</v>
      </c>
      <c r="I1748" s="1131" t="s">
        <v>8289</v>
      </c>
      <c r="J1748" s="1131" t="s">
        <v>8290</v>
      </c>
      <c r="K1748" s="1131" t="s">
        <v>7218</v>
      </c>
      <c r="L1748" s="1131" t="s">
        <v>8291</v>
      </c>
      <c r="R1748" s="1131">
        <v>9</v>
      </c>
      <c r="S1748" s="1131" t="s">
        <v>7193</v>
      </c>
      <c r="T1748" s="1131">
        <v>9</v>
      </c>
    </row>
    <row r="1749" spans="1:20">
      <c r="A1749" s="1131" t="s">
        <v>4511</v>
      </c>
      <c r="B1749" s="1132" t="s">
        <v>4512</v>
      </c>
      <c r="C1749" s="1131" t="s">
        <v>3730</v>
      </c>
      <c r="D1749" s="1134" t="s">
        <v>1041</v>
      </c>
      <c r="E1749" s="1134" t="s">
        <v>702</v>
      </c>
      <c r="G1749" s="1131">
        <v>5</v>
      </c>
      <c r="H1749" s="1131" t="s">
        <v>8316</v>
      </c>
      <c r="I1749" s="1131" t="s">
        <v>8292</v>
      </c>
      <c r="J1749" s="1131" t="s">
        <v>8293</v>
      </c>
      <c r="K1749" s="1131" t="s">
        <v>7218</v>
      </c>
      <c r="L1749" s="1131" t="s">
        <v>8294</v>
      </c>
      <c r="R1749" s="1131">
        <v>28</v>
      </c>
      <c r="S1749" s="1131" t="s">
        <v>7193</v>
      </c>
      <c r="T1749" s="1131">
        <v>28</v>
      </c>
    </row>
    <row r="1750" spans="1:20">
      <c r="A1750" s="1131" t="s">
        <v>4513</v>
      </c>
      <c r="B1750" s="1132" t="s">
        <v>4514</v>
      </c>
      <c r="C1750" s="1131" t="s">
        <v>3730</v>
      </c>
      <c r="D1750" s="1134" t="s">
        <v>1041</v>
      </c>
      <c r="E1750" s="1134" t="s">
        <v>702</v>
      </c>
      <c r="G1750" s="1131">
        <v>5</v>
      </c>
      <c r="H1750" s="1131" t="s">
        <v>8316</v>
      </c>
      <c r="I1750" s="1131" t="s">
        <v>8295</v>
      </c>
      <c r="J1750" s="1131" t="s">
        <v>8296</v>
      </c>
      <c r="K1750" s="1131" t="s">
        <v>7218</v>
      </c>
      <c r="L1750" s="1131" t="s">
        <v>8297</v>
      </c>
      <c r="R1750" s="1131">
        <v>9</v>
      </c>
      <c r="S1750" s="1131" t="s">
        <v>7193</v>
      </c>
      <c r="T1750" s="1131">
        <v>9</v>
      </c>
    </row>
    <row r="1751" spans="1:20">
      <c r="A1751" s="1131" t="s">
        <v>4515</v>
      </c>
      <c r="B1751" s="1132" t="s">
        <v>4516</v>
      </c>
      <c r="C1751" s="1131" t="s">
        <v>3730</v>
      </c>
      <c r="D1751" s="1134" t="s">
        <v>1041</v>
      </c>
      <c r="E1751" s="1134" t="s">
        <v>702</v>
      </c>
      <c r="G1751" s="1131">
        <v>5</v>
      </c>
      <c r="H1751" s="1131" t="s">
        <v>8316</v>
      </c>
      <c r="I1751" s="1131" t="s">
        <v>8298</v>
      </c>
      <c r="J1751" s="1131" t="s">
        <v>8299</v>
      </c>
      <c r="K1751" s="1131" t="s">
        <v>7218</v>
      </c>
      <c r="L1751" s="1131" t="s">
        <v>8300</v>
      </c>
      <c r="R1751" s="1131">
        <v>9</v>
      </c>
      <c r="S1751" s="1131" t="s">
        <v>7193</v>
      </c>
      <c r="T1751" s="1131">
        <v>9</v>
      </c>
    </row>
    <row r="1752" spans="1:20">
      <c r="A1752" s="1131" t="s">
        <v>4517</v>
      </c>
      <c r="B1752" s="1132" t="s">
        <v>4518</v>
      </c>
      <c r="C1752" s="1131" t="s">
        <v>3730</v>
      </c>
      <c r="D1752" s="1134" t="s">
        <v>1041</v>
      </c>
      <c r="E1752" s="1134" t="s">
        <v>702</v>
      </c>
      <c r="G1752" s="1131">
        <v>5</v>
      </c>
      <c r="H1752" s="1131" t="s">
        <v>8316</v>
      </c>
      <c r="I1752" s="1131" t="s">
        <v>8301</v>
      </c>
      <c r="J1752" s="1131" t="s">
        <v>8302</v>
      </c>
      <c r="K1752" s="1131" t="s">
        <v>7218</v>
      </c>
      <c r="L1752" s="1131" t="s">
        <v>8303</v>
      </c>
      <c r="R1752" s="1131">
        <v>18</v>
      </c>
      <c r="S1752" s="1131" t="s">
        <v>7193</v>
      </c>
      <c r="T1752" s="1131">
        <v>18</v>
      </c>
    </row>
    <row r="1753" spans="1:20">
      <c r="A1753" s="1131" t="s">
        <v>4519</v>
      </c>
      <c r="B1753" s="1132" t="s">
        <v>4520</v>
      </c>
      <c r="C1753" s="1131" t="s">
        <v>3730</v>
      </c>
      <c r="D1753" s="1134" t="s">
        <v>1041</v>
      </c>
      <c r="E1753" s="1134" t="s">
        <v>702</v>
      </c>
      <c r="G1753" s="1131">
        <v>5</v>
      </c>
      <c r="H1753" s="1131" t="s">
        <v>8316</v>
      </c>
      <c r="I1753" s="1131" t="s">
        <v>8304</v>
      </c>
      <c r="J1753" s="1131" t="s">
        <v>8305</v>
      </c>
      <c r="K1753" s="1131" t="s">
        <v>7218</v>
      </c>
      <c r="L1753" s="1131" t="s">
        <v>8306</v>
      </c>
      <c r="R1753" s="1131">
        <v>28</v>
      </c>
      <c r="S1753" s="1131" t="s">
        <v>7193</v>
      </c>
      <c r="T1753" s="1131">
        <v>28</v>
      </c>
    </row>
    <row r="1754" spans="1:20">
      <c r="A1754" s="1131" t="s">
        <v>4521</v>
      </c>
      <c r="B1754" s="1132" t="s">
        <v>4522</v>
      </c>
      <c r="C1754" s="1131" t="s">
        <v>3730</v>
      </c>
      <c r="D1754" s="1134" t="s">
        <v>1041</v>
      </c>
      <c r="E1754" s="1134" t="s">
        <v>702</v>
      </c>
      <c r="G1754" s="1131">
        <v>5</v>
      </c>
      <c r="H1754" s="1131" t="s">
        <v>8316</v>
      </c>
      <c r="I1754" s="1131" t="s">
        <v>8311</v>
      </c>
      <c r="J1754" s="1131" t="s">
        <v>8312</v>
      </c>
      <c r="K1754" s="1131" t="s">
        <v>7218</v>
      </c>
      <c r="L1754" s="1131" t="s">
        <v>8313</v>
      </c>
      <c r="R1754" s="1131">
        <v>27</v>
      </c>
      <c r="S1754" s="1131" t="s">
        <v>7193</v>
      </c>
      <c r="T1754" s="1131">
        <v>27</v>
      </c>
    </row>
    <row r="1755" spans="1:20">
      <c r="A1755" s="1131" t="s">
        <v>4523</v>
      </c>
      <c r="B1755" s="1132" t="s">
        <v>4524</v>
      </c>
      <c r="C1755" s="1131" t="s">
        <v>3730</v>
      </c>
      <c r="D1755" s="1134" t="s">
        <v>1041</v>
      </c>
      <c r="E1755" s="1134" t="s">
        <v>702</v>
      </c>
      <c r="G1755" s="1131">
        <v>6</v>
      </c>
      <c r="H1755" s="1131" t="s">
        <v>8316</v>
      </c>
      <c r="I1755" s="1131" t="s">
        <v>8317</v>
      </c>
      <c r="J1755" s="1131" t="s">
        <v>8054</v>
      </c>
      <c r="K1755" s="1131">
        <v>3</v>
      </c>
      <c r="R1755" s="1131">
        <v>13</v>
      </c>
      <c r="S1755" s="1131" t="s">
        <v>7193</v>
      </c>
      <c r="T1755" s="1131">
        <v>13</v>
      </c>
    </row>
    <row r="1756" spans="1:20">
      <c r="A1756" s="1131" t="s">
        <v>4525</v>
      </c>
      <c r="B1756" s="1132" t="s">
        <v>4526</v>
      </c>
      <c r="C1756" s="1131" t="s">
        <v>3730</v>
      </c>
      <c r="D1756" s="1134" t="s">
        <v>1041</v>
      </c>
      <c r="E1756" s="1134" t="s">
        <v>702</v>
      </c>
      <c r="G1756" s="1131">
        <v>6</v>
      </c>
      <c r="H1756" s="1131" t="s">
        <v>8316</v>
      </c>
      <c r="I1756" s="1131" t="s">
        <v>8219</v>
      </c>
      <c r="J1756" s="1131" t="s">
        <v>8220</v>
      </c>
      <c r="K1756" s="1131">
        <v>2</v>
      </c>
      <c r="L1756" s="1131" t="s">
        <v>8221</v>
      </c>
      <c r="R1756" s="1131">
        <v>32</v>
      </c>
      <c r="S1756" s="1131" t="s">
        <v>7193</v>
      </c>
      <c r="T1756" s="1131">
        <v>32</v>
      </c>
    </row>
    <row r="1757" spans="1:20">
      <c r="A1757" s="1131" t="s">
        <v>4527</v>
      </c>
      <c r="B1757" s="1132" t="s">
        <v>4528</v>
      </c>
      <c r="C1757" s="1131" t="s">
        <v>3730</v>
      </c>
      <c r="D1757" s="1134" t="s">
        <v>1041</v>
      </c>
      <c r="E1757" s="1134" t="s">
        <v>702</v>
      </c>
      <c r="G1757" s="1131">
        <v>6</v>
      </c>
      <c r="H1757" s="1131" t="s">
        <v>8316</v>
      </c>
      <c r="I1757" s="1131" t="s">
        <v>8318</v>
      </c>
      <c r="J1757" s="1131" t="s">
        <v>8056</v>
      </c>
      <c r="K1757" s="1131">
        <v>3</v>
      </c>
      <c r="R1757" s="1131">
        <v>13</v>
      </c>
      <c r="S1757" s="1131" t="s">
        <v>7193</v>
      </c>
      <c r="T1757" s="1131">
        <v>13</v>
      </c>
    </row>
    <row r="1758" spans="1:20">
      <c r="A1758" s="1131" t="s">
        <v>4529</v>
      </c>
      <c r="B1758" s="1132" t="s">
        <v>4530</v>
      </c>
      <c r="C1758" s="1131" t="s">
        <v>3730</v>
      </c>
      <c r="D1758" s="1134" t="s">
        <v>1041</v>
      </c>
      <c r="E1758" s="1134" t="s">
        <v>702</v>
      </c>
      <c r="G1758" s="1131">
        <v>6</v>
      </c>
      <c r="H1758" s="1131" t="s">
        <v>8316</v>
      </c>
      <c r="I1758" s="1131" t="s">
        <v>8319</v>
      </c>
      <c r="J1758" s="1131" t="s">
        <v>8320</v>
      </c>
      <c r="K1758" s="1131">
        <v>1</v>
      </c>
      <c r="L1758" s="1131">
        <v>700000</v>
      </c>
      <c r="R1758" s="1131">
        <v>15</v>
      </c>
      <c r="S1758" s="1131" t="s">
        <v>7193</v>
      </c>
      <c r="T1758" s="1131">
        <v>15</v>
      </c>
    </row>
    <row r="1759" spans="1:20">
      <c r="A1759" s="1131" t="s">
        <v>4531</v>
      </c>
      <c r="B1759" s="1132" t="s">
        <v>4532</v>
      </c>
      <c r="C1759" s="1131" t="s">
        <v>3730</v>
      </c>
      <c r="D1759" s="1134" t="s">
        <v>1041</v>
      </c>
      <c r="E1759" s="1134" t="s">
        <v>702</v>
      </c>
      <c r="G1759" s="1131">
        <v>6</v>
      </c>
      <c r="H1759" s="1131" t="s">
        <v>8316</v>
      </c>
      <c r="I1759" s="1131" t="s">
        <v>8321</v>
      </c>
      <c r="J1759" s="1131" t="s">
        <v>8058</v>
      </c>
      <c r="K1759" s="1131">
        <v>3</v>
      </c>
      <c r="R1759" s="1131">
        <v>13</v>
      </c>
      <c r="S1759" s="1131" t="s">
        <v>7193</v>
      </c>
      <c r="T1759" s="1131">
        <v>13</v>
      </c>
    </row>
    <row r="1760" spans="1:20">
      <c r="A1760" s="1131" t="s">
        <v>4533</v>
      </c>
      <c r="B1760" s="1132" t="s">
        <v>4534</v>
      </c>
      <c r="C1760" s="1131" t="s">
        <v>3730</v>
      </c>
      <c r="D1760" s="1134" t="s">
        <v>1041</v>
      </c>
      <c r="E1760" s="1134" t="s">
        <v>702</v>
      </c>
      <c r="G1760" s="1131">
        <v>6</v>
      </c>
      <c r="H1760" s="1131" t="s">
        <v>8316</v>
      </c>
      <c r="I1760" s="1131" t="s">
        <v>8322</v>
      </c>
      <c r="J1760" s="1131" t="s">
        <v>8323</v>
      </c>
      <c r="K1760" s="1131">
        <v>3</v>
      </c>
      <c r="R1760" s="1131">
        <v>48</v>
      </c>
      <c r="S1760" s="1131" t="s">
        <v>7193</v>
      </c>
      <c r="T1760" s="1131">
        <v>48</v>
      </c>
    </row>
    <row r="1761" spans="1:20">
      <c r="A1761" s="1131" t="s">
        <v>4535</v>
      </c>
      <c r="B1761" s="1132" t="s">
        <v>4536</v>
      </c>
      <c r="C1761" s="1131" t="s">
        <v>3730</v>
      </c>
      <c r="D1761" s="1134" t="s">
        <v>1041</v>
      </c>
      <c r="E1761" s="1134" t="s">
        <v>702</v>
      </c>
      <c r="G1761" s="1131">
        <v>6</v>
      </c>
      <c r="H1761" s="1131" t="s">
        <v>8316</v>
      </c>
      <c r="I1761" s="1131" t="s">
        <v>8324</v>
      </c>
      <c r="J1761" s="1131" t="s">
        <v>7901</v>
      </c>
      <c r="K1761" s="1131">
        <v>3</v>
      </c>
      <c r="R1761" s="1131">
        <v>10</v>
      </c>
      <c r="S1761" s="1131" t="s">
        <v>7193</v>
      </c>
      <c r="T1761" s="1131">
        <v>10</v>
      </c>
    </row>
    <row r="1762" spans="1:20">
      <c r="A1762" s="1131" t="s">
        <v>4537</v>
      </c>
      <c r="B1762" s="1132" t="s">
        <v>4538</v>
      </c>
      <c r="C1762" s="1131" t="s">
        <v>3730</v>
      </c>
      <c r="D1762" s="1134" t="s">
        <v>1041</v>
      </c>
      <c r="E1762" s="1134" t="s">
        <v>702</v>
      </c>
      <c r="G1762" s="1131">
        <v>6</v>
      </c>
      <c r="H1762" s="1131" t="s">
        <v>8316</v>
      </c>
      <c r="I1762" s="1131" t="s">
        <v>8325</v>
      </c>
      <c r="J1762" s="1131" t="s">
        <v>8326</v>
      </c>
      <c r="R1762" s="1131">
        <v>28</v>
      </c>
      <c r="S1762" s="1131" t="s">
        <v>7193</v>
      </c>
      <c r="T1762" s="1131">
        <v>28</v>
      </c>
    </row>
    <row r="1763" spans="1:20">
      <c r="A1763" s="1131" t="s">
        <v>4539</v>
      </c>
      <c r="B1763" s="1132" t="s">
        <v>4540</v>
      </c>
      <c r="C1763" s="1131" t="s">
        <v>3730</v>
      </c>
      <c r="D1763" s="1134" t="s">
        <v>1041</v>
      </c>
      <c r="E1763" s="1134" t="s">
        <v>702</v>
      </c>
      <c r="G1763" s="1131">
        <v>6</v>
      </c>
      <c r="H1763" s="1131" t="s">
        <v>8316</v>
      </c>
      <c r="I1763" s="1131" t="s">
        <v>8327</v>
      </c>
      <c r="J1763" s="1131" t="s">
        <v>7903</v>
      </c>
      <c r="K1763" s="1131">
        <v>3</v>
      </c>
      <c r="R1763" s="1131">
        <v>10</v>
      </c>
      <c r="S1763" s="1131" t="s">
        <v>7193</v>
      </c>
      <c r="T1763" s="1131">
        <v>10</v>
      </c>
    </row>
    <row r="1764" spans="1:20">
      <c r="A1764" s="1131" t="s">
        <v>4541</v>
      </c>
      <c r="B1764" s="1132" t="s">
        <v>4542</v>
      </c>
      <c r="C1764" s="1131" t="s">
        <v>3730</v>
      </c>
      <c r="D1764" s="1134" t="s">
        <v>1041</v>
      </c>
      <c r="E1764" s="1134" t="s">
        <v>702</v>
      </c>
      <c r="G1764" s="1131">
        <v>6</v>
      </c>
      <c r="H1764" s="1131" t="s">
        <v>8316</v>
      </c>
      <c r="I1764" s="1131" t="s">
        <v>8328</v>
      </c>
      <c r="J1764" s="1131" t="s">
        <v>7905</v>
      </c>
      <c r="K1764" s="1131">
        <v>3</v>
      </c>
      <c r="R1764" s="1131">
        <v>10</v>
      </c>
      <c r="S1764" s="1131" t="s">
        <v>7193</v>
      </c>
      <c r="T1764" s="1131">
        <v>10</v>
      </c>
    </row>
    <row r="1765" spans="1:20">
      <c r="A1765" s="1131" t="s">
        <v>4543</v>
      </c>
      <c r="B1765" s="1132" t="s">
        <v>4544</v>
      </c>
      <c r="C1765" s="1131" t="s">
        <v>3730</v>
      </c>
      <c r="D1765" s="1134" t="s">
        <v>1041</v>
      </c>
      <c r="E1765" s="1134" t="s">
        <v>702</v>
      </c>
      <c r="G1765" s="1131">
        <v>6</v>
      </c>
      <c r="H1765" s="1131" t="s">
        <v>8316</v>
      </c>
      <c r="I1765" s="1131" t="s">
        <v>8329</v>
      </c>
      <c r="J1765" s="1131" t="s">
        <v>8330</v>
      </c>
      <c r="K1765" s="1131">
        <v>1</v>
      </c>
      <c r="R1765" s="1131">
        <v>110</v>
      </c>
      <c r="S1765" s="1131" t="s">
        <v>7193</v>
      </c>
      <c r="T1765" s="1131">
        <v>110</v>
      </c>
    </row>
    <row r="1766" spans="1:20">
      <c r="A1766" s="1131" t="s">
        <v>4545</v>
      </c>
      <c r="B1766" s="1132" t="s">
        <v>4546</v>
      </c>
      <c r="C1766" s="1131" t="s">
        <v>3730</v>
      </c>
      <c r="D1766" s="1134" t="s">
        <v>1041</v>
      </c>
      <c r="E1766" s="1134" t="s">
        <v>702</v>
      </c>
      <c r="G1766" s="1131">
        <v>6</v>
      </c>
      <c r="H1766" s="1131" t="s">
        <v>8316</v>
      </c>
      <c r="I1766" s="1131" t="s">
        <v>8331</v>
      </c>
      <c r="J1766" s="1131" t="s">
        <v>8332</v>
      </c>
      <c r="K1766" s="1131">
        <v>3</v>
      </c>
      <c r="R1766" s="1131">
        <v>70</v>
      </c>
      <c r="S1766" s="1131" t="s">
        <v>7193</v>
      </c>
      <c r="T1766" s="1131">
        <v>70</v>
      </c>
    </row>
    <row r="1767" spans="1:20">
      <c r="A1767" s="1131" t="s">
        <v>4547</v>
      </c>
      <c r="B1767" s="1132" t="s">
        <v>4548</v>
      </c>
      <c r="C1767" s="1131" t="s">
        <v>3730</v>
      </c>
      <c r="D1767" s="1134" t="s">
        <v>1041</v>
      </c>
      <c r="E1767" s="1134" t="s">
        <v>702</v>
      </c>
      <c r="G1767" s="1131">
        <v>6</v>
      </c>
      <c r="H1767" s="1131" t="s">
        <v>8316</v>
      </c>
      <c r="I1767" s="1131" t="s">
        <v>8333</v>
      </c>
      <c r="J1767" s="1131" t="s">
        <v>8334</v>
      </c>
      <c r="K1767" s="1131">
        <v>3</v>
      </c>
      <c r="R1767" s="1131">
        <v>70</v>
      </c>
      <c r="S1767" s="1131" t="s">
        <v>7193</v>
      </c>
      <c r="T1767" s="1131">
        <v>70</v>
      </c>
    </row>
    <row r="1768" spans="1:20">
      <c r="A1768" s="1131" t="s">
        <v>4549</v>
      </c>
      <c r="B1768" s="1132" t="s">
        <v>4550</v>
      </c>
      <c r="C1768" s="1131" t="s">
        <v>3730</v>
      </c>
      <c r="D1768" s="1134" t="s">
        <v>1041</v>
      </c>
      <c r="E1768" s="1134" t="s">
        <v>702</v>
      </c>
      <c r="G1768" s="1131">
        <v>6</v>
      </c>
      <c r="H1768" s="1131" t="s">
        <v>8316</v>
      </c>
      <c r="I1768" s="1131" t="s">
        <v>8335</v>
      </c>
      <c r="J1768" s="1131" t="s">
        <v>8336</v>
      </c>
      <c r="K1768" s="1131">
        <v>3</v>
      </c>
      <c r="R1768" s="1131">
        <v>130</v>
      </c>
      <c r="S1768" s="1131" t="s">
        <v>7193</v>
      </c>
      <c r="T1768" s="1131">
        <v>130</v>
      </c>
    </row>
    <row r="1769" spans="1:20">
      <c r="A1769" s="1131" t="s">
        <v>4551</v>
      </c>
      <c r="B1769" s="1132" t="s">
        <v>4552</v>
      </c>
      <c r="C1769" s="1131" t="s">
        <v>3730</v>
      </c>
      <c r="D1769" s="1134" t="s">
        <v>1041</v>
      </c>
      <c r="E1769" s="1134" t="s">
        <v>702</v>
      </c>
      <c r="G1769" s="1131">
        <v>6</v>
      </c>
      <c r="H1769" s="1131" t="s">
        <v>8316</v>
      </c>
      <c r="I1769" s="1131" t="s">
        <v>8337</v>
      </c>
      <c r="J1769" s="1131" t="s">
        <v>8338</v>
      </c>
      <c r="K1769" s="1131">
        <v>3</v>
      </c>
      <c r="R1769" s="1131">
        <v>86</v>
      </c>
      <c r="S1769" s="1131" t="s">
        <v>7193</v>
      </c>
      <c r="T1769" s="1131">
        <v>86</v>
      </c>
    </row>
    <row r="1770" spans="1:20">
      <c r="A1770" s="1131" t="s">
        <v>4553</v>
      </c>
      <c r="B1770" s="1132" t="s">
        <v>4554</v>
      </c>
      <c r="C1770" s="1131" t="s">
        <v>3730</v>
      </c>
      <c r="D1770" s="1134" t="s">
        <v>1041</v>
      </c>
      <c r="E1770" s="1134" t="s">
        <v>702</v>
      </c>
      <c r="G1770" s="1131">
        <v>6</v>
      </c>
      <c r="H1770" s="1131" t="s">
        <v>8316</v>
      </c>
      <c r="I1770" s="1131" t="s">
        <v>8339</v>
      </c>
      <c r="J1770" s="1131" t="s">
        <v>7837</v>
      </c>
      <c r="K1770" s="1131" t="s">
        <v>7683</v>
      </c>
      <c r="L1770" s="1131" t="s">
        <v>7838</v>
      </c>
      <c r="R1770" s="1131">
        <v>7</v>
      </c>
      <c r="S1770" s="1131" t="s">
        <v>7193</v>
      </c>
      <c r="T1770" s="1131">
        <v>7</v>
      </c>
    </row>
    <row r="1771" spans="1:20">
      <c r="A1771" s="1131" t="s">
        <v>4555</v>
      </c>
      <c r="B1771" s="1132" t="s">
        <v>4556</v>
      </c>
      <c r="C1771" s="1131" t="s">
        <v>3730</v>
      </c>
      <c r="D1771" s="1134" t="s">
        <v>1041</v>
      </c>
      <c r="E1771" s="1134" t="s">
        <v>702</v>
      </c>
      <c r="G1771" s="1131">
        <v>6</v>
      </c>
      <c r="H1771" s="1131" t="s">
        <v>8316</v>
      </c>
      <c r="I1771" s="1131" t="s">
        <v>8340</v>
      </c>
      <c r="J1771" s="1131" t="s">
        <v>7843</v>
      </c>
      <c r="K1771" s="1131" t="s">
        <v>7683</v>
      </c>
      <c r="L1771" s="1131" t="s">
        <v>8341</v>
      </c>
      <c r="R1771" s="1131">
        <v>23</v>
      </c>
      <c r="S1771" s="1131" t="s">
        <v>7193</v>
      </c>
      <c r="T1771" s="1131">
        <v>23</v>
      </c>
    </row>
    <row r="1772" spans="1:20">
      <c r="A1772" s="1131" t="s">
        <v>4557</v>
      </c>
      <c r="B1772" s="1132" t="s">
        <v>4558</v>
      </c>
      <c r="C1772" s="1131" t="s">
        <v>3730</v>
      </c>
      <c r="D1772" s="1134" t="s">
        <v>1041</v>
      </c>
      <c r="E1772" s="1134" t="s">
        <v>702</v>
      </c>
      <c r="G1772" s="1131">
        <v>6</v>
      </c>
      <c r="H1772" s="1131" t="s">
        <v>8316</v>
      </c>
      <c r="I1772" s="1131" t="s">
        <v>8342</v>
      </c>
      <c r="J1772" s="1131" t="s">
        <v>8343</v>
      </c>
      <c r="K1772" s="1131">
        <v>3</v>
      </c>
      <c r="R1772" s="1131">
        <v>47</v>
      </c>
      <c r="S1772" s="1131" t="s">
        <v>7193</v>
      </c>
      <c r="T1772" s="1131">
        <v>47</v>
      </c>
    </row>
    <row r="1773" spans="1:20">
      <c r="A1773" s="1131" t="s">
        <v>4559</v>
      </c>
      <c r="B1773" s="1132" t="s">
        <v>4560</v>
      </c>
      <c r="C1773" s="1131" t="s">
        <v>3730</v>
      </c>
      <c r="D1773" s="1134" t="s">
        <v>1041</v>
      </c>
      <c r="E1773" s="1134" t="s">
        <v>702</v>
      </c>
      <c r="G1773" s="1131">
        <v>6</v>
      </c>
      <c r="H1773" s="1131" t="s">
        <v>8316</v>
      </c>
      <c r="I1773" s="1131" t="s">
        <v>8344</v>
      </c>
      <c r="J1773" s="1131" t="s">
        <v>8345</v>
      </c>
      <c r="K1773" s="1131">
        <v>3</v>
      </c>
      <c r="R1773" s="1131">
        <v>49</v>
      </c>
      <c r="S1773" s="1131" t="s">
        <v>7193</v>
      </c>
      <c r="T1773" s="1131">
        <v>49</v>
      </c>
    </row>
    <row r="1774" spans="1:20">
      <c r="A1774" s="1131" t="s">
        <v>4561</v>
      </c>
      <c r="B1774" s="1132" t="s">
        <v>4562</v>
      </c>
      <c r="C1774" s="1131" t="s">
        <v>3730</v>
      </c>
      <c r="D1774" s="1134" t="s">
        <v>1041</v>
      </c>
      <c r="E1774" s="1134" t="s">
        <v>702</v>
      </c>
      <c r="G1774" s="1131">
        <v>6</v>
      </c>
      <c r="H1774" s="1131" t="s">
        <v>8316</v>
      </c>
      <c r="I1774" s="1131" t="s">
        <v>8346</v>
      </c>
      <c r="J1774" s="1131" t="s">
        <v>7883</v>
      </c>
      <c r="K1774" s="1131">
        <v>1</v>
      </c>
      <c r="L1774" s="1131">
        <v>689210</v>
      </c>
      <c r="R1774" s="1131">
        <v>9</v>
      </c>
      <c r="S1774" s="1131" t="s">
        <v>7193</v>
      </c>
      <c r="T1774" s="1131">
        <v>9</v>
      </c>
    </row>
    <row r="1775" spans="1:20">
      <c r="A1775" s="1131" t="s">
        <v>4563</v>
      </c>
      <c r="B1775" s="1132" t="s">
        <v>4564</v>
      </c>
      <c r="C1775" s="1131" t="s">
        <v>3730</v>
      </c>
      <c r="D1775" s="1134" t="s">
        <v>1041</v>
      </c>
      <c r="E1775" s="1134" t="s">
        <v>702</v>
      </c>
      <c r="G1775" s="1131">
        <v>6</v>
      </c>
      <c r="H1775" s="1131" t="s">
        <v>8316</v>
      </c>
      <c r="I1775" s="1131" t="s">
        <v>8347</v>
      </c>
      <c r="J1775" s="1131" t="s">
        <v>8348</v>
      </c>
      <c r="K1775" s="1131">
        <v>3</v>
      </c>
      <c r="R1775" s="1131">
        <v>47</v>
      </c>
      <c r="S1775" s="1131" t="s">
        <v>7193</v>
      </c>
      <c r="T1775" s="1131">
        <v>47</v>
      </c>
    </row>
    <row r="1776" spans="1:20">
      <c r="A1776" s="1131" t="s">
        <v>4565</v>
      </c>
      <c r="B1776" s="1132" t="s">
        <v>4566</v>
      </c>
      <c r="C1776" s="1131" t="s">
        <v>3730</v>
      </c>
      <c r="D1776" s="1134" t="s">
        <v>1041</v>
      </c>
      <c r="E1776" s="1134" t="s">
        <v>702</v>
      </c>
      <c r="G1776" s="1131">
        <v>6</v>
      </c>
      <c r="H1776" s="1131" t="s">
        <v>8316</v>
      </c>
      <c r="I1776" s="1131" t="s">
        <v>8349</v>
      </c>
      <c r="J1776" s="1131" t="s">
        <v>8350</v>
      </c>
      <c r="K1776" s="1131" t="s">
        <v>7683</v>
      </c>
      <c r="L1776" s="1131" t="s">
        <v>8351</v>
      </c>
      <c r="R1776" s="1131">
        <v>17</v>
      </c>
      <c r="S1776" s="1131" t="s">
        <v>7193</v>
      </c>
      <c r="T1776" s="1131">
        <v>17</v>
      </c>
    </row>
    <row r="1777" spans="1:20">
      <c r="A1777" s="1131" t="s">
        <v>4567</v>
      </c>
      <c r="B1777" s="1132" t="s">
        <v>4568</v>
      </c>
      <c r="C1777" s="1131" t="s">
        <v>3730</v>
      </c>
      <c r="D1777" s="1134" t="s">
        <v>1041</v>
      </c>
      <c r="E1777" s="1134" t="s">
        <v>702</v>
      </c>
      <c r="G1777" s="1131">
        <v>6</v>
      </c>
      <c r="H1777" s="1131" t="s">
        <v>8316</v>
      </c>
      <c r="I1777" s="1131" t="s">
        <v>8352</v>
      </c>
      <c r="J1777" s="1131" t="s">
        <v>8353</v>
      </c>
      <c r="K1777" s="1131">
        <v>3</v>
      </c>
      <c r="R1777" s="1131">
        <v>28</v>
      </c>
      <c r="S1777" s="1131" t="s">
        <v>7193</v>
      </c>
      <c r="T1777" s="1131">
        <v>28</v>
      </c>
    </row>
    <row r="1778" spans="1:20">
      <c r="A1778" s="1131" t="s">
        <v>4569</v>
      </c>
      <c r="B1778" s="1132" t="s">
        <v>4570</v>
      </c>
      <c r="C1778" s="1131" t="s">
        <v>3730</v>
      </c>
      <c r="D1778" s="1134" t="s">
        <v>1041</v>
      </c>
      <c r="E1778" s="1134" t="s">
        <v>702</v>
      </c>
      <c r="G1778" s="1131">
        <v>6</v>
      </c>
      <c r="H1778" s="1131" t="s">
        <v>8316</v>
      </c>
      <c r="I1778" s="1131" t="s">
        <v>8354</v>
      </c>
      <c r="J1778" s="1131" t="s">
        <v>8355</v>
      </c>
      <c r="K1778" s="1131">
        <v>3</v>
      </c>
      <c r="R1778" s="1131">
        <v>64</v>
      </c>
      <c r="S1778" s="1131" t="s">
        <v>7193</v>
      </c>
      <c r="T1778" s="1131">
        <v>64</v>
      </c>
    </row>
    <row r="1779" spans="1:20">
      <c r="A1779" s="1131" t="s">
        <v>4571</v>
      </c>
      <c r="B1779" s="1132" t="s">
        <v>4572</v>
      </c>
      <c r="C1779" s="1131" t="s">
        <v>3730</v>
      </c>
      <c r="D1779" s="1134" t="s">
        <v>1041</v>
      </c>
      <c r="E1779" s="1134" t="s">
        <v>702</v>
      </c>
      <c r="G1779" s="1131">
        <v>6</v>
      </c>
      <c r="H1779" s="1131" t="s">
        <v>8316</v>
      </c>
      <c r="I1779" s="1131" t="s">
        <v>8356</v>
      </c>
      <c r="J1779" s="1131" t="s">
        <v>7993</v>
      </c>
      <c r="K1779" s="1131" t="s">
        <v>7683</v>
      </c>
      <c r="L1779" s="1131" t="s">
        <v>7994</v>
      </c>
      <c r="R1779" s="1131">
        <v>7</v>
      </c>
      <c r="S1779" s="1131" t="s">
        <v>7193</v>
      </c>
      <c r="T1779" s="1131">
        <v>7</v>
      </c>
    </row>
    <row r="1780" spans="1:20">
      <c r="A1780" s="1131" t="s">
        <v>4573</v>
      </c>
      <c r="B1780" s="1132" t="s">
        <v>4574</v>
      </c>
      <c r="C1780" s="1131" t="s">
        <v>3730</v>
      </c>
      <c r="D1780" s="1134" t="s">
        <v>1041</v>
      </c>
      <c r="E1780" s="1134" t="s">
        <v>702</v>
      </c>
      <c r="G1780" s="1131">
        <v>6</v>
      </c>
      <c r="H1780" s="1131" t="s">
        <v>8316</v>
      </c>
      <c r="I1780" s="1131" t="s">
        <v>8357</v>
      </c>
      <c r="J1780" s="1131" t="s">
        <v>7999</v>
      </c>
      <c r="K1780" s="1131" t="s">
        <v>7683</v>
      </c>
      <c r="L1780" s="1131" t="s">
        <v>8000</v>
      </c>
      <c r="R1780" s="1131">
        <v>8</v>
      </c>
      <c r="S1780" s="1131" t="s">
        <v>7193</v>
      </c>
      <c r="T1780" s="1131">
        <v>8</v>
      </c>
    </row>
    <row r="1781" spans="1:20">
      <c r="A1781" s="1131" t="s">
        <v>4575</v>
      </c>
      <c r="B1781" s="1132" t="s">
        <v>4576</v>
      </c>
      <c r="C1781" s="1131" t="s">
        <v>3730</v>
      </c>
      <c r="D1781" s="1134" t="s">
        <v>1041</v>
      </c>
      <c r="E1781" s="1134" t="s">
        <v>702</v>
      </c>
      <c r="G1781" s="1131">
        <v>6</v>
      </c>
      <c r="H1781" s="1131" t="s">
        <v>8316</v>
      </c>
      <c r="I1781" s="1131" t="s">
        <v>8358</v>
      </c>
      <c r="J1781" s="1131" t="s">
        <v>7990</v>
      </c>
      <c r="K1781" s="1131" t="s">
        <v>7683</v>
      </c>
      <c r="L1781" s="1131" t="s">
        <v>7991</v>
      </c>
      <c r="R1781" s="1131">
        <v>7</v>
      </c>
      <c r="S1781" s="1131" t="s">
        <v>7193</v>
      </c>
      <c r="T1781" s="1131">
        <v>7</v>
      </c>
    </row>
    <row r="1782" spans="1:20">
      <c r="A1782" s="1131" t="s">
        <v>4577</v>
      </c>
      <c r="B1782" s="1132" t="s">
        <v>4578</v>
      </c>
      <c r="C1782" s="1131" t="s">
        <v>3730</v>
      </c>
      <c r="D1782" s="1134" t="s">
        <v>1041</v>
      </c>
      <c r="E1782" s="1134" t="s">
        <v>702</v>
      </c>
      <c r="G1782" s="1131">
        <v>6</v>
      </c>
      <c r="H1782" s="1131" t="s">
        <v>8316</v>
      </c>
      <c r="I1782" s="1131" t="s">
        <v>8359</v>
      </c>
      <c r="J1782" s="1131" t="s">
        <v>8036</v>
      </c>
      <c r="K1782" s="1131">
        <v>1</v>
      </c>
      <c r="L1782" s="1131">
        <v>789210</v>
      </c>
      <c r="R1782" s="1131">
        <v>9</v>
      </c>
      <c r="S1782" s="1131" t="s">
        <v>7193</v>
      </c>
      <c r="T1782" s="1131">
        <v>9</v>
      </c>
    </row>
    <row r="1783" spans="1:20">
      <c r="A1783" s="1131" t="s">
        <v>4579</v>
      </c>
      <c r="B1783" s="1132" t="s">
        <v>4580</v>
      </c>
      <c r="C1783" s="1131" t="s">
        <v>3730</v>
      </c>
      <c r="D1783" s="1134" t="s">
        <v>1041</v>
      </c>
      <c r="E1783" s="1134" t="s">
        <v>702</v>
      </c>
      <c r="G1783" s="1131">
        <v>6</v>
      </c>
      <c r="H1783" s="1131" t="s">
        <v>8316</v>
      </c>
      <c r="I1783" s="1131" t="s">
        <v>8360</v>
      </c>
      <c r="J1783" s="1131" t="s">
        <v>8361</v>
      </c>
      <c r="K1783" s="1131">
        <v>3</v>
      </c>
      <c r="R1783" s="1131">
        <v>40</v>
      </c>
      <c r="S1783" s="1131" t="s">
        <v>7193</v>
      </c>
      <c r="T1783" s="1131">
        <v>40</v>
      </c>
    </row>
    <row r="1784" spans="1:20">
      <c r="A1784" s="1131" t="s">
        <v>4581</v>
      </c>
      <c r="B1784" s="1132" t="s">
        <v>4582</v>
      </c>
      <c r="C1784" s="1131" t="s">
        <v>3730</v>
      </c>
      <c r="D1784" s="1134" t="s">
        <v>1041</v>
      </c>
      <c r="E1784" s="1134" t="s">
        <v>702</v>
      </c>
      <c r="G1784" s="1131">
        <v>6</v>
      </c>
      <c r="H1784" s="1131" t="s">
        <v>8316</v>
      </c>
      <c r="I1784" s="1131" t="s">
        <v>8362</v>
      </c>
      <c r="J1784" s="1131" t="s">
        <v>8363</v>
      </c>
      <c r="K1784" s="1131" t="s">
        <v>7683</v>
      </c>
      <c r="L1784" s="1131" t="s">
        <v>8364</v>
      </c>
      <c r="R1784" s="1131">
        <v>93</v>
      </c>
      <c r="S1784" s="1131" t="s">
        <v>7193</v>
      </c>
      <c r="T1784" s="1131">
        <v>93</v>
      </c>
    </row>
    <row r="1785" spans="1:20">
      <c r="A1785" s="1131" t="s">
        <v>4583</v>
      </c>
      <c r="B1785" s="1132" t="s">
        <v>4584</v>
      </c>
      <c r="C1785" s="1131" t="s">
        <v>3730</v>
      </c>
      <c r="D1785" s="1134" t="s">
        <v>1041</v>
      </c>
      <c r="E1785" s="1134" t="s">
        <v>702</v>
      </c>
      <c r="G1785" s="1131">
        <v>6</v>
      </c>
      <c r="H1785" s="1131" t="s">
        <v>8316</v>
      </c>
      <c r="I1785" s="1131" t="s">
        <v>8222</v>
      </c>
      <c r="J1785" s="1131" t="s">
        <v>8223</v>
      </c>
      <c r="K1785" s="1131">
        <v>1</v>
      </c>
      <c r="L1785" s="1131" t="s">
        <v>8130</v>
      </c>
      <c r="R1785" s="1131">
        <v>16</v>
      </c>
      <c r="S1785" s="1131" t="s">
        <v>7193</v>
      </c>
      <c r="T1785" s="1131">
        <v>16</v>
      </c>
    </row>
    <row r="1786" spans="1:20">
      <c r="A1786" s="1131" t="s">
        <v>4585</v>
      </c>
      <c r="B1786" s="1132" t="s">
        <v>4586</v>
      </c>
      <c r="C1786" s="1131" t="s">
        <v>3730</v>
      </c>
      <c r="D1786" s="1134" t="s">
        <v>1041</v>
      </c>
      <c r="E1786" s="1134" t="s">
        <v>702</v>
      </c>
      <c r="G1786" s="1131">
        <v>6</v>
      </c>
      <c r="H1786" s="1131" t="s">
        <v>8316</v>
      </c>
      <c r="I1786" s="1131" t="s">
        <v>8224</v>
      </c>
      <c r="J1786" s="1131" t="s">
        <v>8225</v>
      </c>
      <c r="K1786" s="1131">
        <v>1</v>
      </c>
      <c r="L1786" s="1131" t="s">
        <v>8136</v>
      </c>
      <c r="R1786" s="1131">
        <v>16</v>
      </c>
      <c r="S1786" s="1131" t="s">
        <v>7193</v>
      </c>
      <c r="T1786" s="1131">
        <v>16</v>
      </c>
    </row>
    <row r="1787" spans="1:20">
      <c r="A1787" s="1131" t="s">
        <v>4587</v>
      </c>
      <c r="B1787" s="1132" t="s">
        <v>4588</v>
      </c>
      <c r="C1787" s="1131" t="s">
        <v>3730</v>
      </c>
      <c r="D1787" s="1134" t="s">
        <v>1041</v>
      </c>
      <c r="E1787" s="1134" t="s">
        <v>702</v>
      </c>
      <c r="G1787" s="1131">
        <v>6</v>
      </c>
      <c r="H1787" s="1131" t="s">
        <v>8316</v>
      </c>
      <c r="I1787" s="1131" t="s">
        <v>8226</v>
      </c>
      <c r="J1787" s="1131" t="s">
        <v>8227</v>
      </c>
      <c r="K1787" s="1131">
        <v>1</v>
      </c>
      <c r="L1787" s="1131" t="s">
        <v>8145</v>
      </c>
      <c r="R1787" s="1131">
        <v>16</v>
      </c>
      <c r="S1787" s="1131" t="s">
        <v>7193</v>
      </c>
      <c r="T1787" s="1131">
        <v>16</v>
      </c>
    </row>
    <row r="1788" spans="1:20">
      <c r="A1788" s="1131" t="s">
        <v>4589</v>
      </c>
      <c r="B1788" s="1132" t="s">
        <v>4590</v>
      </c>
      <c r="C1788" s="1131" t="s">
        <v>3730</v>
      </c>
      <c r="D1788" s="1134" t="s">
        <v>1041</v>
      </c>
      <c r="E1788" s="1134" t="s">
        <v>702</v>
      </c>
      <c r="G1788" s="1131">
        <v>6</v>
      </c>
      <c r="H1788" s="1131" t="s">
        <v>8316</v>
      </c>
      <c r="I1788" s="1131" t="s">
        <v>8365</v>
      </c>
      <c r="J1788" s="1131" t="s">
        <v>8150</v>
      </c>
      <c r="K1788" s="1131">
        <v>1</v>
      </c>
      <c r="L1788" s="1131" t="s">
        <v>8151</v>
      </c>
      <c r="R1788" s="1131">
        <v>7</v>
      </c>
      <c r="S1788" s="1131" t="s">
        <v>7193</v>
      </c>
      <c r="T1788" s="1131">
        <v>7</v>
      </c>
    </row>
    <row r="1789" spans="1:20">
      <c r="A1789" s="1131" t="s">
        <v>4591</v>
      </c>
      <c r="B1789" s="1132" t="s">
        <v>4592</v>
      </c>
      <c r="C1789" s="1131" t="s">
        <v>3730</v>
      </c>
      <c r="D1789" s="1134" t="s">
        <v>1041</v>
      </c>
      <c r="E1789" s="1134" t="s">
        <v>702</v>
      </c>
      <c r="G1789" s="1131">
        <v>6</v>
      </c>
      <c r="H1789" s="1131" t="s">
        <v>8316</v>
      </c>
      <c r="I1789" s="1131" t="s">
        <v>8228</v>
      </c>
      <c r="J1789" s="1131" t="s">
        <v>8229</v>
      </c>
      <c r="K1789" s="1131" t="s">
        <v>7908</v>
      </c>
      <c r="L1789" s="1131" t="s">
        <v>8230</v>
      </c>
      <c r="R1789" s="1131">
        <v>51</v>
      </c>
      <c r="S1789" s="1131" t="s">
        <v>7193</v>
      </c>
      <c r="T1789" s="1131">
        <v>51</v>
      </c>
    </row>
    <row r="1790" spans="1:20">
      <c r="A1790" s="1131" t="s">
        <v>4593</v>
      </c>
      <c r="B1790" s="1132" t="s">
        <v>4594</v>
      </c>
      <c r="C1790" s="1131" t="s">
        <v>3730</v>
      </c>
      <c r="D1790" s="1134" t="s">
        <v>1041</v>
      </c>
      <c r="E1790" s="1134" t="s">
        <v>702</v>
      </c>
      <c r="G1790" s="1131">
        <v>6</v>
      </c>
      <c r="H1790" s="1131" t="s">
        <v>8316</v>
      </c>
      <c r="I1790" s="1131" t="s">
        <v>8231</v>
      </c>
      <c r="J1790" s="1131" t="s">
        <v>8232</v>
      </c>
      <c r="K1790" s="1131">
        <v>1</v>
      </c>
      <c r="L1790" s="1131" t="s">
        <v>8061</v>
      </c>
      <c r="R1790" s="1131">
        <v>16</v>
      </c>
      <c r="S1790" s="1131" t="s">
        <v>7193</v>
      </c>
      <c r="T1790" s="1131">
        <v>16</v>
      </c>
    </row>
    <row r="1791" spans="1:20">
      <c r="A1791" s="1131" t="s">
        <v>4595</v>
      </c>
      <c r="B1791" s="1132" t="s">
        <v>4596</v>
      </c>
      <c r="C1791" s="1131" t="s">
        <v>3730</v>
      </c>
      <c r="D1791" s="1134" t="s">
        <v>1041</v>
      </c>
      <c r="E1791" s="1134" t="s">
        <v>702</v>
      </c>
      <c r="G1791" s="1131">
        <v>6</v>
      </c>
      <c r="H1791" s="1131" t="s">
        <v>8316</v>
      </c>
      <c r="I1791" s="1131" t="s">
        <v>8233</v>
      </c>
      <c r="J1791" s="1131" t="s">
        <v>8234</v>
      </c>
      <c r="K1791" s="1131">
        <v>1</v>
      </c>
      <c r="L1791" s="1131" t="s">
        <v>8235</v>
      </c>
      <c r="R1791" s="1131">
        <v>26</v>
      </c>
      <c r="S1791" s="1131" t="s">
        <v>7193</v>
      </c>
      <c r="T1791" s="1131">
        <v>26</v>
      </c>
    </row>
    <row r="1792" spans="1:20">
      <c r="A1792" s="1131" t="s">
        <v>4597</v>
      </c>
      <c r="B1792" s="1132" t="s">
        <v>4598</v>
      </c>
      <c r="C1792" s="1131" t="s">
        <v>3730</v>
      </c>
      <c r="D1792" s="1134" t="s">
        <v>1041</v>
      </c>
      <c r="E1792" s="1134" t="s">
        <v>702</v>
      </c>
      <c r="G1792" s="1131">
        <v>6</v>
      </c>
      <c r="H1792" s="1131" t="s">
        <v>8316</v>
      </c>
      <c r="I1792" s="1131" t="s">
        <v>8236</v>
      </c>
      <c r="J1792" s="1131" t="s">
        <v>8237</v>
      </c>
      <c r="K1792" s="1131" t="s">
        <v>7683</v>
      </c>
      <c r="L1792" s="1131" t="s">
        <v>8238</v>
      </c>
      <c r="R1792" s="1131">
        <v>9</v>
      </c>
      <c r="S1792" s="1131" t="s">
        <v>7193</v>
      </c>
      <c r="T1792" s="1131">
        <v>9</v>
      </c>
    </row>
    <row r="1793" spans="1:20">
      <c r="A1793" s="1131" t="s">
        <v>4599</v>
      </c>
      <c r="B1793" s="1132" t="s">
        <v>4600</v>
      </c>
      <c r="C1793" s="1131" t="s">
        <v>3730</v>
      </c>
      <c r="D1793" s="1134" t="s">
        <v>1041</v>
      </c>
      <c r="E1793" s="1134" t="s">
        <v>702</v>
      </c>
      <c r="G1793" s="1131">
        <v>6</v>
      </c>
      <c r="H1793" s="1131" t="s">
        <v>8316</v>
      </c>
      <c r="I1793" s="1131" t="s">
        <v>8366</v>
      </c>
      <c r="J1793" s="1131" t="s">
        <v>8087</v>
      </c>
      <c r="K1793" s="1131" t="s">
        <v>7683</v>
      </c>
      <c r="L1793" s="1131" t="s">
        <v>8088</v>
      </c>
      <c r="R1793" s="1131">
        <v>7</v>
      </c>
      <c r="S1793" s="1131" t="s">
        <v>7193</v>
      </c>
      <c r="T1793" s="1131">
        <v>7</v>
      </c>
    </row>
    <row r="1794" spans="1:20">
      <c r="A1794" s="1131" t="s">
        <v>4601</v>
      </c>
      <c r="B1794" s="1132" t="s">
        <v>4602</v>
      </c>
      <c r="C1794" s="1131" t="s">
        <v>3730</v>
      </c>
      <c r="D1794" s="1134" t="s">
        <v>1041</v>
      </c>
      <c r="E1794" s="1134" t="s">
        <v>702</v>
      </c>
      <c r="G1794" s="1131">
        <v>6</v>
      </c>
      <c r="H1794" s="1131" t="s">
        <v>8316</v>
      </c>
      <c r="I1794" s="1131" t="s">
        <v>8239</v>
      </c>
      <c r="J1794" s="1131" t="s">
        <v>8240</v>
      </c>
      <c r="K1794" s="1131">
        <v>1</v>
      </c>
      <c r="L1794" s="1131" t="s">
        <v>8241</v>
      </c>
      <c r="R1794" s="1131">
        <v>8</v>
      </c>
      <c r="S1794" s="1131" t="s">
        <v>7193</v>
      </c>
      <c r="T1794" s="1131">
        <v>8</v>
      </c>
    </row>
    <row r="1795" spans="1:20">
      <c r="A1795" s="1131" t="s">
        <v>4603</v>
      </c>
      <c r="B1795" s="1132" t="s">
        <v>4604</v>
      </c>
      <c r="C1795" s="1131" t="s">
        <v>3730</v>
      </c>
      <c r="D1795" s="1134" t="s">
        <v>1041</v>
      </c>
      <c r="E1795" s="1134" t="s">
        <v>702</v>
      </c>
      <c r="G1795" s="1131">
        <v>6</v>
      </c>
      <c r="H1795" s="1131" t="s">
        <v>8316</v>
      </c>
      <c r="I1795" s="1131" t="s">
        <v>8242</v>
      </c>
      <c r="J1795" s="1131" t="s">
        <v>8243</v>
      </c>
      <c r="K1795" s="1131" t="s">
        <v>7683</v>
      </c>
      <c r="L1795" s="1131" t="s">
        <v>8244</v>
      </c>
      <c r="R1795" s="1131">
        <v>8</v>
      </c>
      <c r="S1795" s="1131" t="s">
        <v>7193</v>
      </c>
      <c r="T1795" s="1131">
        <v>8</v>
      </c>
    </row>
    <row r="1796" spans="1:20">
      <c r="A1796" s="1131" t="s">
        <v>4605</v>
      </c>
      <c r="B1796" s="1132" t="s">
        <v>4606</v>
      </c>
      <c r="C1796" s="1131" t="s">
        <v>3730</v>
      </c>
      <c r="D1796" s="1134" t="s">
        <v>1041</v>
      </c>
      <c r="E1796" s="1134" t="s">
        <v>702</v>
      </c>
      <c r="G1796" s="1131">
        <v>6</v>
      </c>
      <c r="H1796" s="1131" t="s">
        <v>8316</v>
      </c>
      <c r="I1796" s="1131" t="s">
        <v>8245</v>
      </c>
      <c r="J1796" s="1131" t="s">
        <v>8246</v>
      </c>
      <c r="K1796" s="1131">
        <v>1</v>
      </c>
      <c r="R1796" s="1131">
        <v>16</v>
      </c>
      <c r="T1796" s="1131">
        <v>16</v>
      </c>
    </row>
    <row r="1797" spans="1:20">
      <c r="A1797" s="1131" t="s">
        <v>4607</v>
      </c>
      <c r="B1797" s="1132" t="s">
        <v>4608</v>
      </c>
      <c r="C1797" s="1131" t="s">
        <v>3730</v>
      </c>
      <c r="D1797" s="1134" t="s">
        <v>1041</v>
      </c>
      <c r="E1797" s="1134" t="s">
        <v>702</v>
      </c>
      <c r="G1797" s="1131">
        <v>6</v>
      </c>
      <c r="H1797" s="1131" t="s">
        <v>8316</v>
      </c>
      <c r="I1797" s="1131" t="s">
        <v>8247</v>
      </c>
      <c r="J1797" s="1131" t="s">
        <v>8248</v>
      </c>
      <c r="K1797" s="1131" t="s">
        <v>7683</v>
      </c>
      <c r="L1797" s="1131" t="s">
        <v>8249</v>
      </c>
      <c r="R1797" s="1131">
        <v>8</v>
      </c>
      <c r="S1797" s="1131" t="s">
        <v>7193</v>
      </c>
      <c r="T1797" s="1131">
        <v>8</v>
      </c>
    </row>
    <row r="1798" spans="1:20">
      <c r="A1798" s="1131" t="s">
        <v>4609</v>
      </c>
      <c r="B1798" s="1132" t="s">
        <v>4610</v>
      </c>
      <c r="C1798" s="1131" t="s">
        <v>3730</v>
      </c>
      <c r="D1798" s="1134" t="s">
        <v>1041</v>
      </c>
      <c r="E1798" s="1134" t="s">
        <v>702</v>
      </c>
      <c r="G1798" s="1131">
        <v>6</v>
      </c>
      <c r="H1798" s="1131" t="s">
        <v>8316</v>
      </c>
      <c r="I1798" s="1131" t="s">
        <v>8250</v>
      </c>
      <c r="J1798" s="1131" t="s">
        <v>8251</v>
      </c>
      <c r="K1798" s="1131">
        <v>1</v>
      </c>
      <c r="R1798" s="1131">
        <v>52</v>
      </c>
      <c r="T1798" s="1131">
        <v>52</v>
      </c>
    </row>
    <row r="1799" spans="1:20">
      <c r="A1799" s="1131" t="s">
        <v>4611</v>
      </c>
      <c r="B1799" s="1132" t="s">
        <v>4612</v>
      </c>
      <c r="C1799" s="1131" t="s">
        <v>3730</v>
      </c>
      <c r="D1799" s="1134" t="s">
        <v>1041</v>
      </c>
      <c r="E1799" s="1134" t="s">
        <v>702</v>
      </c>
      <c r="G1799" s="1131">
        <v>6</v>
      </c>
      <c r="H1799" s="1131" t="s">
        <v>8316</v>
      </c>
      <c r="I1799" s="1131" t="s">
        <v>8367</v>
      </c>
      <c r="J1799" s="1131" t="s">
        <v>8096</v>
      </c>
      <c r="K1799" s="1131" t="s">
        <v>7683</v>
      </c>
      <c r="L1799" s="1131" t="s">
        <v>8097</v>
      </c>
      <c r="R1799" s="1131">
        <v>7</v>
      </c>
      <c r="S1799" s="1131" t="s">
        <v>7193</v>
      </c>
      <c r="T1799" s="1131">
        <v>7</v>
      </c>
    </row>
    <row r="1800" spans="1:20">
      <c r="A1800" s="1131" t="s">
        <v>4613</v>
      </c>
      <c r="B1800" s="1132" t="s">
        <v>4614</v>
      </c>
      <c r="C1800" s="1131" t="s">
        <v>3730</v>
      </c>
      <c r="D1800" s="1134" t="s">
        <v>1041</v>
      </c>
      <c r="E1800" s="1134" t="s">
        <v>702</v>
      </c>
      <c r="G1800" s="1131">
        <v>6</v>
      </c>
      <c r="H1800" s="1131" t="s">
        <v>8316</v>
      </c>
      <c r="I1800" s="1131" t="s">
        <v>8368</v>
      </c>
      <c r="J1800" s="1131" t="s">
        <v>8369</v>
      </c>
      <c r="K1800" s="1131" t="s">
        <v>7683</v>
      </c>
      <c r="L1800" s="1131" t="s">
        <v>8100</v>
      </c>
      <c r="R1800" s="1131">
        <v>14</v>
      </c>
      <c r="S1800" s="1131" t="s">
        <v>7193</v>
      </c>
      <c r="T1800" s="1131">
        <v>14</v>
      </c>
    </row>
    <row r="1801" spans="1:20">
      <c r="A1801" s="1131" t="s">
        <v>4615</v>
      </c>
      <c r="B1801" s="1132" t="s">
        <v>4616</v>
      </c>
      <c r="C1801" s="1131" t="s">
        <v>3730</v>
      </c>
      <c r="D1801" s="1134" t="s">
        <v>1041</v>
      </c>
      <c r="E1801" s="1134" t="s">
        <v>702</v>
      </c>
      <c r="G1801" s="1131">
        <v>6</v>
      </c>
      <c r="H1801" s="1131" t="s">
        <v>8316</v>
      </c>
      <c r="I1801" s="1131" t="s">
        <v>8370</v>
      </c>
      <c r="J1801" s="1131" t="s">
        <v>8114</v>
      </c>
      <c r="K1801" s="1131" t="s">
        <v>7683</v>
      </c>
      <c r="L1801" s="1131" t="s">
        <v>8115</v>
      </c>
      <c r="R1801" s="1131">
        <v>8</v>
      </c>
      <c r="S1801" s="1131" t="s">
        <v>7193</v>
      </c>
      <c r="T1801" s="1131">
        <v>8</v>
      </c>
    </row>
    <row r="1802" spans="1:20">
      <c r="A1802" s="1131" t="s">
        <v>4617</v>
      </c>
      <c r="B1802" s="1132" t="s">
        <v>4618</v>
      </c>
      <c r="C1802" s="1131" t="s">
        <v>3730</v>
      </c>
      <c r="D1802" s="1134" t="s">
        <v>1041</v>
      </c>
      <c r="E1802" s="1134" t="s">
        <v>702</v>
      </c>
      <c r="G1802" s="1131">
        <v>6</v>
      </c>
      <c r="H1802" s="1131" t="s">
        <v>8316</v>
      </c>
      <c r="I1802" s="1131" t="s">
        <v>8252</v>
      </c>
      <c r="J1802" s="1131" t="s">
        <v>8253</v>
      </c>
      <c r="K1802" s="1131" t="s">
        <v>7908</v>
      </c>
      <c r="L1802" s="1131" t="s">
        <v>8254</v>
      </c>
      <c r="R1802" s="1131">
        <v>50</v>
      </c>
      <c r="S1802" s="1131" t="s">
        <v>7193</v>
      </c>
      <c r="T1802" s="1131">
        <v>50</v>
      </c>
    </row>
    <row r="1803" spans="1:20">
      <c r="A1803" s="1131" t="s">
        <v>4619</v>
      </c>
      <c r="B1803" s="1132" t="s">
        <v>4620</v>
      </c>
      <c r="C1803" s="1131" t="s">
        <v>3730</v>
      </c>
      <c r="D1803" s="1134" t="s">
        <v>1041</v>
      </c>
      <c r="E1803" s="1134" t="s">
        <v>702</v>
      </c>
      <c r="G1803" s="1131">
        <v>6</v>
      </c>
      <c r="H1803" s="1131" t="s">
        <v>8316</v>
      </c>
      <c r="I1803" s="1131" t="s">
        <v>8371</v>
      </c>
      <c r="J1803" s="1131" t="s">
        <v>8081</v>
      </c>
      <c r="K1803" s="1131">
        <v>1</v>
      </c>
      <c r="L1803" s="1131" t="s">
        <v>8082</v>
      </c>
      <c r="R1803" s="1131">
        <v>7</v>
      </c>
      <c r="S1803" s="1131" t="s">
        <v>7193</v>
      </c>
      <c r="T1803" s="1131">
        <v>7</v>
      </c>
    </row>
    <row r="1804" spans="1:20">
      <c r="A1804" s="1131" t="s">
        <v>4621</v>
      </c>
      <c r="B1804" s="1132" t="s">
        <v>4622</v>
      </c>
      <c r="C1804" s="1131" t="s">
        <v>3730</v>
      </c>
      <c r="D1804" s="1134" t="s">
        <v>1041</v>
      </c>
      <c r="E1804" s="1134" t="s">
        <v>702</v>
      </c>
      <c r="G1804" s="1131">
        <v>6</v>
      </c>
      <c r="H1804" s="1131" t="s">
        <v>8316</v>
      </c>
      <c r="I1804" s="1131" t="s">
        <v>8257</v>
      </c>
      <c r="J1804" s="1131" t="s">
        <v>8258</v>
      </c>
      <c r="K1804" s="1131" t="s">
        <v>7683</v>
      </c>
      <c r="L1804" s="1131" t="s">
        <v>8259</v>
      </c>
      <c r="R1804" s="1131">
        <v>26</v>
      </c>
      <c r="S1804" s="1131" t="s">
        <v>7193</v>
      </c>
      <c r="T1804" s="1131">
        <v>26</v>
      </c>
    </row>
    <row r="1805" spans="1:20">
      <c r="A1805" s="1131" t="s">
        <v>4623</v>
      </c>
      <c r="B1805" s="1132" t="s">
        <v>4624</v>
      </c>
      <c r="C1805" s="1131" t="s">
        <v>3730</v>
      </c>
      <c r="D1805" s="1134" t="s">
        <v>1041</v>
      </c>
      <c r="E1805" s="1134" t="s">
        <v>702</v>
      </c>
      <c r="G1805" s="1131">
        <v>6</v>
      </c>
      <c r="H1805" s="1131" t="s">
        <v>8316</v>
      </c>
      <c r="I1805" s="1131" t="s">
        <v>8260</v>
      </c>
      <c r="J1805" s="1131" t="s">
        <v>8261</v>
      </c>
      <c r="K1805" s="1131" t="s">
        <v>7683</v>
      </c>
      <c r="L1805" s="1131" t="s">
        <v>8262</v>
      </c>
      <c r="R1805" s="1131">
        <v>9</v>
      </c>
      <c r="S1805" s="1131" t="s">
        <v>7193</v>
      </c>
      <c r="T1805" s="1131">
        <v>9</v>
      </c>
    </row>
    <row r="1806" spans="1:20">
      <c r="A1806" s="1131" t="s">
        <v>4625</v>
      </c>
      <c r="B1806" s="1132" t="s">
        <v>4626</v>
      </c>
      <c r="C1806" s="1131" t="s">
        <v>3730</v>
      </c>
      <c r="D1806" s="1134" t="s">
        <v>1041</v>
      </c>
      <c r="E1806" s="1134" t="s">
        <v>702</v>
      </c>
      <c r="G1806" s="1131">
        <v>6</v>
      </c>
      <c r="H1806" s="1131" t="s">
        <v>8316</v>
      </c>
      <c r="I1806" s="1131" t="s">
        <v>8263</v>
      </c>
      <c r="J1806" s="1131" t="s">
        <v>8264</v>
      </c>
      <c r="K1806" s="1131">
        <v>1</v>
      </c>
      <c r="L1806" s="1131" t="s">
        <v>8265</v>
      </c>
      <c r="R1806" s="1131">
        <v>19</v>
      </c>
      <c r="S1806" s="1131" t="s">
        <v>7193</v>
      </c>
      <c r="T1806" s="1131">
        <v>19</v>
      </c>
    </row>
    <row r="1807" spans="1:20">
      <c r="A1807" s="1131" t="s">
        <v>4627</v>
      </c>
      <c r="B1807" s="1132" t="s">
        <v>4628</v>
      </c>
      <c r="C1807" s="1131" t="s">
        <v>3730</v>
      </c>
      <c r="D1807" s="1134" t="s">
        <v>1041</v>
      </c>
      <c r="E1807" s="1134" t="s">
        <v>702</v>
      </c>
      <c r="G1807" s="1131">
        <v>6</v>
      </c>
      <c r="H1807" s="1131" t="s">
        <v>8316</v>
      </c>
      <c r="I1807" s="1131" t="s">
        <v>8266</v>
      </c>
      <c r="J1807" s="1131" t="s">
        <v>8267</v>
      </c>
      <c r="K1807" s="1131" t="s">
        <v>7683</v>
      </c>
      <c r="L1807" s="1131" t="s">
        <v>8268</v>
      </c>
      <c r="R1807" s="1131">
        <v>10</v>
      </c>
      <c r="S1807" s="1131" t="s">
        <v>7193</v>
      </c>
      <c r="T1807" s="1131">
        <v>10</v>
      </c>
    </row>
    <row r="1808" spans="1:20">
      <c r="A1808" s="1131" t="s">
        <v>4629</v>
      </c>
      <c r="B1808" s="1132" t="s">
        <v>4630</v>
      </c>
      <c r="C1808" s="1131" t="s">
        <v>3730</v>
      </c>
      <c r="D1808" s="1134" t="s">
        <v>1041</v>
      </c>
      <c r="E1808" s="1134" t="s">
        <v>702</v>
      </c>
      <c r="G1808" s="1131">
        <v>6</v>
      </c>
      <c r="H1808" s="1131" t="s">
        <v>8316</v>
      </c>
      <c r="I1808" s="1131" t="s">
        <v>8269</v>
      </c>
      <c r="J1808" s="1131" t="s">
        <v>8270</v>
      </c>
      <c r="K1808" s="1131" t="s">
        <v>7683</v>
      </c>
      <c r="L1808" s="1131" t="s">
        <v>8271</v>
      </c>
      <c r="R1808" s="1131">
        <v>10</v>
      </c>
      <c r="S1808" s="1131" t="s">
        <v>7193</v>
      </c>
      <c r="T1808" s="1131">
        <v>10</v>
      </c>
    </row>
    <row r="1809" spans="1:20">
      <c r="A1809" s="1131" t="s">
        <v>4631</v>
      </c>
      <c r="B1809" s="1132" t="s">
        <v>4632</v>
      </c>
      <c r="C1809" s="1131" t="s">
        <v>3730</v>
      </c>
      <c r="D1809" s="1134" t="s">
        <v>1041</v>
      </c>
      <c r="E1809" s="1134" t="s">
        <v>702</v>
      </c>
      <c r="G1809" s="1131">
        <v>6</v>
      </c>
      <c r="H1809" s="1131" t="s">
        <v>8316</v>
      </c>
      <c r="I1809" s="1131" t="s">
        <v>8272</v>
      </c>
      <c r="J1809" s="1131" t="s">
        <v>8273</v>
      </c>
      <c r="K1809" s="1131">
        <v>1</v>
      </c>
      <c r="L1809" s="1131" t="s">
        <v>8274</v>
      </c>
      <c r="R1809" s="1131">
        <v>10</v>
      </c>
      <c r="S1809" s="1131" t="s">
        <v>7193</v>
      </c>
      <c r="T1809" s="1131">
        <v>10</v>
      </c>
    </row>
    <row r="1810" spans="1:20">
      <c r="A1810" s="1131" t="s">
        <v>4633</v>
      </c>
      <c r="B1810" s="1132" t="s">
        <v>4634</v>
      </c>
      <c r="C1810" s="1131" t="s">
        <v>3730</v>
      </c>
      <c r="D1810" s="1134" t="s">
        <v>1041</v>
      </c>
      <c r="E1810" s="1134" t="s">
        <v>702</v>
      </c>
      <c r="G1810" s="1131">
        <v>6</v>
      </c>
      <c r="H1810" s="1131" t="s">
        <v>8316</v>
      </c>
      <c r="I1810" s="1131" t="s">
        <v>8275</v>
      </c>
      <c r="J1810" s="1131" t="s">
        <v>8276</v>
      </c>
      <c r="K1810" s="1131" t="s">
        <v>7683</v>
      </c>
      <c r="L1810" s="1131" t="s">
        <v>8277</v>
      </c>
      <c r="R1810" s="1131">
        <v>9</v>
      </c>
      <c r="S1810" s="1131" t="s">
        <v>7193</v>
      </c>
      <c r="T1810" s="1131">
        <v>9</v>
      </c>
    </row>
    <row r="1811" spans="1:20">
      <c r="A1811" s="1131" t="s">
        <v>4635</v>
      </c>
      <c r="B1811" s="1132" t="s">
        <v>4636</v>
      </c>
      <c r="C1811" s="1131" t="s">
        <v>3730</v>
      </c>
      <c r="D1811" s="1134" t="s">
        <v>1041</v>
      </c>
      <c r="E1811" s="1134" t="s">
        <v>702</v>
      </c>
      <c r="G1811" s="1131">
        <v>6</v>
      </c>
      <c r="H1811" s="1131" t="s">
        <v>8316</v>
      </c>
      <c r="I1811" s="1131" t="s">
        <v>8278</v>
      </c>
      <c r="J1811" s="1131" t="s">
        <v>8279</v>
      </c>
      <c r="K1811" s="1131">
        <v>1</v>
      </c>
      <c r="L1811" s="1131" t="s">
        <v>8280</v>
      </c>
      <c r="R1811" s="1131">
        <v>41</v>
      </c>
      <c r="S1811" s="1131" t="s">
        <v>7193</v>
      </c>
      <c r="T1811" s="1131">
        <v>41</v>
      </c>
    </row>
    <row r="1812" spans="1:20">
      <c r="A1812" s="1131" t="s">
        <v>4637</v>
      </c>
      <c r="B1812" s="1132" t="s">
        <v>4638</v>
      </c>
      <c r="C1812" s="1131" t="s">
        <v>3730</v>
      </c>
      <c r="D1812" s="1134" t="s">
        <v>1041</v>
      </c>
      <c r="E1812" s="1134" t="s">
        <v>702</v>
      </c>
      <c r="G1812" s="1131">
        <v>6</v>
      </c>
      <c r="H1812" s="1131" t="s">
        <v>8316</v>
      </c>
      <c r="I1812" s="1131" t="s">
        <v>8283</v>
      </c>
      <c r="J1812" s="1131" t="s">
        <v>8284</v>
      </c>
      <c r="K1812" s="1131" t="s">
        <v>7218</v>
      </c>
      <c r="L1812" s="1131" t="s">
        <v>8285</v>
      </c>
      <c r="R1812" s="1131">
        <v>18</v>
      </c>
      <c r="S1812" s="1131" t="s">
        <v>7193</v>
      </c>
      <c r="T1812" s="1131">
        <v>18</v>
      </c>
    </row>
    <row r="1813" spans="1:20">
      <c r="A1813" s="1131" t="s">
        <v>4639</v>
      </c>
      <c r="B1813" s="1132" t="s">
        <v>4640</v>
      </c>
      <c r="C1813" s="1131" t="s">
        <v>3730</v>
      </c>
      <c r="D1813" s="1134" t="s">
        <v>1041</v>
      </c>
      <c r="E1813" s="1134" t="s">
        <v>702</v>
      </c>
      <c r="G1813" s="1131">
        <v>6</v>
      </c>
      <c r="H1813" s="1131" t="s">
        <v>8316</v>
      </c>
      <c r="I1813" s="1131" t="s">
        <v>8286</v>
      </c>
      <c r="J1813" s="1131" t="s">
        <v>8287</v>
      </c>
      <c r="K1813" s="1131" t="s">
        <v>7218</v>
      </c>
      <c r="L1813" s="1131" t="s">
        <v>8288</v>
      </c>
      <c r="R1813" s="1131">
        <v>18</v>
      </c>
      <c r="S1813" s="1131" t="s">
        <v>7193</v>
      </c>
      <c r="T1813" s="1131">
        <v>18</v>
      </c>
    </row>
    <row r="1814" spans="1:20">
      <c r="A1814" s="1131" t="s">
        <v>4641</v>
      </c>
      <c r="B1814" s="1132" t="s">
        <v>4642</v>
      </c>
      <c r="C1814" s="1131" t="s">
        <v>3730</v>
      </c>
      <c r="D1814" s="1134" t="s">
        <v>1041</v>
      </c>
      <c r="E1814" s="1134" t="s">
        <v>702</v>
      </c>
      <c r="G1814" s="1131">
        <v>6</v>
      </c>
      <c r="H1814" s="1131" t="s">
        <v>8316</v>
      </c>
      <c r="I1814" s="1131" t="s">
        <v>8289</v>
      </c>
      <c r="J1814" s="1131" t="s">
        <v>8290</v>
      </c>
      <c r="K1814" s="1131" t="s">
        <v>7218</v>
      </c>
      <c r="L1814" s="1131" t="s">
        <v>8291</v>
      </c>
      <c r="R1814" s="1131">
        <v>9</v>
      </c>
      <c r="S1814" s="1131" t="s">
        <v>7193</v>
      </c>
      <c r="T1814" s="1131">
        <v>9</v>
      </c>
    </row>
    <row r="1815" spans="1:20">
      <c r="A1815" s="1131" t="s">
        <v>4643</v>
      </c>
      <c r="B1815" s="1132" t="s">
        <v>4644</v>
      </c>
      <c r="C1815" s="1131" t="s">
        <v>3730</v>
      </c>
      <c r="D1815" s="1134" t="s">
        <v>1041</v>
      </c>
      <c r="E1815" s="1134" t="s">
        <v>702</v>
      </c>
      <c r="G1815" s="1131">
        <v>6</v>
      </c>
      <c r="H1815" s="1131" t="s">
        <v>8316</v>
      </c>
      <c r="I1815" s="1131" t="s">
        <v>8292</v>
      </c>
      <c r="J1815" s="1131" t="s">
        <v>8293</v>
      </c>
      <c r="K1815" s="1131" t="s">
        <v>7218</v>
      </c>
      <c r="L1815" s="1131" t="s">
        <v>8294</v>
      </c>
      <c r="R1815" s="1131">
        <v>28</v>
      </c>
      <c r="S1815" s="1131" t="s">
        <v>7193</v>
      </c>
      <c r="T1815" s="1131">
        <v>28</v>
      </c>
    </row>
    <row r="1816" spans="1:20">
      <c r="A1816" s="1131" t="s">
        <v>4645</v>
      </c>
      <c r="B1816" s="1132" t="s">
        <v>4646</v>
      </c>
      <c r="C1816" s="1131" t="s">
        <v>3730</v>
      </c>
      <c r="D1816" s="1134" t="s">
        <v>1041</v>
      </c>
      <c r="E1816" s="1134" t="s">
        <v>702</v>
      </c>
      <c r="G1816" s="1131">
        <v>6</v>
      </c>
      <c r="H1816" s="1131" t="s">
        <v>8316</v>
      </c>
      <c r="I1816" s="1131" t="s">
        <v>8295</v>
      </c>
      <c r="J1816" s="1131" t="s">
        <v>8296</v>
      </c>
      <c r="K1816" s="1131" t="s">
        <v>7218</v>
      </c>
      <c r="L1816" s="1131" t="s">
        <v>8297</v>
      </c>
      <c r="R1816" s="1131">
        <v>9</v>
      </c>
      <c r="S1816" s="1131" t="s">
        <v>7193</v>
      </c>
      <c r="T1816" s="1131">
        <v>9</v>
      </c>
    </row>
    <row r="1817" spans="1:20">
      <c r="A1817" s="1131" t="s">
        <v>4647</v>
      </c>
      <c r="B1817" s="1132" t="s">
        <v>4648</v>
      </c>
      <c r="C1817" s="1131" t="s">
        <v>3730</v>
      </c>
      <c r="D1817" s="1134" t="s">
        <v>1041</v>
      </c>
      <c r="E1817" s="1134" t="s">
        <v>702</v>
      </c>
      <c r="G1817" s="1131">
        <v>6</v>
      </c>
      <c r="H1817" s="1131" t="s">
        <v>8316</v>
      </c>
      <c r="I1817" s="1131" t="s">
        <v>8298</v>
      </c>
      <c r="J1817" s="1131" t="s">
        <v>8299</v>
      </c>
      <c r="K1817" s="1131" t="s">
        <v>7218</v>
      </c>
      <c r="L1817" s="1131" t="s">
        <v>8300</v>
      </c>
      <c r="R1817" s="1131">
        <v>9</v>
      </c>
      <c r="S1817" s="1131" t="s">
        <v>7193</v>
      </c>
      <c r="T1817" s="1131">
        <v>9</v>
      </c>
    </row>
    <row r="1818" spans="1:20">
      <c r="A1818" s="1131" t="s">
        <v>4649</v>
      </c>
      <c r="B1818" s="1132" t="s">
        <v>4650</v>
      </c>
      <c r="C1818" s="1131" t="s">
        <v>3730</v>
      </c>
      <c r="D1818" s="1134" t="s">
        <v>1041</v>
      </c>
      <c r="E1818" s="1134" t="s">
        <v>702</v>
      </c>
      <c r="G1818" s="1131">
        <v>6</v>
      </c>
      <c r="H1818" s="1131" t="s">
        <v>8316</v>
      </c>
      <c r="I1818" s="1131" t="s">
        <v>8301</v>
      </c>
      <c r="J1818" s="1131" t="s">
        <v>8302</v>
      </c>
      <c r="K1818" s="1131" t="s">
        <v>7218</v>
      </c>
      <c r="L1818" s="1131" t="s">
        <v>8303</v>
      </c>
      <c r="R1818" s="1131">
        <v>18</v>
      </c>
      <c r="S1818" s="1131" t="s">
        <v>7193</v>
      </c>
      <c r="T1818" s="1131">
        <v>18</v>
      </c>
    </row>
    <row r="1819" spans="1:20">
      <c r="A1819" s="1131" t="s">
        <v>4651</v>
      </c>
      <c r="B1819" s="1132" t="s">
        <v>4652</v>
      </c>
      <c r="C1819" s="1131" t="s">
        <v>3730</v>
      </c>
      <c r="D1819" s="1134" t="s">
        <v>1041</v>
      </c>
      <c r="E1819" s="1134" t="s">
        <v>702</v>
      </c>
      <c r="G1819" s="1131">
        <v>6</v>
      </c>
      <c r="H1819" s="1131" t="s">
        <v>8316</v>
      </c>
      <c r="I1819" s="1131" t="s">
        <v>8304</v>
      </c>
      <c r="J1819" s="1131" t="s">
        <v>8305</v>
      </c>
      <c r="K1819" s="1131" t="s">
        <v>7218</v>
      </c>
      <c r="L1819" s="1131" t="s">
        <v>8306</v>
      </c>
      <c r="R1819" s="1131">
        <v>28</v>
      </c>
      <c r="S1819" s="1131" t="s">
        <v>7193</v>
      </c>
      <c r="T1819" s="1131">
        <v>28</v>
      </c>
    </row>
    <row r="1820" spans="1:20">
      <c r="A1820" s="1131" t="s">
        <v>4653</v>
      </c>
      <c r="B1820" s="1132" t="s">
        <v>4654</v>
      </c>
      <c r="C1820" s="1131" t="s">
        <v>3730</v>
      </c>
      <c r="D1820" s="1134" t="s">
        <v>1041</v>
      </c>
      <c r="E1820" s="1134" t="s">
        <v>702</v>
      </c>
      <c r="G1820" s="1131">
        <v>6</v>
      </c>
      <c r="H1820" s="1131" t="s">
        <v>8316</v>
      </c>
      <c r="I1820" s="1131" t="s">
        <v>8311</v>
      </c>
      <c r="J1820" s="1131" t="s">
        <v>8312</v>
      </c>
      <c r="K1820" s="1131" t="s">
        <v>7218</v>
      </c>
      <c r="L1820" s="1131" t="s">
        <v>8313</v>
      </c>
      <c r="R1820" s="1131">
        <v>27</v>
      </c>
      <c r="S1820" s="1131" t="s">
        <v>7193</v>
      </c>
      <c r="T1820" s="1131">
        <v>27</v>
      </c>
    </row>
    <row r="1821" spans="1:20">
      <c r="A1821" s="1131" t="s">
        <v>4655</v>
      </c>
      <c r="B1821" s="1132" t="s">
        <v>4656</v>
      </c>
      <c r="C1821" s="1133" t="s">
        <v>4657</v>
      </c>
      <c r="D1821" s="1133" t="s">
        <v>1041</v>
      </c>
      <c r="E1821" s="1134" t="s">
        <v>702</v>
      </c>
      <c r="F1821" s="1131" t="str">
        <f>IF(LEN(A1821)=28,"","pas bon")</f>
        <v/>
      </c>
      <c r="G1821" s="1131">
        <v>-1</v>
      </c>
      <c r="H1821" s="1131" t="s">
        <v>437</v>
      </c>
      <c r="I1821" s="1131" t="s">
        <v>8372</v>
      </c>
      <c r="J1821" s="1131" t="s">
        <v>8373</v>
      </c>
      <c r="K1821" s="1131">
        <v>2</v>
      </c>
      <c r="R1821" s="1131">
        <v>31</v>
      </c>
      <c r="S1821" s="1131" t="s">
        <v>7215</v>
      </c>
      <c r="T1821" s="1131">
        <v>31</v>
      </c>
    </row>
    <row r="1822" spans="1:20">
      <c r="A1822" s="1131" t="s">
        <v>4658</v>
      </c>
      <c r="B1822" s="1132" t="s">
        <v>4659</v>
      </c>
      <c r="C1822" s="1133" t="s">
        <v>4657</v>
      </c>
      <c r="D1822" s="1133" t="s">
        <v>1041</v>
      </c>
      <c r="E1822" s="1134" t="s">
        <v>702</v>
      </c>
      <c r="F1822" s="1131" t="str">
        <f t="shared" ref="F1822:F1885" si="0">IF(LEN(A1822)=28,"","pas bon")</f>
        <v/>
      </c>
      <c r="G1822" s="1131">
        <v>-1</v>
      </c>
      <c r="H1822" s="1131" t="s">
        <v>437</v>
      </c>
      <c r="I1822" s="1131" t="s">
        <v>8374</v>
      </c>
      <c r="J1822" s="1131" t="s">
        <v>8375</v>
      </c>
      <c r="K1822" s="1131">
        <v>2</v>
      </c>
      <c r="R1822" s="1131">
        <v>31</v>
      </c>
      <c r="S1822" s="1131" t="s">
        <v>8376</v>
      </c>
      <c r="T1822" s="1131">
        <v>31</v>
      </c>
    </row>
    <row r="1823" spans="1:20">
      <c r="A1823" s="1131" t="s">
        <v>4660</v>
      </c>
      <c r="B1823" s="1132" t="s">
        <v>4661</v>
      </c>
      <c r="C1823" s="1133" t="s">
        <v>4657</v>
      </c>
      <c r="D1823" s="1133" t="s">
        <v>1041</v>
      </c>
      <c r="E1823" s="1134" t="s">
        <v>702</v>
      </c>
      <c r="F1823" s="1131" t="str">
        <f t="shared" si="0"/>
        <v/>
      </c>
      <c r="G1823" s="1131">
        <v>-1</v>
      </c>
      <c r="H1823" s="1131" t="s">
        <v>437</v>
      </c>
      <c r="I1823" s="1131" t="s">
        <v>8377</v>
      </c>
      <c r="J1823" s="1131" t="s">
        <v>8378</v>
      </c>
      <c r="K1823" s="1131">
        <v>2</v>
      </c>
      <c r="R1823" s="1131">
        <v>31</v>
      </c>
      <c r="S1823" s="1131" t="s">
        <v>8376</v>
      </c>
      <c r="T1823" s="1131">
        <v>31</v>
      </c>
    </row>
    <row r="1824" spans="1:20">
      <c r="A1824" s="1131" t="s">
        <v>4662</v>
      </c>
      <c r="B1824" s="1132" t="s">
        <v>4663</v>
      </c>
      <c r="C1824" s="1133" t="s">
        <v>4657</v>
      </c>
      <c r="D1824" s="1133" t="s">
        <v>1041</v>
      </c>
      <c r="E1824" s="1134" t="s">
        <v>702</v>
      </c>
      <c r="F1824" s="1131" t="str">
        <f t="shared" si="0"/>
        <v/>
      </c>
      <c r="G1824" s="1131">
        <v>-1</v>
      </c>
      <c r="H1824" s="1131" t="s">
        <v>437</v>
      </c>
      <c r="I1824" s="1131" t="s">
        <v>8379</v>
      </c>
      <c r="J1824" s="1131" t="s">
        <v>8380</v>
      </c>
      <c r="K1824" s="1131">
        <v>2</v>
      </c>
      <c r="R1824" s="1131">
        <v>31</v>
      </c>
      <c r="S1824" s="1131" t="s">
        <v>8376</v>
      </c>
      <c r="T1824" s="1131">
        <v>31</v>
      </c>
    </row>
    <row r="1825" spans="1:20">
      <c r="A1825" s="1131" t="s">
        <v>4664</v>
      </c>
      <c r="B1825" s="1132" t="s">
        <v>4665</v>
      </c>
      <c r="C1825" s="1133" t="s">
        <v>4657</v>
      </c>
      <c r="D1825" s="1133" t="s">
        <v>1041</v>
      </c>
      <c r="E1825" s="1134" t="s">
        <v>702</v>
      </c>
      <c r="F1825" s="1131" t="str">
        <f t="shared" si="0"/>
        <v/>
      </c>
      <c r="G1825" s="1131">
        <v>-1</v>
      </c>
      <c r="H1825" s="1131" t="s">
        <v>437</v>
      </c>
      <c r="I1825" s="1131" t="s">
        <v>8381</v>
      </c>
      <c r="J1825" s="1131" t="s">
        <v>8382</v>
      </c>
      <c r="K1825" s="1131">
        <v>2</v>
      </c>
      <c r="R1825" s="1131">
        <v>93</v>
      </c>
      <c r="S1825" s="1131" t="s">
        <v>8376</v>
      </c>
      <c r="T1825" s="1131">
        <v>93</v>
      </c>
    </row>
    <row r="1826" spans="1:20">
      <c r="A1826" s="1131" t="s">
        <v>4666</v>
      </c>
      <c r="B1826" s="1132" t="s">
        <v>4667</v>
      </c>
      <c r="C1826" s="1133" t="s">
        <v>4657</v>
      </c>
      <c r="D1826" s="1133" t="s">
        <v>1041</v>
      </c>
      <c r="E1826" s="1134" t="s">
        <v>702</v>
      </c>
      <c r="F1826" s="1131" t="str">
        <f t="shared" si="0"/>
        <v/>
      </c>
      <c r="G1826" s="1131">
        <v>-1</v>
      </c>
      <c r="H1826" s="1131" t="s">
        <v>437</v>
      </c>
      <c r="I1826" s="1131" t="s">
        <v>8383</v>
      </c>
      <c r="J1826" s="1131" t="s">
        <v>8384</v>
      </c>
      <c r="K1826" s="1131">
        <v>2</v>
      </c>
      <c r="R1826" s="1131">
        <v>31</v>
      </c>
      <c r="S1826" s="1131" t="s">
        <v>8376</v>
      </c>
      <c r="T1826" s="1131">
        <v>31</v>
      </c>
    </row>
    <row r="1827" spans="1:20">
      <c r="A1827" s="1131" t="s">
        <v>4668</v>
      </c>
      <c r="B1827" s="1132" t="s">
        <v>4669</v>
      </c>
      <c r="C1827" s="1133" t="s">
        <v>4657</v>
      </c>
      <c r="D1827" s="1133" t="s">
        <v>1041</v>
      </c>
      <c r="E1827" s="1134" t="s">
        <v>702</v>
      </c>
      <c r="F1827" s="1131" t="str">
        <f t="shared" si="0"/>
        <v/>
      </c>
      <c r="G1827" s="1131">
        <v>-1</v>
      </c>
      <c r="H1827" s="1131" t="s">
        <v>437</v>
      </c>
      <c r="I1827" s="1131" t="s">
        <v>8385</v>
      </c>
      <c r="J1827" s="1131" t="s">
        <v>8386</v>
      </c>
      <c r="K1827" s="1131">
        <v>2</v>
      </c>
      <c r="R1827" s="1131">
        <v>31</v>
      </c>
      <c r="S1827" s="1131" t="s">
        <v>8376</v>
      </c>
      <c r="T1827" s="1131">
        <v>31</v>
      </c>
    </row>
    <row r="1828" spans="1:20">
      <c r="A1828" s="1131" t="s">
        <v>4670</v>
      </c>
      <c r="B1828" s="1132" t="s">
        <v>4671</v>
      </c>
      <c r="C1828" s="1133" t="s">
        <v>4657</v>
      </c>
      <c r="D1828" s="1133" t="s">
        <v>1041</v>
      </c>
      <c r="E1828" s="1134" t="s">
        <v>702</v>
      </c>
      <c r="F1828" s="1131" t="str">
        <f t="shared" si="0"/>
        <v/>
      </c>
      <c r="G1828" s="1131">
        <v>-1</v>
      </c>
      <c r="H1828" s="1131" t="s">
        <v>437</v>
      </c>
      <c r="I1828" s="1131" t="s">
        <v>8387</v>
      </c>
      <c r="J1828" s="1131" t="s">
        <v>8388</v>
      </c>
      <c r="K1828" s="1131">
        <v>2</v>
      </c>
      <c r="R1828" s="1131">
        <v>62</v>
      </c>
      <c r="S1828" s="1131" t="s">
        <v>8376</v>
      </c>
      <c r="T1828" s="1131">
        <v>62</v>
      </c>
    </row>
    <row r="1829" spans="1:20">
      <c r="A1829" s="1131" t="s">
        <v>4672</v>
      </c>
      <c r="B1829" s="1132" t="s">
        <v>4673</v>
      </c>
      <c r="C1829" s="1133" t="s">
        <v>4657</v>
      </c>
      <c r="D1829" s="1133" t="s">
        <v>1041</v>
      </c>
      <c r="E1829" s="1134" t="s">
        <v>702</v>
      </c>
      <c r="F1829" s="1131" t="str">
        <f t="shared" si="0"/>
        <v/>
      </c>
      <c r="G1829" s="1131">
        <v>-1</v>
      </c>
      <c r="H1829" s="1131" t="s">
        <v>437</v>
      </c>
      <c r="I1829" s="1131" t="s">
        <v>8389</v>
      </c>
      <c r="J1829" s="1131" t="s">
        <v>8390</v>
      </c>
      <c r="K1829" s="1131">
        <v>2</v>
      </c>
      <c r="R1829" s="1131">
        <v>31</v>
      </c>
      <c r="S1829" s="1131" t="s">
        <v>8376</v>
      </c>
      <c r="T1829" s="1131">
        <v>31</v>
      </c>
    </row>
    <row r="1830" spans="1:20">
      <c r="A1830" s="1131" t="s">
        <v>4674</v>
      </c>
      <c r="B1830" s="1132" t="s">
        <v>4675</v>
      </c>
      <c r="C1830" s="1133" t="s">
        <v>4657</v>
      </c>
      <c r="D1830" s="1133" t="s">
        <v>1041</v>
      </c>
      <c r="E1830" s="1134" t="s">
        <v>702</v>
      </c>
      <c r="F1830" s="1131" t="str">
        <f t="shared" si="0"/>
        <v/>
      </c>
      <c r="G1830" s="1131">
        <v>-1</v>
      </c>
      <c r="H1830" s="1131" t="s">
        <v>437</v>
      </c>
      <c r="I1830" s="1131" t="s">
        <v>8391</v>
      </c>
      <c r="J1830" s="1131" t="s">
        <v>8392</v>
      </c>
      <c r="K1830" s="1131">
        <v>2</v>
      </c>
      <c r="R1830" s="1131">
        <v>93</v>
      </c>
      <c r="S1830" s="1131" t="s">
        <v>8376</v>
      </c>
      <c r="T1830" s="1131">
        <v>93</v>
      </c>
    </row>
    <row r="1831" spans="1:20">
      <c r="A1831" s="1131" t="s">
        <v>4676</v>
      </c>
      <c r="B1831" s="1132" t="s">
        <v>4677</v>
      </c>
      <c r="C1831" s="1133" t="s">
        <v>4657</v>
      </c>
      <c r="D1831" s="1133" t="s">
        <v>1041</v>
      </c>
      <c r="E1831" s="1134" t="s">
        <v>702</v>
      </c>
      <c r="F1831" s="1131" t="str">
        <f t="shared" si="0"/>
        <v/>
      </c>
      <c r="G1831" s="1131">
        <v>-1</v>
      </c>
      <c r="H1831" s="1131" t="s">
        <v>437</v>
      </c>
      <c r="I1831" s="1131" t="s">
        <v>8393</v>
      </c>
      <c r="J1831" s="1131" t="s">
        <v>8394</v>
      </c>
      <c r="K1831" s="1131">
        <v>2</v>
      </c>
      <c r="R1831" s="1131">
        <v>31</v>
      </c>
      <c r="S1831" s="1131" t="s">
        <v>8376</v>
      </c>
      <c r="T1831" s="1131">
        <v>31</v>
      </c>
    </row>
    <row r="1832" spans="1:20">
      <c r="A1832" s="1131" t="s">
        <v>4678</v>
      </c>
      <c r="B1832" s="1132" t="s">
        <v>4679</v>
      </c>
      <c r="C1832" s="1133" t="s">
        <v>4657</v>
      </c>
      <c r="D1832" s="1133" t="s">
        <v>1041</v>
      </c>
      <c r="E1832" s="1134" t="s">
        <v>702</v>
      </c>
      <c r="F1832" s="1131" t="str">
        <f t="shared" si="0"/>
        <v/>
      </c>
      <c r="G1832" s="1131">
        <v>-1</v>
      </c>
      <c r="H1832" s="1131" t="s">
        <v>437</v>
      </c>
      <c r="I1832" s="1131" t="s">
        <v>8395</v>
      </c>
      <c r="J1832" s="1131" t="s">
        <v>8396</v>
      </c>
      <c r="K1832" s="1131">
        <v>2</v>
      </c>
      <c r="R1832" s="1131">
        <v>31</v>
      </c>
      <c r="S1832" s="1131" t="s">
        <v>8376</v>
      </c>
      <c r="T1832" s="1131">
        <v>31</v>
      </c>
    </row>
    <row r="1833" spans="1:20">
      <c r="A1833" s="1131" t="s">
        <v>4680</v>
      </c>
      <c r="B1833" s="1132" t="s">
        <v>4681</v>
      </c>
      <c r="C1833" s="1133" t="s">
        <v>4657</v>
      </c>
      <c r="D1833" s="1133" t="s">
        <v>1041</v>
      </c>
      <c r="E1833" s="1134" t="s">
        <v>702</v>
      </c>
      <c r="F1833" s="1131" t="str">
        <f t="shared" si="0"/>
        <v/>
      </c>
      <c r="G1833" s="1131">
        <v>-1</v>
      </c>
      <c r="H1833" s="1131" t="s">
        <v>437</v>
      </c>
      <c r="I1833" s="1131" t="s">
        <v>8397</v>
      </c>
      <c r="J1833" s="1131" t="s">
        <v>8398</v>
      </c>
      <c r="K1833" s="1131">
        <v>2</v>
      </c>
      <c r="R1833" s="1131">
        <v>31</v>
      </c>
      <c r="S1833" s="1131" t="s">
        <v>8376</v>
      </c>
      <c r="T1833" s="1131">
        <v>31</v>
      </c>
    </row>
    <row r="1834" spans="1:20">
      <c r="A1834" s="1131" t="s">
        <v>4682</v>
      </c>
      <c r="B1834" s="1132" t="s">
        <v>4683</v>
      </c>
      <c r="C1834" s="1133" t="s">
        <v>4657</v>
      </c>
      <c r="D1834" s="1133" t="s">
        <v>1041</v>
      </c>
      <c r="E1834" s="1134" t="s">
        <v>702</v>
      </c>
      <c r="F1834" s="1131" t="str">
        <f t="shared" si="0"/>
        <v/>
      </c>
      <c r="G1834" s="1131">
        <v>-1</v>
      </c>
      <c r="H1834" s="1131" t="s">
        <v>437</v>
      </c>
      <c r="I1834" s="1131" t="s">
        <v>8399</v>
      </c>
      <c r="J1834" s="1131" t="s">
        <v>8400</v>
      </c>
      <c r="K1834" s="1131">
        <v>2</v>
      </c>
      <c r="R1834" s="1131">
        <v>31</v>
      </c>
      <c r="S1834" s="1131" t="s">
        <v>8376</v>
      </c>
      <c r="T1834" s="1131">
        <v>31</v>
      </c>
    </row>
    <row r="1835" spans="1:20">
      <c r="A1835" s="1131" t="s">
        <v>4684</v>
      </c>
      <c r="B1835" s="1132" t="s">
        <v>4685</v>
      </c>
      <c r="C1835" s="1133" t="s">
        <v>4657</v>
      </c>
      <c r="D1835" s="1133" t="s">
        <v>1041</v>
      </c>
      <c r="E1835" s="1134" t="s">
        <v>702</v>
      </c>
      <c r="F1835" s="1131" t="str">
        <f t="shared" si="0"/>
        <v/>
      </c>
      <c r="G1835" s="1131">
        <v>-1</v>
      </c>
      <c r="H1835" s="1131" t="s">
        <v>437</v>
      </c>
      <c r="I1835" s="1131" t="s">
        <v>8401</v>
      </c>
      <c r="J1835" s="1131" t="s">
        <v>8402</v>
      </c>
      <c r="K1835" s="1131">
        <v>2</v>
      </c>
      <c r="R1835" s="1131">
        <v>31</v>
      </c>
      <c r="S1835" s="1131" t="s">
        <v>7215</v>
      </c>
      <c r="T1835" s="1131">
        <v>31</v>
      </c>
    </row>
    <row r="1836" spans="1:20">
      <c r="A1836" s="1131" t="s">
        <v>4686</v>
      </c>
      <c r="B1836" s="1132" t="s">
        <v>4687</v>
      </c>
      <c r="C1836" s="1133" t="s">
        <v>4657</v>
      </c>
      <c r="D1836" s="1133" t="s">
        <v>1041</v>
      </c>
      <c r="E1836" s="1134" t="s">
        <v>702</v>
      </c>
      <c r="F1836" s="1131" t="str">
        <f t="shared" si="0"/>
        <v/>
      </c>
      <c r="G1836" s="1131">
        <v>-1</v>
      </c>
      <c r="H1836" s="1131" t="s">
        <v>437</v>
      </c>
      <c r="I1836" s="1131" t="s">
        <v>8403</v>
      </c>
      <c r="J1836" s="1131" t="s">
        <v>8404</v>
      </c>
      <c r="K1836" s="1131">
        <v>2</v>
      </c>
      <c r="R1836" s="1131">
        <v>31</v>
      </c>
      <c r="S1836" s="1131" t="s">
        <v>8376</v>
      </c>
      <c r="T1836" s="1131">
        <v>31</v>
      </c>
    </row>
    <row r="1837" spans="1:20">
      <c r="A1837" s="1131" t="s">
        <v>4688</v>
      </c>
      <c r="B1837" s="1132" t="s">
        <v>4689</v>
      </c>
      <c r="C1837" s="1133" t="s">
        <v>4657</v>
      </c>
      <c r="D1837" s="1133" t="s">
        <v>1041</v>
      </c>
      <c r="E1837" s="1134" t="s">
        <v>702</v>
      </c>
      <c r="F1837" s="1131" t="str">
        <f t="shared" si="0"/>
        <v/>
      </c>
      <c r="G1837" s="1131">
        <v>-1</v>
      </c>
      <c r="H1837" s="1131" t="s">
        <v>437</v>
      </c>
      <c r="I1837" s="1131" t="s">
        <v>8405</v>
      </c>
      <c r="J1837" s="1131" t="s">
        <v>8406</v>
      </c>
      <c r="K1837" s="1131">
        <v>2</v>
      </c>
      <c r="R1837" s="1131">
        <v>31</v>
      </c>
      <c r="S1837" s="1131" t="s">
        <v>8376</v>
      </c>
      <c r="T1837" s="1131">
        <v>31</v>
      </c>
    </row>
    <row r="1838" spans="1:20">
      <c r="A1838" s="1131" t="s">
        <v>4690</v>
      </c>
      <c r="B1838" s="1132" t="s">
        <v>4691</v>
      </c>
      <c r="C1838" s="1133" t="s">
        <v>4657</v>
      </c>
      <c r="D1838" s="1133" t="s">
        <v>1041</v>
      </c>
      <c r="E1838" s="1134" t="s">
        <v>702</v>
      </c>
      <c r="F1838" s="1131" t="str">
        <f t="shared" si="0"/>
        <v/>
      </c>
      <c r="G1838" s="1131">
        <v>-1</v>
      </c>
      <c r="H1838" s="1131" t="s">
        <v>437</v>
      </c>
      <c r="I1838" s="1131" t="s">
        <v>8407</v>
      </c>
      <c r="J1838" s="1131" t="s">
        <v>8408</v>
      </c>
      <c r="K1838" s="1131">
        <v>2</v>
      </c>
      <c r="R1838" s="1131">
        <v>31</v>
      </c>
      <c r="S1838" s="1131" t="s">
        <v>8376</v>
      </c>
      <c r="T1838" s="1131">
        <v>31</v>
      </c>
    </row>
    <row r="1839" spans="1:20">
      <c r="A1839" s="1131" t="s">
        <v>4692</v>
      </c>
      <c r="B1839" s="1132" t="s">
        <v>4693</v>
      </c>
      <c r="C1839" s="1133" t="s">
        <v>4657</v>
      </c>
      <c r="D1839" s="1133" t="s">
        <v>1041</v>
      </c>
      <c r="E1839" s="1134" t="s">
        <v>702</v>
      </c>
      <c r="F1839" s="1131" t="str">
        <f t="shared" si="0"/>
        <v/>
      </c>
      <c r="G1839" s="1131">
        <v>-1</v>
      </c>
      <c r="H1839" s="1131" t="s">
        <v>437</v>
      </c>
      <c r="I1839" s="1131" t="s">
        <v>8409</v>
      </c>
      <c r="J1839" s="1131" t="s">
        <v>8410</v>
      </c>
      <c r="K1839" s="1131">
        <v>2</v>
      </c>
      <c r="R1839" s="1131">
        <v>31</v>
      </c>
      <c r="S1839" s="1131" t="s">
        <v>7215</v>
      </c>
      <c r="T1839" s="1131">
        <v>31</v>
      </c>
    </row>
    <row r="1840" spans="1:20">
      <c r="A1840" s="1131" t="s">
        <v>4694</v>
      </c>
      <c r="B1840" s="1132" t="s">
        <v>4695</v>
      </c>
      <c r="C1840" s="1133" t="s">
        <v>4657</v>
      </c>
      <c r="D1840" s="1133" t="s">
        <v>1041</v>
      </c>
      <c r="E1840" s="1134" t="s">
        <v>702</v>
      </c>
      <c r="F1840" s="1131" t="str">
        <f t="shared" si="0"/>
        <v/>
      </c>
      <c r="G1840" s="1131">
        <v>-1</v>
      </c>
      <c r="H1840" s="1131" t="s">
        <v>437</v>
      </c>
      <c r="I1840" s="1131" t="s">
        <v>8411</v>
      </c>
      <c r="J1840" s="1131" t="s">
        <v>8412</v>
      </c>
      <c r="K1840" s="1131">
        <v>2</v>
      </c>
      <c r="R1840" s="1131">
        <v>31</v>
      </c>
      <c r="S1840" s="1131" t="s">
        <v>8376</v>
      </c>
      <c r="T1840" s="1131">
        <v>31</v>
      </c>
    </row>
    <row r="1841" spans="1:20">
      <c r="A1841" s="1131" t="s">
        <v>4696</v>
      </c>
      <c r="B1841" s="1132" t="s">
        <v>4697</v>
      </c>
      <c r="C1841" s="1133" t="s">
        <v>4657</v>
      </c>
      <c r="D1841" s="1133" t="s">
        <v>1041</v>
      </c>
      <c r="E1841" s="1134" t="s">
        <v>702</v>
      </c>
      <c r="F1841" s="1131" t="str">
        <f t="shared" si="0"/>
        <v/>
      </c>
      <c r="G1841" s="1131">
        <v>-1</v>
      </c>
      <c r="H1841" s="1131" t="s">
        <v>437</v>
      </c>
      <c r="I1841" s="1131" t="s">
        <v>8413</v>
      </c>
      <c r="J1841" s="1131" t="s">
        <v>8414</v>
      </c>
      <c r="K1841" s="1131">
        <v>2</v>
      </c>
      <c r="R1841" s="1131">
        <v>31</v>
      </c>
      <c r="S1841" s="1131" t="s">
        <v>8376</v>
      </c>
      <c r="T1841" s="1131">
        <v>31</v>
      </c>
    </row>
    <row r="1842" spans="1:20">
      <c r="A1842" s="1131" t="s">
        <v>4698</v>
      </c>
      <c r="B1842" s="1132" t="s">
        <v>4699</v>
      </c>
      <c r="C1842" s="1133" t="s">
        <v>4657</v>
      </c>
      <c r="D1842" s="1133" t="s">
        <v>1041</v>
      </c>
      <c r="E1842" s="1134" t="s">
        <v>702</v>
      </c>
      <c r="F1842" s="1131" t="str">
        <f t="shared" si="0"/>
        <v/>
      </c>
      <c r="G1842" s="1131">
        <v>-1</v>
      </c>
      <c r="H1842" s="1131" t="s">
        <v>437</v>
      </c>
      <c r="I1842" s="1131" t="s">
        <v>8415</v>
      </c>
      <c r="J1842" s="1131" t="s">
        <v>8416</v>
      </c>
      <c r="K1842" s="1131">
        <v>2</v>
      </c>
      <c r="R1842" s="1131">
        <v>31</v>
      </c>
      <c r="S1842" s="1131" t="s">
        <v>8376</v>
      </c>
      <c r="T1842" s="1131">
        <v>31</v>
      </c>
    </row>
    <row r="1843" spans="1:20">
      <c r="A1843" s="1131" t="s">
        <v>4700</v>
      </c>
      <c r="B1843" s="1132" t="s">
        <v>4701</v>
      </c>
      <c r="C1843" s="1133" t="s">
        <v>4657</v>
      </c>
      <c r="D1843" s="1133" t="s">
        <v>1041</v>
      </c>
      <c r="E1843" s="1134" t="s">
        <v>702</v>
      </c>
      <c r="F1843" s="1131" t="str">
        <f t="shared" si="0"/>
        <v/>
      </c>
      <c r="G1843" s="1131">
        <v>-1</v>
      </c>
      <c r="H1843" s="1131" t="s">
        <v>437</v>
      </c>
      <c r="I1843" s="1131" t="s">
        <v>8417</v>
      </c>
      <c r="J1843" s="1131" t="s">
        <v>8418</v>
      </c>
      <c r="K1843" s="1131">
        <v>2</v>
      </c>
      <c r="R1843" s="1131">
        <v>31</v>
      </c>
      <c r="S1843" s="1131" t="s">
        <v>8376</v>
      </c>
      <c r="T1843" s="1131">
        <v>31</v>
      </c>
    </row>
    <row r="1844" spans="1:20">
      <c r="A1844" s="1131" t="s">
        <v>4702</v>
      </c>
      <c r="B1844" s="1132" t="s">
        <v>4703</v>
      </c>
      <c r="C1844" s="1133" t="s">
        <v>4657</v>
      </c>
      <c r="D1844" s="1133" t="s">
        <v>1041</v>
      </c>
      <c r="E1844" s="1134" t="s">
        <v>702</v>
      </c>
      <c r="F1844" s="1131" t="str">
        <f t="shared" si="0"/>
        <v/>
      </c>
      <c r="G1844" s="1131">
        <v>-1</v>
      </c>
      <c r="H1844" s="1131" t="s">
        <v>437</v>
      </c>
      <c r="I1844" s="1131" t="s">
        <v>8419</v>
      </c>
      <c r="J1844" s="1131" t="s">
        <v>8420</v>
      </c>
      <c r="K1844" s="1131">
        <v>2</v>
      </c>
      <c r="R1844" s="1131">
        <v>31</v>
      </c>
      <c r="S1844" s="1131" t="s">
        <v>8376</v>
      </c>
      <c r="T1844" s="1131">
        <v>31</v>
      </c>
    </row>
    <row r="1845" spans="1:20">
      <c r="A1845" s="1131" t="s">
        <v>4704</v>
      </c>
      <c r="B1845" s="1132" t="s">
        <v>4705</v>
      </c>
      <c r="C1845" s="1133" t="s">
        <v>4657</v>
      </c>
      <c r="D1845" s="1133" t="s">
        <v>1041</v>
      </c>
      <c r="E1845" s="1134" t="s">
        <v>702</v>
      </c>
      <c r="F1845" s="1131" t="str">
        <f t="shared" si="0"/>
        <v/>
      </c>
      <c r="G1845" s="1131">
        <v>-1</v>
      </c>
      <c r="H1845" s="1131" t="s">
        <v>437</v>
      </c>
      <c r="I1845" s="1131" t="s">
        <v>8421</v>
      </c>
      <c r="J1845" s="1131" t="s">
        <v>8422</v>
      </c>
      <c r="K1845" s="1131">
        <v>2</v>
      </c>
      <c r="R1845" s="1131">
        <v>31</v>
      </c>
      <c r="S1845" s="1131" t="s">
        <v>7215</v>
      </c>
      <c r="T1845" s="1131">
        <v>31</v>
      </c>
    </row>
    <row r="1846" spans="1:20">
      <c r="A1846" s="1131" t="s">
        <v>4706</v>
      </c>
      <c r="B1846" s="1132" t="s">
        <v>4707</v>
      </c>
      <c r="C1846" s="1133" t="s">
        <v>4657</v>
      </c>
      <c r="D1846" s="1133" t="s">
        <v>1041</v>
      </c>
      <c r="E1846" s="1134" t="s">
        <v>702</v>
      </c>
      <c r="F1846" s="1131" t="str">
        <f t="shared" si="0"/>
        <v/>
      </c>
      <c r="G1846" s="1131">
        <v>-1</v>
      </c>
      <c r="H1846" s="1131" t="s">
        <v>437</v>
      </c>
      <c r="I1846" s="1131" t="s">
        <v>8423</v>
      </c>
      <c r="J1846" s="1131" t="s">
        <v>8424</v>
      </c>
      <c r="K1846" s="1131">
        <v>2</v>
      </c>
      <c r="R1846" s="1131">
        <v>31</v>
      </c>
      <c r="S1846" s="1131" t="s">
        <v>8376</v>
      </c>
      <c r="T1846" s="1131">
        <v>31</v>
      </c>
    </row>
    <row r="1847" spans="1:20">
      <c r="A1847" s="1131" t="s">
        <v>4708</v>
      </c>
      <c r="B1847" s="1132" t="s">
        <v>4709</v>
      </c>
      <c r="C1847" s="1133" t="s">
        <v>4657</v>
      </c>
      <c r="D1847" s="1133" t="s">
        <v>1041</v>
      </c>
      <c r="E1847" s="1134" t="s">
        <v>702</v>
      </c>
      <c r="F1847" s="1131" t="str">
        <f t="shared" si="0"/>
        <v/>
      </c>
      <c r="G1847" s="1131">
        <v>-1</v>
      </c>
      <c r="H1847" s="1131" t="s">
        <v>437</v>
      </c>
      <c r="I1847" s="1131" t="s">
        <v>8425</v>
      </c>
      <c r="J1847" s="1131" t="s">
        <v>8426</v>
      </c>
      <c r="K1847" s="1131">
        <v>2</v>
      </c>
      <c r="R1847" s="1131">
        <v>31</v>
      </c>
      <c r="S1847" s="1131" t="s">
        <v>8376</v>
      </c>
      <c r="T1847" s="1131">
        <v>31</v>
      </c>
    </row>
    <row r="1848" spans="1:20">
      <c r="A1848" s="1131" t="s">
        <v>4710</v>
      </c>
      <c r="B1848" s="1132" t="s">
        <v>4711</v>
      </c>
      <c r="C1848" s="1133" t="s">
        <v>4657</v>
      </c>
      <c r="D1848" s="1133" t="s">
        <v>1041</v>
      </c>
      <c r="E1848" s="1134" t="s">
        <v>702</v>
      </c>
      <c r="F1848" s="1131" t="str">
        <f t="shared" si="0"/>
        <v/>
      </c>
      <c r="G1848" s="1131">
        <v>-1</v>
      </c>
      <c r="H1848" s="1131" t="s">
        <v>437</v>
      </c>
      <c r="I1848" s="1131" t="s">
        <v>8427</v>
      </c>
      <c r="J1848" s="1131" t="s">
        <v>8408</v>
      </c>
      <c r="K1848" s="1131">
        <v>2</v>
      </c>
      <c r="R1848" s="1131">
        <v>31</v>
      </c>
      <c r="S1848" s="1131" t="s">
        <v>8376</v>
      </c>
      <c r="T1848" s="1131">
        <v>31</v>
      </c>
    </row>
    <row r="1849" spans="1:20">
      <c r="A1849" s="1131" t="s">
        <v>4712</v>
      </c>
      <c r="B1849" s="1132" t="s">
        <v>4713</v>
      </c>
      <c r="C1849" s="1133" t="s">
        <v>4657</v>
      </c>
      <c r="D1849" s="1133" t="s">
        <v>1041</v>
      </c>
      <c r="E1849" s="1134" t="s">
        <v>702</v>
      </c>
      <c r="F1849" s="1131" t="str">
        <f t="shared" si="0"/>
        <v/>
      </c>
      <c r="G1849" s="1131">
        <v>-1</v>
      </c>
      <c r="H1849" s="1131" t="s">
        <v>437</v>
      </c>
      <c r="I1849" s="1131" t="s">
        <v>8428</v>
      </c>
      <c r="J1849" s="1131" t="s">
        <v>8429</v>
      </c>
      <c r="K1849" s="1131">
        <v>2</v>
      </c>
      <c r="R1849" s="1131">
        <v>31</v>
      </c>
      <c r="S1849" s="1131" t="s">
        <v>7215</v>
      </c>
      <c r="T1849" s="1131">
        <v>31</v>
      </c>
    </row>
    <row r="1850" spans="1:20">
      <c r="A1850" s="1131" t="s">
        <v>4714</v>
      </c>
      <c r="B1850" s="1132" t="s">
        <v>4715</v>
      </c>
      <c r="C1850" s="1133" t="s">
        <v>4657</v>
      </c>
      <c r="D1850" s="1133" t="s">
        <v>1041</v>
      </c>
      <c r="E1850" s="1134" t="s">
        <v>702</v>
      </c>
      <c r="F1850" s="1131" t="str">
        <f t="shared" si="0"/>
        <v/>
      </c>
      <c r="G1850" s="1131">
        <v>-1</v>
      </c>
      <c r="H1850" s="1131" t="s">
        <v>437</v>
      </c>
      <c r="I1850" s="1131" t="s">
        <v>8430</v>
      </c>
      <c r="J1850" s="1131" t="s">
        <v>8431</v>
      </c>
      <c r="K1850" s="1131">
        <v>2</v>
      </c>
      <c r="R1850" s="1131">
        <v>31</v>
      </c>
      <c r="S1850" s="1131" t="s">
        <v>8376</v>
      </c>
      <c r="T1850" s="1131">
        <v>31</v>
      </c>
    </row>
    <row r="1851" spans="1:20">
      <c r="A1851" s="1131" t="s">
        <v>4716</v>
      </c>
      <c r="B1851" s="1132" t="s">
        <v>4717</v>
      </c>
      <c r="C1851" s="1133" t="s">
        <v>4657</v>
      </c>
      <c r="D1851" s="1133" t="s">
        <v>1041</v>
      </c>
      <c r="E1851" s="1134" t="s">
        <v>702</v>
      </c>
      <c r="F1851" s="1131" t="str">
        <f t="shared" si="0"/>
        <v/>
      </c>
      <c r="G1851" s="1131">
        <v>-1</v>
      </c>
      <c r="H1851" s="1131" t="s">
        <v>437</v>
      </c>
      <c r="I1851" s="1131" t="s">
        <v>8432</v>
      </c>
      <c r="J1851" s="1131" t="s">
        <v>8433</v>
      </c>
      <c r="K1851" s="1131">
        <v>2</v>
      </c>
      <c r="R1851" s="1131">
        <v>31</v>
      </c>
      <c r="S1851" s="1131" t="s">
        <v>8376</v>
      </c>
      <c r="T1851" s="1131">
        <v>31</v>
      </c>
    </row>
    <row r="1852" spans="1:20">
      <c r="A1852" s="1131" t="s">
        <v>4718</v>
      </c>
      <c r="B1852" s="1132" t="s">
        <v>4719</v>
      </c>
      <c r="C1852" s="1133" t="s">
        <v>4657</v>
      </c>
      <c r="D1852" s="1133" t="s">
        <v>1041</v>
      </c>
      <c r="E1852" s="1134" t="s">
        <v>702</v>
      </c>
      <c r="F1852" s="1131" t="str">
        <f t="shared" si="0"/>
        <v/>
      </c>
      <c r="G1852" s="1131">
        <v>-1</v>
      </c>
      <c r="H1852" s="1131" t="s">
        <v>437</v>
      </c>
      <c r="I1852" s="1131" t="s">
        <v>8434</v>
      </c>
      <c r="J1852" s="1131" t="s">
        <v>8435</v>
      </c>
      <c r="K1852" s="1131">
        <v>2</v>
      </c>
      <c r="R1852" s="1131">
        <v>31</v>
      </c>
      <c r="S1852" s="1131" t="s">
        <v>8376</v>
      </c>
      <c r="T1852" s="1131">
        <v>31</v>
      </c>
    </row>
    <row r="1853" spans="1:20">
      <c r="A1853" s="1131" t="s">
        <v>4720</v>
      </c>
      <c r="B1853" s="1132" t="s">
        <v>4721</v>
      </c>
      <c r="C1853" s="1133" t="s">
        <v>4657</v>
      </c>
      <c r="D1853" s="1133" t="s">
        <v>1041</v>
      </c>
      <c r="E1853" s="1134" t="s">
        <v>702</v>
      </c>
      <c r="F1853" s="1131" t="str">
        <f t="shared" si="0"/>
        <v/>
      </c>
      <c r="G1853" s="1131">
        <v>-1</v>
      </c>
      <c r="H1853" s="1131" t="s">
        <v>437</v>
      </c>
      <c r="I1853" s="1131" t="s">
        <v>8436</v>
      </c>
      <c r="J1853" s="1131" t="s">
        <v>8437</v>
      </c>
      <c r="K1853" s="1131">
        <v>2</v>
      </c>
      <c r="R1853" s="1131">
        <v>31</v>
      </c>
      <c r="S1853" s="1131" t="s">
        <v>8376</v>
      </c>
      <c r="T1853" s="1131">
        <v>31</v>
      </c>
    </row>
    <row r="1854" spans="1:20">
      <c r="A1854" s="1131" t="s">
        <v>4722</v>
      </c>
      <c r="B1854" s="1132" t="s">
        <v>4723</v>
      </c>
      <c r="C1854" s="1133" t="s">
        <v>4657</v>
      </c>
      <c r="D1854" s="1133" t="s">
        <v>1041</v>
      </c>
      <c r="E1854" s="1134" t="s">
        <v>702</v>
      </c>
      <c r="F1854" s="1131" t="str">
        <f t="shared" si="0"/>
        <v/>
      </c>
      <c r="G1854" s="1131">
        <v>-1</v>
      </c>
      <c r="H1854" s="1131" t="s">
        <v>437</v>
      </c>
      <c r="I1854" s="1131" t="s">
        <v>8438</v>
      </c>
      <c r="J1854" s="1131" t="s">
        <v>8439</v>
      </c>
      <c r="K1854" s="1131">
        <v>2</v>
      </c>
      <c r="R1854" s="1131">
        <v>31</v>
      </c>
      <c r="S1854" s="1131" t="s">
        <v>8376</v>
      </c>
      <c r="T1854" s="1131">
        <v>31</v>
      </c>
    </row>
    <row r="1855" spans="1:20">
      <c r="A1855" s="1131" t="s">
        <v>4724</v>
      </c>
      <c r="B1855" s="1132" t="s">
        <v>4725</v>
      </c>
      <c r="C1855" s="1133" t="s">
        <v>4657</v>
      </c>
      <c r="D1855" s="1133" t="s">
        <v>1041</v>
      </c>
      <c r="E1855" s="1134" t="s">
        <v>702</v>
      </c>
      <c r="F1855" s="1131" t="str">
        <f t="shared" si="0"/>
        <v/>
      </c>
      <c r="G1855" s="1131">
        <v>-1</v>
      </c>
      <c r="H1855" s="1131" t="s">
        <v>437</v>
      </c>
      <c r="I1855" s="1131" t="s">
        <v>8440</v>
      </c>
      <c r="J1855" s="1131" t="s">
        <v>8441</v>
      </c>
      <c r="K1855" s="1131">
        <v>2</v>
      </c>
      <c r="R1855" s="1131">
        <v>31</v>
      </c>
      <c r="S1855" s="1131" t="s">
        <v>8376</v>
      </c>
      <c r="T1855" s="1131">
        <v>31</v>
      </c>
    </row>
    <row r="1856" spans="1:20">
      <c r="A1856" s="1131" t="s">
        <v>4726</v>
      </c>
      <c r="B1856" s="1132" t="s">
        <v>4727</v>
      </c>
      <c r="C1856" s="1133" t="s">
        <v>4657</v>
      </c>
      <c r="D1856" s="1133" t="s">
        <v>1041</v>
      </c>
      <c r="E1856" s="1134" t="s">
        <v>702</v>
      </c>
      <c r="F1856" s="1131" t="str">
        <f t="shared" si="0"/>
        <v/>
      </c>
      <c r="G1856" s="1131">
        <v>-1</v>
      </c>
      <c r="H1856" s="1131" t="s">
        <v>437</v>
      </c>
      <c r="I1856" s="1131" t="s">
        <v>8442</v>
      </c>
      <c r="J1856" s="1131" t="s">
        <v>8443</v>
      </c>
      <c r="K1856" s="1131">
        <v>2</v>
      </c>
      <c r="R1856" s="1131">
        <v>31</v>
      </c>
      <c r="S1856" s="1131" t="s">
        <v>8376</v>
      </c>
      <c r="T1856" s="1131">
        <v>31</v>
      </c>
    </row>
    <row r="1857" spans="1:20">
      <c r="A1857" s="1131" t="s">
        <v>4728</v>
      </c>
      <c r="B1857" s="1132" t="s">
        <v>4729</v>
      </c>
      <c r="C1857" s="1133" t="s">
        <v>4657</v>
      </c>
      <c r="D1857" s="1133" t="s">
        <v>1041</v>
      </c>
      <c r="E1857" s="1134" t="s">
        <v>702</v>
      </c>
      <c r="F1857" s="1131" t="str">
        <f t="shared" si="0"/>
        <v/>
      </c>
      <c r="G1857" s="1131">
        <v>-1</v>
      </c>
      <c r="H1857" s="1131" t="s">
        <v>437</v>
      </c>
      <c r="I1857" s="1131" t="s">
        <v>8444</v>
      </c>
      <c r="J1857" s="1131" t="s">
        <v>8445</v>
      </c>
      <c r="K1857" s="1131">
        <v>2</v>
      </c>
      <c r="R1857" s="1131">
        <v>31</v>
      </c>
      <c r="S1857" s="1131" t="s">
        <v>8376</v>
      </c>
      <c r="T1857" s="1131">
        <v>31</v>
      </c>
    </row>
    <row r="1858" spans="1:20">
      <c r="A1858" s="1131" t="s">
        <v>4730</v>
      </c>
      <c r="B1858" s="1132" t="s">
        <v>4731</v>
      </c>
      <c r="C1858" s="1133" t="s">
        <v>4657</v>
      </c>
      <c r="D1858" s="1133" t="s">
        <v>1041</v>
      </c>
      <c r="E1858" s="1134" t="s">
        <v>702</v>
      </c>
      <c r="F1858" s="1131" t="str">
        <f t="shared" si="0"/>
        <v/>
      </c>
      <c r="G1858" s="1131">
        <v>-1</v>
      </c>
      <c r="H1858" s="1131" t="s">
        <v>437</v>
      </c>
      <c r="I1858" s="1131" t="s">
        <v>8446</v>
      </c>
      <c r="J1858" s="1131" t="s">
        <v>8447</v>
      </c>
      <c r="K1858" s="1131">
        <v>2</v>
      </c>
      <c r="R1858" s="1131">
        <v>31</v>
      </c>
      <c r="S1858" s="1131" t="s">
        <v>8376</v>
      </c>
      <c r="T1858" s="1131">
        <v>31</v>
      </c>
    </row>
    <row r="1859" spans="1:20">
      <c r="A1859" s="1131" t="s">
        <v>4732</v>
      </c>
      <c r="B1859" s="1132" t="s">
        <v>4733</v>
      </c>
      <c r="C1859" s="1133" t="s">
        <v>4657</v>
      </c>
      <c r="D1859" s="1133" t="s">
        <v>1041</v>
      </c>
      <c r="E1859" s="1134" t="s">
        <v>702</v>
      </c>
      <c r="F1859" s="1131" t="str">
        <f t="shared" si="0"/>
        <v/>
      </c>
      <c r="G1859" s="1131">
        <v>-1</v>
      </c>
      <c r="H1859" s="1131" t="s">
        <v>437</v>
      </c>
      <c r="I1859" s="1131" t="s">
        <v>8448</v>
      </c>
      <c r="J1859" s="1131" t="s">
        <v>8449</v>
      </c>
      <c r="K1859" s="1131">
        <v>2</v>
      </c>
      <c r="R1859" s="1131">
        <v>31</v>
      </c>
      <c r="S1859" s="1131" t="s">
        <v>8376</v>
      </c>
      <c r="T1859" s="1131">
        <v>31</v>
      </c>
    </row>
    <row r="1860" spans="1:20">
      <c r="A1860" s="1131" t="s">
        <v>4734</v>
      </c>
      <c r="B1860" s="1132" t="s">
        <v>4735</v>
      </c>
      <c r="C1860" s="1133" t="s">
        <v>4657</v>
      </c>
      <c r="D1860" s="1133" t="s">
        <v>1041</v>
      </c>
      <c r="E1860" s="1134" t="s">
        <v>702</v>
      </c>
      <c r="F1860" s="1131" t="str">
        <f t="shared" si="0"/>
        <v/>
      </c>
      <c r="G1860" s="1131">
        <v>-1</v>
      </c>
      <c r="H1860" s="1131" t="s">
        <v>437</v>
      </c>
      <c r="I1860" s="1131" t="s">
        <v>8450</v>
      </c>
      <c r="J1860" s="1131" t="s">
        <v>8451</v>
      </c>
      <c r="K1860" s="1131">
        <v>2</v>
      </c>
      <c r="R1860" s="1131">
        <v>31</v>
      </c>
      <c r="S1860" s="1131" t="s">
        <v>8376</v>
      </c>
      <c r="T1860" s="1131">
        <v>31</v>
      </c>
    </row>
    <row r="1861" spans="1:20">
      <c r="A1861" s="1131" t="s">
        <v>4736</v>
      </c>
      <c r="B1861" s="1132" t="s">
        <v>4737</v>
      </c>
      <c r="C1861" s="1133" t="s">
        <v>4657</v>
      </c>
      <c r="D1861" s="1133" t="s">
        <v>1041</v>
      </c>
      <c r="E1861" s="1134" t="s">
        <v>702</v>
      </c>
      <c r="F1861" s="1131" t="str">
        <f t="shared" si="0"/>
        <v/>
      </c>
      <c r="G1861" s="1131">
        <v>-1</v>
      </c>
      <c r="H1861" s="1131" t="s">
        <v>437</v>
      </c>
      <c r="I1861" s="1131" t="s">
        <v>8452</v>
      </c>
      <c r="J1861" s="1131" t="s">
        <v>8453</v>
      </c>
      <c r="K1861" s="1131">
        <v>2</v>
      </c>
      <c r="R1861" s="1131">
        <v>31</v>
      </c>
      <c r="S1861" s="1131" t="s">
        <v>8376</v>
      </c>
      <c r="T1861" s="1131">
        <v>31</v>
      </c>
    </row>
    <row r="1862" spans="1:20">
      <c r="A1862" s="1131" t="s">
        <v>4738</v>
      </c>
      <c r="B1862" s="1132" t="s">
        <v>4739</v>
      </c>
      <c r="C1862" s="1133" t="s">
        <v>4657</v>
      </c>
      <c r="D1862" s="1133" t="s">
        <v>1041</v>
      </c>
      <c r="E1862" s="1134" t="s">
        <v>702</v>
      </c>
      <c r="F1862" s="1131" t="str">
        <f t="shared" si="0"/>
        <v/>
      </c>
      <c r="G1862" s="1131">
        <v>-1</v>
      </c>
      <c r="H1862" s="1131" t="s">
        <v>437</v>
      </c>
      <c r="I1862" s="1131" t="s">
        <v>8454</v>
      </c>
      <c r="J1862" s="1131" t="s">
        <v>8455</v>
      </c>
      <c r="K1862" s="1131">
        <v>2</v>
      </c>
      <c r="R1862" s="1131">
        <v>31</v>
      </c>
      <c r="S1862" s="1131" t="s">
        <v>8376</v>
      </c>
      <c r="T1862" s="1131">
        <v>31</v>
      </c>
    </row>
    <row r="1863" spans="1:20">
      <c r="A1863" s="1131" t="s">
        <v>4740</v>
      </c>
      <c r="B1863" s="1132" t="s">
        <v>4741</v>
      </c>
      <c r="C1863" s="1133" t="s">
        <v>4657</v>
      </c>
      <c r="D1863" s="1133" t="s">
        <v>1041</v>
      </c>
      <c r="E1863" s="1134" t="s">
        <v>702</v>
      </c>
      <c r="F1863" s="1131" t="str">
        <f t="shared" si="0"/>
        <v/>
      </c>
      <c r="G1863" s="1131">
        <v>-1</v>
      </c>
      <c r="H1863" s="1131" t="s">
        <v>437</v>
      </c>
      <c r="I1863" s="1131" t="s">
        <v>8456</v>
      </c>
      <c r="J1863" s="1131" t="s">
        <v>8457</v>
      </c>
      <c r="K1863" s="1131">
        <v>2</v>
      </c>
      <c r="R1863" s="1131">
        <v>31</v>
      </c>
      <c r="S1863" s="1131" t="s">
        <v>8376</v>
      </c>
      <c r="T1863" s="1131">
        <v>31</v>
      </c>
    </row>
    <row r="1864" spans="1:20">
      <c r="A1864" s="1131" t="s">
        <v>4742</v>
      </c>
      <c r="B1864" s="1132" t="s">
        <v>4743</v>
      </c>
      <c r="C1864" s="1133" t="s">
        <v>4657</v>
      </c>
      <c r="D1864" s="1133" t="s">
        <v>1041</v>
      </c>
      <c r="E1864" s="1134" t="s">
        <v>702</v>
      </c>
      <c r="F1864" s="1131" t="str">
        <f t="shared" si="0"/>
        <v/>
      </c>
      <c r="G1864" s="1131">
        <v>-1</v>
      </c>
      <c r="H1864" s="1131" t="s">
        <v>437</v>
      </c>
      <c r="I1864" s="1131" t="s">
        <v>8458</v>
      </c>
      <c r="J1864" s="1131" t="s">
        <v>8459</v>
      </c>
      <c r="K1864" s="1131">
        <v>2</v>
      </c>
      <c r="R1864" s="1131">
        <v>31</v>
      </c>
      <c r="S1864" s="1131" t="s">
        <v>8376</v>
      </c>
      <c r="T1864" s="1131">
        <v>31</v>
      </c>
    </row>
    <row r="1865" spans="1:20">
      <c r="A1865" s="1131" t="s">
        <v>4744</v>
      </c>
      <c r="B1865" s="1132" t="s">
        <v>4745</v>
      </c>
      <c r="C1865" s="1133" t="s">
        <v>4657</v>
      </c>
      <c r="D1865" s="1133" t="s">
        <v>1041</v>
      </c>
      <c r="E1865" s="1134" t="s">
        <v>702</v>
      </c>
      <c r="F1865" s="1131" t="str">
        <f t="shared" si="0"/>
        <v/>
      </c>
      <c r="G1865" s="1131">
        <v>-1</v>
      </c>
      <c r="H1865" s="1131" t="s">
        <v>437</v>
      </c>
      <c r="I1865" s="1131" t="s">
        <v>8460</v>
      </c>
      <c r="J1865" s="1131" t="s">
        <v>8461</v>
      </c>
      <c r="K1865" s="1131">
        <v>2</v>
      </c>
      <c r="R1865" s="1131">
        <v>62</v>
      </c>
      <c r="S1865" s="1131" t="s">
        <v>8376</v>
      </c>
      <c r="T1865" s="1131">
        <v>62</v>
      </c>
    </row>
    <row r="1866" spans="1:20">
      <c r="A1866" s="1131" t="s">
        <v>4746</v>
      </c>
      <c r="B1866" s="1132" t="s">
        <v>4747</v>
      </c>
      <c r="C1866" s="1133" t="s">
        <v>4657</v>
      </c>
      <c r="D1866" s="1133" t="s">
        <v>1041</v>
      </c>
      <c r="E1866" s="1134" t="s">
        <v>702</v>
      </c>
      <c r="F1866" s="1131" t="str">
        <f t="shared" si="0"/>
        <v/>
      </c>
      <c r="G1866" s="1131">
        <v>-1</v>
      </c>
      <c r="H1866" s="1131" t="s">
        <v>437</v>
      </c>
      <c r="I1866" s="1131" t="s">
        <v>8462</v>
      </c>
      <c r="J1866" s="1131" t="s">
        <v>8463</v>
      </c>
      <c r="K1866" s="1131">
        <v>2</v>
      </c>
      <c r="R1866" s="1131">
        <v>31</v>
      </c>
      <c r="S1866" s="1131" t="s">
        <v>8376</v>
      </c>
      <c r="T1866" s="1131">
        <v>31</v>
      </c>
    </row>
    <row r="1867" spans="1:20">
      <c r="A1867" s="1131" t="s">
        <v>4748</v>
      </c>
      <c r="B1867" s="1132" t="s">
        <v>4749</v>
      </c>
      <c r="C1867" s="1133" t="s">
        <v>4657</v>
      </c>
      <c r="D1867" s="1133" t="s">
        <v>1041</v>
      </c>
      <c r="E1867" s="1134" t="s">
        <v>702</v>
      </c>
      <c r="F1867" s="1131" t="str">
        <f t="shared" si="0"/>
        <v/>
      </c>
      <c r="G1867" s="1131">
        <v>-1</v>
      </c>
      <c r="H1867" s="1131" t="s">
        <v>437</v>
      </c>
      <c r="I1867" s="1131" t="s">
        <v>8464</v>
      </c>
      <c r="J1867" s="1131" t="s">
        <v>8465</v>
      </c>
      <c r="K1867" s="1131">
        <v>2</v>
      </c>
      <c r="R1867" s="1131">
        <v>62</v>
      </c>
      <c r="S1867" s="1131" t="s">
        <v>8376</v>
      </c>
      <c r="T1867" s="1131">
        <v>62</v>
      </c>
    </row>
    <row r="1868" spans="1:20">
      <c r="A1868" s="1131" t="s">
        <v>4750</v>
      </c>
      <c r="B1868" s="1132" t="s">
        <v>4751</v>
      </c>
      <c r="C1868" s="1133" t="s">
        <v>4657</v>
      </c>
      <c r="D1868" s="1133" t="s">
        <v>1041</v>
      </c>
      <c r="E1868" s="1134" t="s">
        <v>702</v>
      </c>
      <c r="F1868" s="1131" t="str">
        <f t="shared" si="0"/>
        <v/>
      </c>
      <c r="G1868" s="1131">
        <v>-1</v>
      </c>
      <c r="H1868" s="1131" t="s">
        <v>437</v>
      </c>
      <c r="I1868" s="1131" t="s">
        <v>8466</v>
      </c>
      <c r="J1868" s="1131" t="s">
        <v>8467</v>
      </c>
      <c r="K1868" s="1131">
        <v>2</v>
      </c>
      <c r="R1868" s="1131">
        <v>31</v>
      </c>
      <c r="S1868" s="1131" t="s">
        <v>8376</v>
      </c>
      <c r="T1868" s="1131">
        <v>31</v>
      </c>
    </row>
    <row r="1869" spans="1:20">
      <c r="A1869" s="1131" t="s">
        <v>4752</v>
      </c>
      <c r="B1869" s="1132" t="s">
        <v>4753</v>
      </c>
      <c r="C1869" s="1133" t="s">
        <v>4657</v>
      </c>
      <c r="D1869" s="1133" t="s">
        <v>1041</v>
      </c>
      <c r="E1869" s="1134" t="s">
        <v>702</v>
      </c>
      <c r="F1869" s="1131" t="str">
        <f t="shared" si="0"/>
        <v/>
      </c>
      <c r="G1869" s="1131">
        <v>-1</v>
      </c>
      <c r="H1869" s="1131" t="s">
        <v>437</v>
      </c>
      <c r="I1869" s="1131" t="s">
        <v>8468</v>
      </c>
      <c r="J1869" s="1131" t="s">
        <v>8469</v>
      </c>
      <c r="K1869" s="1131">
        <v>2</v>
      </c>
      <c r="R1869" s="1131">
        <v>31</v>
      </c>
      <c r="S1869" s="1131" t="s">
        <v>8376</v>
      </c>
      <c r="T1869" s="1131">
        <v>31</v>
      </c>
    </row>
    <row r="1870" spans="1:20">
      <c r="A1870" s="1131" t="s">
        <v>4754</v>
      </c>
      <c r="B1870" s="1132" t="s">
        <v>4755</v>
      </c>
      <c r="C1870" s="1133" t="s">
        <v>4657</v>
      </c>
      <c r="D1870" s="1133" t="s">
        <v>1041</v>
      </c>
      <c r="E1870" s="1134" t="s">
        <v>702</v>
      </c>
      <c r="F1870" s="1131" t="str">
        <f t="shared" si="0"/>
        <v/>
      </c>
      <c r="G1870" s="1131">
        <v>-1</v>
      </c>
      <c r="H1870" s="1131" t="s">
        <v>437</v>
      </c>
      <c r="I1870" s="1131" t="s">
        <v>8470</v>
      </c>
      <c r="J1870" s="1131" t="s">
        <v>8471</v>
      </c>
      <c r="K1870" s="1131">
        <v>2</v>
      </c>
      <c r="R1870" s="1131">
        <v>31</v>
      </c>
      <c r="S1870" s="1131" t="s">
        <v>8376</v>
      </c>
      <c r="T1870" s="1131">
        <v>31</v>
      </c>
    </row>
    <row r="1871" spans="1:20">
      <c r="A1871" s="1131" t="s">
        <v>4756</v>
      </c>
      <c r="B1871" s="1132" t="s">
        <v>4757</v>
      </c>
      <c r="C1871" s="1133" t="s">
        <v>4657</v>
      </c>
      <c r="D1871" s="1133" t="s">
        <v>1041</v>
      </c>
      <c r="E1871" s="1134" t="s">
        <v>702</v>
      </c>
      <c r="F1871" s="1131" t="str">
        <f t="shared" si="0"/>
        <v/>
      </c>
      <c r="G1871" s="1131">
        <v>-1</v>
      </c>
      <c r="H1871" s="1131" t="s">
        <v>437</v>
      </c>
      <c r="I1871" s="1131" t="s">
        <v>8472</v>
      </c>
      <c r="J1871" s="1131" t="s">
        <v>8473</v>
      </c>
      <c r="K1871" s="1131">
        <v>2</v>
      </c>
      <c r="R1871" s="1131">
        <v>31</v>
      </c>
      <c r="S1871" s="1131" t="s">
        <v>8376</v>
      </c>
      <c r="T1871" s="1131">
        <v>31</v>
      </c>
    </row>
    <row r="1872" spans="1:20">
      <c r="A1872" s="1131" t="s">
        <v>4758</v>
      </c>
      <c r="B1872" s="1132" t="s">
        <v>4759</v>
      </c>
      <c r="C1872" s="1133" t="s">
        <v>4657</v>
      </c>
      <c r="D1872" s="1133" t="s">
        <v>1041</v>
      </c>
      <c r="E1872" s="1134" t="s">
        <v>702</v>
      </c>
      <c r="F1872" s="1131" t="str">
        <f t="shared" si="0"/>
        <v/>
      </c>
      <c r="G1872" s="1131">
        <v>-1</v>
      </c>
      <c r="H1872" s="1131" t="s">
        <v>437</v>
      </c>
      <c r="I1872" s="1131" t="s">
        <v>8474</v>
      </c>
      <c r="J1872" s="1131" t="s">
        <v>8475</v>
      </c>
      <c r="K1872" s="1131">
        <v>2</v>
      </c>
      <c r="R1872" s="1131">
        <v>60</v>
      </c>
      <c r="S1872" s="1131" t="s">
        <v>8376</v>
      </c>
      <c r="T1872" s="1131">
        <v>60</v>
      </c>
    </row>
    <row r="1873" spans="1:20">
      <c r="A1873" s="1131" t="s">
        <v>4760</v>
      </c>
      <c r="B1873" s="1132" t="s">
        <v>4761</v>
      </c>
      <c r="C1873" s="1133" t="s">
        <v>4657</v>
      </c>
      <c r="D1873" s="1133" t="s">
        <v>1041</v>
      </c>
      <c r="E1873" s="1134" t="s">
        <v>702</v>
      </c>
      <c r="F1873" s="1131" t="str">
        <f t="shared" si="0"/>
        <v/>
      </c>
      <c r="G1873" s="1131">
        <v>-1</v>
      </c>
      <c r="H1873" s="1131" t="s">
        <v>437</v>
      </c>
      <c r="I1873" s="1131" t="s">
        <v>8476</v>
      </c>
      <c r="J1873" s="1131" t="s">
        <v>8477</v>
      </c>
      <c r="K1873" s="1131">
        <v>2</v>
      </c>
      <c r="R1873" s="1131">
        <v>31</v>
      </c>
      <c r="S1873" s="1131" t="s">
        <v>8376</v>
      </c>
      <c r="T1873" s="1131">
        <v>31</v>
      </c>
    </row>
    <row r="1874" spans="1:20">
      <c r="A1874" s="1131" t="s">
        <v>4762</v>
      </c>
      <c r="B1874" s="1132" t="s">
        <v>4763</v>
      </c>
      <c r="C1874" s="1133" t="s">
        <v>4657</v>
      </c>
      <c r="D1874" s="1133" t="s">
        <v>1041</v>
      </c>
      <c r="E1874" s="1134" t="s">
        <v>702</v>
      </c>
      <c r="F1874" s="1131" t="str">
        <f t="shared" si="0"/>
        <v/>
      </c>
      <c r="G1874" s="1131">
        <v>-1</v>
      </c>
      <c r="H1874" s="1131" t="s">
        <v>437</v>
      </c>
      <c r="I1874" s="1131" t="s">
        <v>8478</v>
      </c>
      <c r="J1874" s="1131" t="s">
        <v>8479</v>
      </c>
      <c r="K1874" s="1131">
        <v>2</v>
      </c>
      <c r="R1874" s="1131">
        <v>31</v>
      </c>
      <c r="S1874" s="1131" t="s">
        <v>8376</v>
      </c>
      <c r="T1874" s="1131">
        <v>31</v>
      </c>
    </row>
    <row r="1875" spans="1:20">
      <c r="A1875" s="1131" t="s">
        <v>4764</v>
      </c>
      <c r="B1875" s="1132" t="s">
        <v>4765</v>
      </c>
      <c r="C1875" s="1133" t="s">
        <v>4657</v>
      </c>
      <c r="D1875" s="1133" t="s">
        <v>1041</v>
      </c>
      <c r="E1875" s="1134" t="s">
        <v>702</v>
      </c>
      <c r="F1875" s="1131" t="str">
        <f t="shared" si="0"/>
        <v/>
      </c>
      <c r="G1875" s="1131">
        <v>-1</v>
      </c>
      <c r="H1875" s="1131" t="s">
        <v>437</v>
      </c>
      <c r="I1875" s="1131" t="s">
        <v>8480</v>
      </c>
      <c r="J1875" s="1131" t="s">
        <v>8481</v>
      </c>
      <c r="K1875" s="1131">
        <v>2</v>
      </c>
      <c r="R1875" s="1131">
        <v>31</v>
      </c>
      <c r="S1875" s="1131" t="s">
        <v>8376</v>
      </c>
      <c r="T1875" s="1131">
        <v>31</v>
      </c>
    </row>
    <row r="1876" spans="1:20">
      <c r="A1876" s="1131" t="s">
        <v>4766</v>
      </c>
      <c r="B1876" s="1132" t="s">
        <v>4767</v>
      </c>
      <c r="C1876" s="1133" t="s">
        <v>4657</v>
      </c>
      <c r="D1876" s="1133" t="s">
        <v>1041</v>
      </c>
      <c r="E1876" s="1134" t="s">
        <v>702</v>
      </c>
      <c r="F1876" s="1131" t="str">
        <f t="shared" si="0"/>
        <v/>
      </c>
      <c r="G1876" s="1131">
        <v>-1</v>
      </c>
      <c r="H1876" s="1131" t="s">
        <v>437</v>
      </c>
      <c r="I1876" s="1131" t="s">
        <v>8482</v>
      </c>
      <c r="J1876" s="1131" t="s">
        <v>8483</v>
      </c>
      <c r="K1876" s="1131">
        <v>2</v>
      </c>
      <c r="R1876" s="1131">
        <v>31</v>
      </c>
      <c r="S1876" s="1131" t="s">
        <v>8376</v>
      </c>
      <c r="T1876" s="1131">
        <v>31</v>
      </c>
    </row>
    <row r="1877" spans="1:20">
      <c r="A1877" s="1131" t="s">
        <v>4768</v>
      </c>
      <c r="B1877" s="1132" t="s">
        <v>4769</v>
      </c>
      <c r="C1877" s="1133" t="s">
        <v>4657</v>
      </c>
      <c r="D1877" s="1133" t="s">
        <v>1041</v>
      </c>
      <c r="E1877" s="1134" t="s">
        <v>702</v>
      </c>
      <c r="F1877" s="1131" t="str">
        <f t="shared" si="0"/>
        <v/>
      </c>
      <c r="G1877" s="1131">
        <v>-1</v>
      </c>
      <c r="H1877" s="1131" t="s">
        <v>437</v>
      </c>
      <c r="I1877" s="1131" t="s">
        <v>8484</v>
      </c>
      <c r="J1877" s="1131" t="s">
        <v>8485</v>
      </c>
      <c r="K1877" s="1131">
        <v>2</v>
      </c>
      <c r="R1877" s="1131">
        <v>31</v>
      </c>
      <c r="S1877" s="1131" t="s">
        <v>8376</v>
      </c>
      <c r="T1877" s="1131">
        <v>31</v>
      </c>
    </row>
    <row r="1878" spans="1:20">
      <c r="A1878" s="1131" t="s">
        <v>4770</v>
      </c>
      <c r="B1878" s="1132" t="s">
        <v>4771</v>
      </c>
      <c r="C1878" s="1133" t="s">
        <v>4657</v>
      </c>
      <c r="D1878" s="1133" t="s">
        <v>1041</v>
      </c>
      <c r="E1878" s="1134" t="s">
        <v>702</v>
      </c>
      <c r="F1878" s="1131" t="str">
        <f t="shared" si="0"/>
        <v/>
      </c>
      <c r="G1878" s="1131">
        <v>-1</v>
      </c>
      <c r="H1878" s="1131" t="s">
        <v>437</v>
      </c>
      <c r="I1878" s="1131" t="s">
        <v>8486</v>
      </c>
      <c r="J1878" s="1131" t="s">
        <v>8487</v>
      </c>
      <c r="K1878" s="1131">
        <v>2</v>
      </c>
      <c r="R1878" s="1131">
        <v>31</v>
      </c>
      <c r="S1878" s="1131" t="s">
        <v>8376</v>
      </c>
      <c r="T1878" s="1131">
        <v>31</v>
      </c>
    </row>
    <row r="1879" spans="1:20">
      <c r="A1879" s="1131" t="s">
        <v>4772</v>
      </c>
      <c r="B1879" s="1132" t="s">
        <v>4773</v>
      </c>
      <c r="C1879" s="1133" t="s">
        <v>4657</v>
      </c>
      <c r="D1879" s="1133" t="s">
        <v>1041</v>
      </c>
      <c r="E1879" s="1134" t="s">
        <v>702</v>
      </c>
      <c r="F1879" s="1131" t="str">
        <f t="shared" si="0"/>
        <v/>
      </c>
      <c r="G1879" s="1131">
        <v>-1</v>
      </c>
      <c r="H1879" s="1131" t="s">
        <v>437</v>
      </c>
      <c r="I1879" s="1131" t="s">
        <v>8488</v>
      </c>
      <c r="J1879" s="1131" t="s">
        <v>8489</v>
      </c>
      <c r="K1879" s="1131">
        <v>2</v>
      </c>
      <c r="R1879" s="1131">
        <v>31</v>
      </c>
      <c r="S1879" s="1131" t="s">
        <v>8376</v>
      </c>
      <c r="T1879" s="1131">
        <v>31</v>
      </c>
    </row>
    <row r="1880" spans="1:20">
      <c r="A1880" s="1131" t="s">
        <v>4774</v>
      </c>
      <c r="B1880" s="1132" t="s">
        <v>4775</v>
      </c>
      <c r="C1880" s="1133" t="s">
        <v>4657</v>
      </c>
      <c r="D1880" s="1133" t="s">
        <v>1041</v>
      </c>
      <c r="E1880" s="1134" t="s">
        <v>702</v>
      </c>
      <c r="F1880" s="1131" t="str">
        <f t="shared" si="0"/>
        <v/>
      </c>
      <c r="G1880" s="1131">
        <v>-1</v>
      </c>
      <c r="H1880" s="1131" t="s">
        <v>437</v>
      </c>
      <c r="I1880" s="1131" t="s">
        <v>8490</v>
      </c>
      <c r="J1880" s="1131" t="s">
        <v>8491</v>
      </c>
      <c r="K1880" s="1131">
        <v>2</v>
      </c>
      <c r="R1880" s="1131">
        <v>31</v>
      </c>
      <c r="S1880" s="1131" t="s">
        <v>7215</v>
      </c>
      <c r="T1880" s="1131">
        <v>31</v>
      </c>
    </row>
    <row r="1881" spans="1:20">
      <c r="A1881" s="1131" t="s">
        <v>4776</v>
      </c>
      <c r="B1881" s="1132" t="s">
        <v>4777</v>
      </c>
      <c r="C1881" s="1133" t="s">
        <v>4657</v>
      </c>
      <c r="D1881" s="1133" t="s">
        <v>1041</v>
      </c>
      <c r="E1881" s="1134" t="s">
        <v>702</v>
      </c>
      <c r="F1881" s="1131" t="str">
        <f t="shared" si="0"/>
        <v/>
      </c>
      <c r="G1881" s="1131">
        <v>-1</v>
      </c>
      <c r="H1881" s="1131" t="s">
        <v>437</v>
      </c>
      <c r="I1881" s="1131" t="s">
        <v>8492</v>
      </c>
      <c r="J1881" s="1131" t="s">
        <v>8493</v>
      </c>
      <c r="K1881" s="1131">
        <v>2</v>
      </c>
      <c r="R1881" s="1131">
        <v>31</v>
      </c>
      <c r="S1881" s="1131" t="s">
        <v>7215</v>
      </c>
      <c r="T1881" s="1131">
        <v>31</v>
      </c>
    </row>
    <row r="1882" spans="1:20">
      <c r="A1882" s="1131" t="s">
        <v>4778</v>
      </c>
      <c r="B1882" s="1132" t="s">
        <v>4779</v>
      </c>
      <c r="C1882" s="1133" t="s">
        <v>4657</v>
      </c>
      <c r="D1882" s="1133" t="s">
        <v>1041</v>
      </c>
      <c r="E1882" s="1134" t="s">
        <v>702</v>
      </c>
      <c r="F1882" s="1131" t="str">
        <f t="shared" si="0"/>
        <v/>
      </c>
      <c r="G1882" s="1131">
        <v>-1</v>
      </c>
      <c r="H1882" s="1131" t="s">
        <v>437</v>
      </c>
      <c r="I1882" s="1131" t="s">
        <v>8494</v>
      </c>
      <c r="J1882" s="1131" t="s">
        <v>8495</v>
      </c>
      <c r="K1882" s="1131">
        <v>2</v>
      </c>
      <c r="R1882" s="1131">
        <v>31</v>
      </c>
      <c r="S1882" s="1131" t="s">
        <v>8376</v>
      </c>
      <c r="T1882" s="1131">
        <v>31</v>
      </c>
    </row>
    <row r="1883" spans="1:20">
      <c r="A1883" s="1131" t="s">
        <v>4780</v>
      </c>
      <c r="B1883" s="1132" t="s">
        <v>4781</v>
      </c>
      <c r="C1883" s="1133" t="s">
        <v>4657</v>
      </c>
      <c r="D1883" s="1133" t="s">
        <v>1041</v>
      </c>
      <c r="E1883" s="1134" t="s">
        <v>702</v>
      </c>
      <c r="F1883" s="1131" t="str">
        <f t="shared" si="0"/>
        <v/>
      </c>
      <c r="G1883" s="1131">
        <v>-1</v>
      </c>
      <c r="H1883" s="1131" t="s">
        <v>437</v>
      </c>
      <c r="I1883" s="1131" t="s">
        <v>8496</v>
      </c>
      <c r="J1883" s="1131" t="s">
        <v>8497</v>
      </c>
      <c r="K1883" s="1131">
        <v>2</v>
      </c>
      <c r="R1883" s="1131">
        <v>31</v>
      </c>
      <c r="S1883" s="1131" t="s">
        <v>8376</v>
      </c>
      <c r="T1883" s="1131">
        <v>31</v>
      </c>
    </row>
    <row r="1884" spans="1:20">
      <c r="A1884" s="1131" t="s">
        <v>4782</v>
      </c>
      <c r="B1884" s="1132" t="s">
        <v>4783</v>
      </c>
      <c r="C1884" s="1133" t="s">
        <v>4657</v>
      </c>
      <c r="D1884" s="1133" t="s">
        <v>1041</v>
      </c>
      <c r="E1884" s="1134" t="s">
        <v>702</v>
      </c>
      <c r="F1884" s="1131" t="str">
        <f t="shared" si="0"/>
        <v/>
      </c>
      <c r="G1884" s="1131">
        <v>-1</v>
      </c>
      <c r="H1884" s="1131" t="s">
        <v>437</v>
      </c>
      <c r="I1884" s="1131" t="s">
        <v>8498</v>
      </c>
      <c r="J1884" s="1131" t="s">
        <v>8499</v>
      </c>
      <c r="K1884" s="1131">
        <v>2</v>
      </c>
      <c r="R1884" s="1131">
        <v>29</v>
      </c>
      <c r="S1884" s="1131" t="s">
        <v>8376</v>
      </c>
      <c r="T1884" s="1131">
        <v>29</v>
      </c>
    </row>
    <row r="1885" spans="1:20">
      <c r="A1885" s="1131" t="s">
        <v>4784</v>
      </c>
      <c r="B1885" s="1132" t="s">
        <v>4785</v>
      </c>
      <c r="C1885" s="1133" t="s">
        <v>4657</v>
      </c>
      <c r="D1885" s="1133" t="s">
        <v>1041</v>
      </c>
      <c r="E1885" s="1134" t="s">
        <v>702</v>
      </c>
      <c r="F1885" s="1131" t="str">
        <f t="shared" si="0"/>
        <v/>
      </c>
      <c r="G1885" s="1131">
        <v>-1</v>
      </c>
      <c r="H1885" s="1131" t="s">
        <v>437</v>
      </c>
      <c r="I1885" s="1131" t="s">
        <v>8500</v>
      </c>
      <c r="J1885" s="1131" t="s">
        <v>8501</v>
      </c>
      <c r="K1885" s="1131">
        <v>2</v>
      </c>
      <c r="R1885" s="1131">
        <v>31</v>
      </c>
      <c r="S1885" s="1131" t="s">
        <v>8376</v>
      </c>
      <c r="T1885" s="1131">
        <v>31</v>
      </c>
    </row>
    <row r="1886" spans="1:20">
      <c r="A1886" s="1131" t="s">
        <v>4786</v>
      </c>
      <c r="B1886" s="1132" t="s">
        <v>4787</v>
      </c>
      <c r="C1886" s="1133" t="s">
        <v>4657</v>
      </c>
      <c r="D1886" s="1133" t="s">
        <v>1041</v>
      </c>
      <c r="E1886" s="1134" t="s">
        <v>702</v>
      </c>
      <c r="F1886" s="1131" t="str">
        <f t="shared" ref="F1886:F1949" si="1">IF(LEN(A1886)=28,"","pas bon")</f>
        <v/>
      </c>
      <c r="G1886" s="1131">
        <v>-1</v>
      </c>
      <c r="H1886" s="1131" t="s">
        <v>437</v>
      </c>
      <c r="I1886" s="1131" t="s">
        <v>8502</v>
      </c>
      <c r="J1886" s="1131" t="s">
        <v>8503</v>
      </c>
      <c r="K1886" s="1131">
        <v>2</v>
      </c>
      <c r="R1886" s="1131">
        <v>31</v>
      </c>
      <c r="S1886" s="1131" t="s">
        <v>8376</v>
      </c>
      <c r="T1886" s="1131">
        <v>31</v>
      </c>
    </row>
    <row r="1887" spans="1:20">
      <c r="A1887" s="1131" t="s">
        <v>4788</v>
      </c>
      <c r="B1887" s="1132" t="s">
        <v>4789</v>
      </c>
      <c r="C1887" s="1133" t="s">
        <v>4657</v>
      </c>
      <c r="D1887" s="1133" t="s">
        <v>1041</v>
      </c>
      <c r="E1887" s="1134" t="s">
        <v>702</v>
      </c>
      <c r="F1887" s="1131" t="str">
        <f t="shared" si="1"/>
        <v/>
      </c>
      <c r="G1887" s="1131">
        <v>-1</v>
      </c>
      <c r="H1887" s="1131" t="s">
        <v>437</v>
      </c>
      <c r="I1887" s="1131" t="s">
        <v>8504</v>
      </c>
      <c r="J1887" s="1131" t="s">
        <v>8505</v>
      </c>
      <c r="K1887" s="1131">
        <v>2</v>
      </c>
      <c r="R1887" s="1131">
        <v>31</v>
      </c>
      <c r="S1887" s="1131" t="s">
        <v>8376</v>
      </c>
      <c r="T1887" s="1131">
        <v>31</v>
      </c>
    </row>
    <row r="1888" spans="1:20">
      <c r="A1888" s="1131" t="s">
        <v>4790</v>
      </c>
      <c r="B1888" s="1132" t="s">
        <v>4791</v>
      </c>
      <c r="C1888" s="1133" t="s">
        <v>4657</v>
      </c>
      <c r="D1888" s="1133" t="s">
        <v>1041</v>
      </c>
      <c r="E1888" s="1134" t="s">
        <v>702</v>
      </c>
      <c r="F1888" s="1131" t="str">
        <f t="shared" si="1"/>
        <v/>
      </c>
      <c r="G1888" s="1131">
        <v>-1</v>
      </c>
      <c r="H1888" s="1131" t="s">
        <v>437</v>
      </c>
      <c r="I1888" s="1131" t="s">
        <v>8506</v>
      </c>
      <c r="J1888" s="1131" t="s">
        <v>8507</v>
      </c>
      <c r="K1888" s="1131">
        <v>2</v>
      </c>
      <c r="R1888" s="1131">
        <v>31</v>
      </c>
      <c r="S1888" s="1131" t="s">
        <v>8376</v>
      </c>
      <c r="T1888" s="1131">
        <v>31</v>
      </c>
    </row>
    <row r="1889" spans="1:20">
      <c r="A1889" s="1131" t="s">
        <v>4792</v>
      </c>
      <c r="B1889" s="1132" t="s">
        <v>4793</v>
      </c>
      <c r="C1889" s="1133" t="s">
        <v>4657</v>
      </c>
      <c r="D1889" s="1133" t="s">
        <v>1041</v>
      </c>
      <c r="E1889" s="1134" t="s">
        <v>702</v>
      </c>
      <c r="F1889" s="1131" t="str">
        <f t="shared" si="1"/>
        <v/>
      </c>
      <c r="G1889" s="1131">
        <v>-1</v>
      </c>
      <c r="H1889" s="1131" t="s">
        <v>437</v>
      </c>
      <c r="I1889" s="1131" t="s">
        <v>8508</v>
      </c>
      <c r="J1889" s="1131" t="s">
        <v>8509</v>
      </c>
      <c r="K1889" s="1131">
        <v>2</v>
      </c>
      <c r="R1889" s="1131">
        <v>31</v>
      </c>
      <c r="S1889" s="1131" t="s">
        <v>8376</v>
      </c>
      <c r="T1889" s="1131">
        <v>31</v>
      </c>
    </row>
    <row r="1890" spans="1:20">
      <c r="A1890" s="1131" t="s">
        <v>4794</v>
      </c>
      <c r="B1890" s="1132" t="s">
        <v>4795</v>
      </c>
      <c r="C1890" s="1133" t="s">
        <v>4657</v>
      </c>
      <c r="D1890" s="1133" t="s">
        <v>1041</v>
      </c>
      <c r="E1890" s="1134" t="s">
        <v>702</v>
      </c>
      <c r="F1890" s="1131" t="str">
        <f t="shared" si="1"/>
        <v/>
      </c>
      <c r="G1890" s="1131">
        <v>-1</v>
      </c>
      <c r="H1890" s="1131" t="s">
        <v>437</v>
      </c>
      <c r="I1890" s="1131" t="s">
        <v>8510</v>
      </c>
      <c r="J1890" s="1131" t="s">
        <v>8511</v>
      </c>
      <c r="K1890" s="1131">
        <v>2</v>
      </c>
      <c r="R1890" s="1131">
        <v>31</v>
      </c>
      <c r="S1890" s="1131" t="s">
        <v>8376</v>
      </c>
      <c r="T1890" s="1131">
        <v>31</v>
      </c>
    </row>
    <row r="1891" spans="1:20">
      <c r="A1891" s="1131" t="s">
        <v>4796</v>
      </c>
      <c r="B1891" s="1132" t="s">
        <v>4797</v>
      </c>
      <c r="C1891" s="1133" t="s">
        <v>4657</v>
      </c>
      <c r="D1891" s="1133" t="s">
        <v>1041</v>
      </c>
      <c r="E1891" s="1134" t="s">
        <v>702</v>
      </c>
      <c r="F1891" s="1131" t="str">
        <f t="shared" si="1"/>
        <v/>
      </c>
      <c r="G1891" s="1131">
        <v>-1</v>
      </c>
      <c r="H1891" s="1131" t="s">
        <v>437</v>
      </c>
      <c r="I1891" s="1131" t="s">
        <v>8512</v>
      </c>
      <c r="J1891" s="1131" t="s">
        <v>8513</v>
      </c>
      <c r="K1891" s="1131">
        <v>2</v>
      </c>
      <c r="R1891" s="1131">
        <v>31</v>
      </c>
      <c r="S1891" s="1131" t="s">
        <v>8376</v>
      </c>
      <c r="T1891" s="1131">
        <v>31</v>
      </c>
    </row>
    <row r="1892" spans="1:20">
      <c r="A1892" s="1131" t="s">
        <v>4798</v>
      </c>
      <c r="B1892" s="1132" t="s">
        <v>4799</v>
      </c>
      <c r="C1892" s="1133" t="s">
        <v>4657</v>
      </c>
      <c r="D1892" s="1133" t="s">
        <v>1041</v>
      </c>
      <c r="E1892" s="1134" t="s">
        <v>702</v>
      </c>
      <c r="F1892" s="1131" t="str">
        <f t="shared" si="1"/>
        <v/>
      </c>
      <c r="G1892" s="1131">
        <v>-1</v>
      </c>
      <c r="H1892" s="1131" t="s">
        <v>437</v>
      </c>
      <c r="I1892" s="1131" t="s">
        <v>8514</v>
      </c>
      <c r="J1892" s="1131" t="s">
        <v>8515</v>
      </c>
      <c r="K1892" s="1131">
        <v>2</v>
      </c>
      <c r="R1892" s="1131">
        <v>31</v>
      </c>
      <c r="S1892" s="1131" t="s">
        <v>8376</v>
      </c>
      <c r="T1892" s="1131">
        <v>31</v>
      </c>
    </row>
    <row r="1893" spans="1:20">
      <c r="A1893" s="1131" t="s">
        <v>4800</v>
      </c>
      <c r="B1893" s="1132" t="s">
        <v>4801</v>
      </c>
      <c r="C1893" s="1133" t="s">
        <v>4657</v>
      </c>
      <c r="D1893" s="1133" t="s">
        <v>1041</v>
      </c>
      <c r="E1893" s="1134" t="s">
        <v>702</v>
      </c>
      <c r="F1893" s="1131" t="str">
        <f t="shared" si="1"/>
        <v/>
      </c>
      <c r="G1893" s="1131">
        <v>-1</v>
      </c>
      <c r="H1893" s="1131" t="s">
        <v>437</v>
      </c>
      <c r="I1893" s="1131" t="s">
        <v>8516</v>
      </c>
      <c r="J1893" s="1131" t="s">
        <v>8517</v>
      </c>
      <c r="K1893" s="1131">
        <v>2</v>
      </c>
      <c r="R1893" s="1131">
        <v>31</v>
      </c>
      <c r="S1893" s="1131" t="s">
        <v>8376</v>
      </c>
      <c r="T1893" s="1131">
        <v>31</v>
      </c>
    </row>
    <row r="1894" spans="1:20">
      <c r="A1894" s="1131" t="s">
        <v>4802</v>
      </c>
      <c r="B1894" s="1132" t="s">
        <v>4803</v>
      </c>
      <c r="C1894" s="1133" t="s">
        <v>4657</v>
      </c>
      <c r="D1894" s="1133" t="s">
        <v>1041</v>
      </c>
      <c r="E1894" s="1134" t="s">
        <v>702</v>
      </c>
      <c r="F1894" s="1131" t="str">
        <f t="shared" si="1"/>
        <v/>
      </c>
      <c r="G1894" s="1131">
        <v>-1</v>
      </c>
      <c r="H1894" s="1131" t="s">
        <v>437</v>
      </c>
      <c r="I1894" s="1131" t="s">
        <v>8518</v>
      </c>
      <c r="J1894" s="1131" t="s">
        <v>8519</v>
      </c>
      <c r="K1894" s="1131">
        <v>2</v>
      </c>
      <c r="R1894" s="1131">
        <v>31</v>
      </c>
      <c r="S1894" s="1131" t="s">
        <v>8376</v>
      </c>
      <c r="T1894" s="1131">
        <v>31</v>
      </c>
    </row>
    <row r="1895" spans="1:20">
      <c r="A1895" s="1131" t="s">
        <v>4804</v>
      </c>
      <c r="B1895" s="1132" t="s">
        <v>4805</v>
      </c>
      <c r="C1895" s="1133" t="s">
        <v>4657</v>
      </c>
      <c r="D1895" s="1133" t="s">
        <v>1041</v>
      </c>
      <c r="E1895" s="1134" t="s">
        <v>702</v>
      </c>
      <c r="F1895" s="1131" t="str">
        <f t="shared" si="1"/>
        <v/>
      </c>
      <c r="G1895" s="1131">
        <v>-1</v>
      </c>
      <c r="H1895" s="1131" t="s">
        <v>437</v>
      </c>
      <c r="I1895" s="1131" t="s">
        <v>8520</v>
      </c>
      <c r="J1895" s="1131" t="s">
        <v>8521</v>
      </c>
      <c r="K1895" s="1131">
        <v>2</v>
      </c>
      <c r="R1895" s="1131">
        <v>31</v>
      </c>
      <c r="S1895" s="1131" t="s">
        <v>8376</v>
      </c>
      <c r="T1895" s="1131">
        <v>31</v>
      </c>
    </row>
    <row r="1896" spans="1:20">
      <c r="A1896" s="1131" t="s">
        <v>4806</v>
      </c>
      <c r="B1896" s="1132" t="s">
        <v>4807</v>
      </c>
      <c r="C1896" s="1133" t="s">
        <v>4657</v>
      </c>
      <c r="D1896" s="1133" t="s">
        <v>1041</v>
      </c>
      <c r="E1896" s="1134" t="s">
        <v>702</v>
      </c>
      <c r="F1896" s="1131" t="str">
        <f t="shared" si="1"/>
        <v/>
      </c>
      <c r="G1896" s="1131">
        <v>-1</v>
      </c>
      <c r="H1896" s="1131" t="s">
        <v>437</v>
      </c>
      <c r="I1896" s="1131" t="s">
        <v>8522</v>
      </c>
      <c r="J1896" s="1131" t="s">
        <v>8523</v>
      </c>
      <c r="K1896" s="1131">
        <v>2</v>
      </c>
      <c r="R1896" s="1131">
        <v>31</v>
      </c>
      <c r="S1896" s="1131" t="s">
        <v>8376</v>
      </c>
      <c r="T1896" s="1131">
        <v>31</v>
      </c>
    </row>
    <row r="1897" spans="1:20">
      <c r="A1897" s="1131" t="s">
        <v>4808</v>
      </c>
      <c r="B1897" s="1132" t="s">
        <v>4809</v>
      </c>
      <c r="C1897" s="1133" t="s">
        <v>4657</v>
      </c>
      <c r="D1897" s="1133" t="s">
        <v>1041</v>
      </c>
      <c r="E1897" s="1134" t="s">
        <v>702</v>
      </c>
      <c r="F1897" s="1131" t="str">
        <f t="shared" si="1"/>
        <v/>
      </c>
      <c r="G1897" s="1131">
        <v>-1</v>
      </c>
      <c r="H1897" s="1131" t="s">
        <v>437</v>
      </c>
      <c r="I1897" s="1131" t="s">
        <v>8524</v>
      </c>
      <c r="J1897" s="1131" t="s">
        <v>8525</v>
      </c>
      <c r="K1897" s="1131">
        <v>2</v>
      </c>
      <c r="R1897" s="1131">
        <v>31</v>
      </c>
      <c r="S1897" s="1131" t="s">
        <v>8376</v>
      </c>
      <c r="T1897" s="1131">
        <v>31</v>
      </c>
    </row>
    <row r="1898" spans="1:20">
      <c r="A1898" s="1131" t="s">
        <v>4810</v>
      </c>
      <c r="B1898" s="1132" t="s">
        <v>4811</v>
      </c>
      <c r="C1898" s="1133" t="s">
        <v>4657</v>
      </c>
      <c r="D1898" s="1133" t="s">
        <v>1041</v>
      </c>
      <c r="E1898" s="1134" t="s">
        <v>702</v>
      </c>
      <c r="F1898" s="1131" t="str">
        <f t="shared" si="1"/>
        <v/>
      </c>
      <c r="G1898" s="1131">
        <v>-1</v>
      </c>
      <c r="H1898" s="1131" t="s">
        <v>437</v>
      </c>
      <c r="I1898" s="1131" t="s">
        <v>8526</v>
      </c>
      <c r="J1898" s="1131" t="s">
        <v>8527</v>
      </c>
      <c r="K1898" s="1131">
        <v>2</v>
      </c>
      <c r="R1898" s="1131">
        <v>62</v>
      </c>
      <c r="S1898" s="1131" t="s">
        <v>8376</v>
      </c>
      <c r="T1898" s="1131">
        <v>62</v>
      </c>
    </row>
    <row r="1899" spans="1:20">
      <c r="A1899" s="1131" t="s">
        <v>4812</v>
      </c>
      <c r="B1899" s="1132" t="s">
        <v>4813</v>
      </c>
      <c r="C1899" s="1133" t="s">
        <v>4657</v>
      </c>
      <c r="D1899" s="1133" t="s">
        <v>1041</v>
      </c>
      <c r="E1899" s="1134" t="s">
        <v>702</v>
      </c>
      <c r="F1899" s="1131" t="str">
        <f t="shared" si="1"/>
        <v/>
      </c>
      <c r="G1899" s="1131">
        <v>-1</v>
      </c>
      <c r="H1899" s="1131" t="s">
        <v>437</v>
      </c>
      <c r="I1899" s="1131" t="s">
        <v>8528</v>
      </c>
      <c r="J1899" s="1131" t="s">
        <v>8529</v>
      </c>
      <c r="K1899" s="1131">
        <v>2</v>
      </c>
      <c r="R1899" s="1131">
        <v>31</v>
      </c>
      <c r="S1899" s="1131" t="s">
        <v>8376</v>
      </c>
      <c r="T1899" s="1131">
        <v>31</v>
      </c>
    </row>
    <row r="1900" spans="1:20">
      <c r="A1900" s="1131" t="s">
        <v>4814</v>
      </c>
      <c r="B1900" s="1132" t="s">
        <v>4815</v>
      </c>
      <c r="C1900" s="1133" t="s">
        <v>4657</v>
      </c>
      <c r="D1900" s="1133" t="s">
        <v>1041</v>
      </c>
      <c r="E1900" s="1134" t="s">
        <v>702</v>
      </c>
      <c r="F1900" s="1131" t="str">
        <f t="shared" si="1"/>
        <v/>
      </c>
      <c r="G1900" s="1131">
        <v>-1</v>
      </c>
      <c r="H1900" s="1131" t="s">
        <v>437</v>
      </c>
      <c r="I1900" s="1131" t="s">
        <v>8530</v>
      </c>
      <c r="J1900" s="1131" t="s">
        <v>8531</v>
      </c>
      <c r="K1900" s="1131">
        <v>2</v>
      </c>
      <c r="R1900" s="1131">
        <v>31</v>
      </c>
      <c r="S1900" s="1131" t="s">
        <v>7215</v>
      </c>
      <c r="T1900" s="1131">
        <v>31</v>
      </c>
    </row>
    <row r="1901" spans="1:20">
      <c r="A1901" s="1131" t="s">
        <v>4816</v>
      </c>
      <c r="B1901" s="1132" t="s">
        <v>4817</v>
      </c>
      <c r="C1901" s="1133" t="s">
        <v>4657</v>
      </c>
      <c r="D1901" s="1133" t="s">
        <v>1041</v>
      </c>
      <c r="E1901" s="1134" t="s">
        <v>702</v>
      </c>
      <c r="F1901" s="1131" t="str">
        <f t="shared" si="1"/>
        <v/>
      </c>
      <c r="G1901" s="1131">
        <v>-1</v>
      </c>
      <c r="H1901" s="1131" t="s">
        <v>437</v>
      </c>
      <c r="I1901" s="1131" t="s">
        <v>8532</v>
      </c>
      <c r="J1901" s="1131" t="s">
        <v>8533</v>
      </c>
      <c r="K1901" s="1131">
        <v>2</v>
      </c>
      <c r="R1901" s="1131">
        <v>31</v>
      </c>
      <c r="S1901" s="1131" t="s">
        <v>8376</v>
      </c>
      <c r="T1901" s="1131">
        <v>31</v>
      </c>
    </row>
    <row r="1902" spans="1:20">
      <c r="A1902" s="1131" t="s">
        <v>4818</v>
      </c>
      <c r="B1902" s="1132" t="s">
        <v>4819</v>
      </c>
      <c r="C1902" s="1133" t="s">
        <v>4657</v>
      </c>
      <c r="D1902" s="1133" t="s">
        <v>1041</v>
      </c>
      <c r="E1902" s="1134" t="s">
        <v>702</v>
      </c>
      <c r="F1902" s="1131" t="str">
        <f t="shared" si="1"/>
        <v/>
      </c>
      <c r="G1902" s="1131">
        <v>-1</v>
      </c>
      <c r="H1902" s="1131" t="s">
        <v>437</v>
      </c>
      <c r="I1902" s="1131" t="s">
        <v>8534</v>
      </c>
      <c r="J1902" s="1131" t="s">
        <v>8535</v>
      </c>
      <c r="K1902" s="1131">
        <v>2</v>
      </c>
      <c r="R1902" s="1131">
        <v>31</v>
      </c>
      <c r="S1902" s="1131" t="s">
        <v>8376</v>
      </c>
      <c r="T1902" s="1131">
        <v>31</v>
      </c>
    </row>
    <row r="1903" spans="1:20">
      <c r="A1903" s="1131" t="s">
        <v>4820</v>
      </c>
      <c r="B1903" s="1132" t="s">
        <v>4821</v>
      </c>
      <c r="C1903" s="1133" t="s">
        <v>4657</v>
      </c>
      <c r="D1903" s="1133" t="s">
        <v>1041</v>
      </c>
      <c r="E1903" s="1134" t="s">
        <v>702</v>
      </c>
      <c r="F1903" s="1131" t="str">
        <f t="shared" si="1"/>
        <v/>
      </c>
      <c r="G1903" s="1131">
        <v>-1</v>
      </c>
      <c r="H1903" s="1131" t="s">
        <v>437</v>
      </c>
      <c r="I1903" s="1131" t="s">
        <v>8536</v>
      </c>
      <c r="J1903" s="1131" t="s">
        <v>8537</v>
      </c>
      <c r="K1903" s="1131">
        <v>2</v>
      </c>
      <c r="R1903" s="1131">
        <v>31</v>
      </c>
      <c r="S1903" s="1131" t="s">
        <v>8376</v>
      </c>
      <c r="T1903" s="1131">
        <v>31</v>
      </c>
    </row>
    <row r="1904" spans="1:20">
      <c r="A1904" s="1131" t="s">
        <v>4822</v>
      </c>
      <c r="B1904" s="1132" t="s">
        <v>4823</v>
      </c>
      <c r="C1904" s="1133" t="s">
        <v>4657</v>
      </c>
      <c r="D1904" s="1133" t="s">
        <v>1041</v>
      </c>
      <c r="E1904" s="1134" t="s">
        <v>702</v>
      </c>
      <c r="F1904" s="1131" t="str">
        <f t="shared" si="1"/>
        <v/>
      </c>
      <c r="G1904" s="1131">
        <v>-1</v>
      </c>
      <c r="H1904" s="1131" t="s">
        <v>437</v>
      </c>
      <c r="I1904" s="1131" t="s">
        <v>8538</v>
      </c>
      <c r="J1904" s="1131" t="s">
        <v>8539</v>
      </c>
      <c r="K1904" s="1131">
        <v>2</v>
      </c>
      <c r="R1904" s="1131">
        <v>31</v>
      </c>
      <c r="S1904" s="1131" t="s">
        <v>8376</v>
      </c>
      <c r="T1904" s="1131">
        <v>31</v>
      </c>
    </row>
    <row r="1905" spans="1:20">
      <c r="A1905" s="1131" t="s">
        <v>4824</v>
      </c>
      <c r="B1905" s="1132" t="s">
        <v>4825</v>
      </c>
      <c r="C1905" s="1133" t="s">
        <v>4657</v>
      </c>
      <c r="D1905" s="1133" t="s">
        <v>1041</v>
      </c>
      <c r="E1905" s="1134" t="s">
        <v>702</v>
      </c>
      <c r="F1905" s="1131" t="str">
        <f t="shared" si="1"/>
        <v/>
      </c>
      <c r="G1905" s="1131">
        <v>-1</v>
      </c>
      <c r="H1905" s="1131" t="s">
        <v>437</v>
      </c>
      <c r="I1905" s="1131" t="s">
        <v>8540</v>
      </c>
      <c r="J1905" s="1131" t="s">
        <v>8541</v>
      </c>
      <c r="K1905" s="1131">
        <v>2</v>
      </c>
      <c r="R1905" s="1131">
        <v>31</v>
      </c>
      <c r="S1905" s="1131" t="s">
        <v>8376</v>
      </c>
      <c r="T1905" s="1131">
        <v>31</v>
      </c>
    </row>
    <row r="1906" spans="1:20">
      <c r="A1906" s="1131" t="s">
        <v>4826</v>
      </c>
      <c r="B1906" s="1132" t="s">
        <v>4827</v>
      </c>
      <c r="C1906" s="1133" t="s">
        <v>4657</v>
      </c>
      <c r="D1906" s="1133" t="s">
        <v>1041</v>
      </c>
      <c r="E1906" s="1134" t="s">
        <v>702</v>
      </c>
      <c r="F1906" s="1131" t="str">
        <f t="shared" si="1"/>
        <v/>
      </c>
      <c r="G1906" s="1131">
        <v>-1</v>
      </c>
      <c r="H1906" s="1131" t="s">
        <v>437</v>
      </c>
      <c r="I1906" s="1131" t="s">
        <v>8542</v>
      </c>
      <c r="J1906" s="1131" t="s">
        <v>8543</v>
      </c>
      <c r="K1906" s="1131">
        <v>2</v>
      </c>
      <c r="R1906" s="1131">
        <v>31</v>
      </c>
      <c r="S1906" s="1131" t="s">
        <v>8376</v>
      </c>
      <c r="T1906" s="1131">
        <v>31</v>
      </c>
    </row>
    <row r="1907" spans="1:20">
      <c r="A1907" s="1131" t="s">
        <v>4828</v>
      </c>
      <c r="B1907" s="1132" t="s">
        <v>4829</v>
      </c>
      <c r="C1907" s="1133" t="s">
        <v>4657</v>
      </c>
      <c r="D1907" s="1133" t="s">
        <v>1041</v>
      </c>
      <c r="E1907" s="1134" t="s">
        <v>702</v>
      </c>
      <c r="F1907" s="1131" t="str">
        <f t="shared" si="1"/>
        <v/>
      </c>
      <c r="G1907" s="1131">
        <v>-1</v>
      </c>
      <c r="H1907" s="1131" t="s">
        <v>437</v>
      </c>
      <c r="I1907" s="1131" t="s">
        <v>8544</v>
      </c>
      <c r="J1907" s="1131" t="s">
        <v>8545</v>
      </c>
      <c r="K1907" s="1131">
        <v>2</v>
      </c>
      <c r="R1907" s="1131">
        <v>31</v>
      </c>
      <c r="S1907" s="1131" t="s">
        <v>8376</v>
      </c>
      <c r="T1907" s="1131">
        <v>31</v>
      </c>
    </row>
    <row r="1908" spans="1:20">
      <c r="A1908" s="1131" t="s">
        <v>4830</v>
      </c>
      <c r="B1908" s="1132" t="s">
        <v>4831</v>
      </c>
      <c r="C1908" s="1133" t="s">
        <v>4657</v>
      </c>
      <c r="D1908" s="1133" t="s">
        <v>1041</v>
      </c>
      <c r="E1908" s="1134" t="s">
        <v>702</v>
      </c>
      <c r="F1908" s="1131" t="str">
        <f t="shared" si="1"/>
        <v/>
      </c>
      <c r="G1908" s="1131">
        <v>-1</v>
      </c>
      <c r="H1908" s="1131" t="s">
        <v>437</v>
      </c>
      <c r="I1908" s="1131" t="s">
        <v>8546</v>
      </c>
      <c r="J1908" s="1131" t="s">
        <v>8547</v>
      </c>
      <c r="K1908" s="1131">
        <v>2</v>
      </c>
      <c r="R1908" s="1131">
        <v>31</v>
      </c>
      <c r="S1908" s="1131" t="s">
        <v>7215</v>
      </c>
      <c r="T1908" s="1131">
        <v>31</v>
      </c>
    </row>
    <row r="1909" spans="1:20">
      <c r="A1909" s="1131" t="s">
        <v>4832</v>
      </c>
      <c r="B1909" s="1132" t="s">
        <v>4833</v>
      </c>
      <c r="C1909" s="1133" t="s">
        <v>4657</v>
      </c>
      <c r="D1909" s="1133" t="s">
        <v>1041</v>
      </c>
      <c r="E1909" s="1134" t="s">
        <v>702</v>
      </c>
      <c r="F1909" s="1131" t="str">
        <f t="shared" si="1"/>
        <v/>
      </c>
      <c r="G1909" s="1131">
        <v>-1</v>
      </c>
      <c r="H1909" s="1131" t="s">
        <v>437</v>
      </c>
      <c r="I1909" s="1131" t="s">
        <v>8548</v>
      </c>
      <c r="J1909" s="1131" t="s">
        <v>8549</v>
      </c>
      <c r="K1909" s="1131">
        <v>2</v>
      </c>
      <c r="R1909" s="1131">
        <v>31</v>
      </c>
      <c r="S1909" s="1131" t="s">
        <v>8376</v>
      </c>
      <c r="T1909" s="1131">
        <v>31</v>
      </c>
    </row>
    <row r="1910" spans="1:20">
      <c r="A1910" s="1131" t="s">
        <v>4834</v>
      </c>
      <c r="B1910" s="1132" t="s">
        <v>4835</v>
      </c>
      <c r="C1910" s="1133" t="s">
        <v>4657</v>
      </c>
      <c r="D1910" s="1133" t="s">
        <v>1041</v>
      </c>
      <c r="E1910" s="1134" t="s">
        <v>702</v>
      </c>
      <c r="F1910" s="1131" t="str">
        <f t="shared" si="1"/>
        <v/>
      </c>
      <c r="G1910" s="1131">
        <v>-1</v>
      </c>
      <c r="H1910" s="1131" t="s">
        <v>437</v>
      </c>
      <c r="I1910" s="1131" t="s">
        <v>8550</v>
      </c>
      <c r="J1910" s="1131" t="s">
        <v>8551</v>
      </c>
      <c r="K1910" s="1131">
        <v>2</v>
      </c>
      <c r="R1910" s="1131">
        <v>31</v>
      </c>
      <c r="S1910" s="1131" t="s">
        <v>7215</v>
      </c>
      <c r="T1910" s="1131">
        <v>31</v>
      </c>
    </row>
    <row r="1911" spans="1:20">
      <c r="A1911" s="1131" t="s">
        <v>4836</v>
      </c>
      <c r="B1911" s="1132" t="s">
        <v>4837</v>
      </c>
      <c r="C1911" s="1133" t="s">
        <v>4657</v>
      </c>
      <c r="D1911" s="1133" t="s">
        <v>1041</v>
      </c>
      <c r="E1911" s="1134" t="s">
        <v>702</v>
      </c>
      <c r="F1911" s="1131" t="str">
        <f t="shared" si="1"/>
        <v/>
      </c>
      <c r="G1911" s="1131">
        <v>-1</v>
      </c>
      <c r="H1911" s="1131" t="s">
        <v>437</v>
      </c>
      <c r="I1911" s="1131" t="s">
        <v>8552</v>
      </c>
      <c r="J1911" s="1131" t="s">
        <v>8553</v>
      </c>
      <c r="K1911" s="1131">
        <v>2</v>
      </c>
      <c r="L1911" s="1131" t="s">
        <v>8554</v>
      </c>
      <c r="R1911" s="1131">
        <v>15</v>
      </c>
      <c r="S1911" s="1131" t="s">
        <v>7215</v>
      </c>
      <c r="T1911" s="1131">
        <v>15</v>
      </c>
    </row>
    <row r="1912" spans="1:20">
      <c r="A1912" s="1131" t="s">
        <v>4838</v>
      </c>
      <c r="B1912" s="1132" t="s">
        <v>4839</v>
      </c>
      <c r="C1912" s="1133" t="s">
        <v>4657</v>
      </c>
      <c r="D1912" s="1133" t="s">
        <v>1041</v>
      </c>
      <c r="E1912" s="1134" t="s">
        <v>702</v>
      </c>
      <c r="F1912" s="1131" t="str">
        <f t="shared" si="1"/>
        <v/>
      </c>
      <c r="G1912" s="1131">
        <v>-1</v>
      </c>
      <c r="H1912" s="1131" t="s">
        <v>437</v>
      </c>
      <c r="I1912" s="1131" t="s">
        <v>8555</v>
      </c>
      <c r="J1912" s="1131" t="s">
        <v>8556</v>
      </c>
      <c r="K1912" s="1131">
        <v>2</v>
      </c>
      <c r="L1912" s="1131" t="s">
        <v>8557</v>
      </c>
      <c r="R1912" s="1131">
        <v>15</v>
      </c>
      <c r="S1912" s="1131" t="s">
        <v>8376</v>
      </c>
      <c r="T1912" s="1131">
        <v>15</v>
      </c>
    </row>
    <row r="1913" spans="1:20">
      <c r="A1913" s="1131" t="s">
        <v>4840</v>
      </c>
      <c r="B1913" s="1132" t="s">
        <v>4841</v>
      </c>
      <c r="C1913" s="1133" t="s">
        <v>4657</v>
      </c>
      <c r="D1913" s="1133" t="s">
        <v>1041</v>
      </c>
      <c r="E1913" s="1134" t="s">
        <v>702</v>
      </c>
      <c r="F1913" s="1131" t="str">
        <f t="shared" si="1"/>
        <v/>
      </c>
      <c r="G1913" s="1131">
        <v>-1</v>
      </c>
      <c r="H1913" s="1131" t="s">
        <v>437</v>
      </c>
      <c r="I1913" s="1131" t="s">
        <v>8558</v>
      </c>
      <c r="J1913" s="1131" t="s">
        <v>8559</v>
      </c>
      <c r="K1913" s="1131">
        <v>2</v>
      </c>
      <c r="L1913" s="1131" t="s">
        <v>8560</v>
      </c>
      <c r="R1913" s="1131">
        <v>15</v>
      </c>
      <c r="S1913" s="1131" t="s">
        <v>8376</v>
      </c>
      <c r="T1913" s="1131">
        <v>15</v>
      </c>
    </row>
    <row r="1914" spans="1:20">
      <c r="A1914" s="1131" t="s">
        <v>4842</v>
      </c>
      <c r="B1914" s="1132" t="s">
        <v>4843</v>
      </c>
      <c r="C1914" s="1133" t="s">
        <v>4657</v>
      </c>
      <c r="D1914" s="1133" t="s">
        <v>1041</v>
      </c>
      <c r="E1914" s="1134" t="s">
        <v>702</v>
      </c>
      <c r="F1914" s="1131" t="str">
        <f t="shared" si="1"/>
        <v/>
      </c>
      <c r="G1914" s="1131">
        <v>-1</v>
      </c>
      <c r="H1914" s="1131" t="s">
        <v>437</v>
      </c>
      <c r="I1914" s="1131" t="s">
        <v>8561</v>
      </c>
      <c r="J1914" s="1131" t="s">
        <v>8562</v>
      </c>
      <c r="K1914" s="1131">
        <v>2</v>
      </c>
      <c r="L1914" s="1131" t="s">
        <v>8563</v>
      </c>
      <c r="R1914" s="1131">
        <v>15</v>
      </c>
      <c r="S1914" s="1131" t="s">
        <v>8376</v>
      </c>
      <c r="T1914" s="1131">
        <v>15</v>
      </c>
    </row>
    <row r="1915" spans="1:20">
      <c r="A1915" s="1131" t="s">
        <v>4844</v>
      </c>
      <c r="B1915" s="1132" t="s">
        <v>4845</v>
      </c>
      <c r="C1915" s="1133" t="s">
        <v>4657</v>
      </c>
      <c r="D1915" s="1133" t="s">
        <v>1041</v>
      </c>
      <c r="E1915" s="1134" t="s">
        <v>702</v>
      </c>
      <c r="F1915" s="1131" t="str">
        <f t="shared" si="1"/>
        <v/>
      </c>
      <c r="G1915" s="1131">
        <v>-1</v>
      </c>
      <c r="H1915" s="1131" t="s">
        <v>437</v>
      </c>
      <c r="I1915" s="1131" t="s">
        <v>8564</v>
      </c>
      <c r="J1915" s="1131" t="s">
        <v>8565</v>
      </c>
      <c r="K1915" s="1131">
        <v>2</v>
      </c>
      <c r="L1915" s="1131" t="s">
        <v>8566</v>
      </c>
      <c r="R1915" s="1131">
        <v>45</v>
      </c>
      <c r="S1915" s="1131" t="s">
        <v>8376</v>
      </c>
      <c r="T1915" s="1131">
        <v>45</v>
      </c>
    </row>
    <row r="1916" spans="1:20">
      <c r="A1916" s="1131" t="s">
        <v>4846</v>
      </c>
      <c r="B1916" s="1132" t="s">
        <v>4847</v>
      </c>
      <c r="C1916" s="1133" t="s">
        <v>4657</v>
      </c>
      <c r="D1916" s="1133" t="s">
        <v>1041</v>
      </c>
      <c r="E1916" s="1134" t="s">
        <v>702</v>
      </c>
      <c r="F1916" s="1131" t="str">
        <f t="shared" si="1"/>
        <v/>
      </c>
      <c r="G1916" s="1131">
        <v>-1</v>
      </c>
      <c r="H1916" s="1131" t="s">
        <v>437</v>
      </c>
      <c r="I1916" s="1131" t="s">
        <v>8567</v>
      </c>
      <c r="J1916" s="1131" t="s">
        <v>8568</v>
      </c>
      <c r="K1916" s="1131">
        <v>2</v>
      </c>
      <c r="L1916" s="1131" t="s">
        <v>8569</v>
      </c>
      <c r="R1916" s="1131">
        <v>15</v>
      </c>
      <c r="S1916" s="1131" t="s">
        <v>8376</v>
      </c>
      <c r="T1916" s="1131">
        <v>15</v>
      </c>
    </row>
    <row r="1917" spans="1:20">
      <c r="A1917" s="1131" t="s">
        <v>4848</v>
      </c>
      <c r="B1917" s="1132" t="s">
        <v>4849</v>
      </c>
      <c r="C1917" s="1133" t="s">
        <v>4657</v>
      </c>
      <c r="D1917" s="1133" t="s">
        <v>1041</v>
      </c>
      <c r="E1917" s="1134" t="s">
        <v>702</v>
      </c>
      <c r="F1917" s="1131" t="str">
        <f t="shared" si="1"/>
        <v/>
      </c>
      <c r="G1917" s="1131">
        <v>-1</v>
      </c>
      <c r="H1917" s="1131" t="s">
        <v>437</v>
      </c>
      <c r="I1917" s="1131" t="s">
        <v>8570</v>
      </c>
      <c r="J1917" s="1131" t="s">
        <v>8571</v>
      </c>
      <c r="K1917" s="1131">
        <v>2</v>
      </c>
      <c r="L1917" s="1131" t="s">
        <v>8572</v>
      </c>
      <c r="R1917" s="1131">
        <v>15</v>
      </c>
      <c r="S1917" s="1131" t="s">
        <v>8376</v>
      </c>
      <c r="T1917" s="1131">
        <v>15</v>
      </c>
    </row>
    <row r="1918" spans="1:20">
      <c r="A1918" s="1131" t="s">
        <v>4850</v>
      </c>
      <c r="B1918" s="1132" t="s">
        <v>4851</v>
      </c>
      <c r="C1918" s="1133" t="s">
        <v>4657</v>
      </c>
      <c r="D1918" s="1133" t="s">
        <v>1041</v>
      </c>
      <c r="E1918" s="1134" t="s">
        <v>702</v>
      </c>
      <c r="F1918" s="1131" t="str">
        <f t="shared" si="1"/>
        <v/>
      </c>
      <c r="G1918" s="1131">
        <v>-1</v>
      </c>
      <c r="H1918" s="1131" t="s">
        <v>437</v>
      </c>
      <c r="I1918" s="1131" t="s">
        <v>8573</v>
      </c>
      <c r="J1918" s="1131" t="s">
        <v>8574</v>
      </c>
      <c r="K1918" s="1131">
        <v>2</v>
      </c>
      <c r="L1918" s="1131" t="s">
        <v>8575</v>
      </c>
      <c r="R1918" s="1131">
        <v>30</v>
      </c>
      <c r="S1918" s="1131" t="s">
        <v>8376</v>
      </c>
      <c r="T1918" s="1131">
        <v>30</v>
      </c>
    </row>
    <row r="1919" spans="1:20">
      <c r="A1919" s="1131" t="s">
        <v>4852</v>
      </c>
      <c r="B1919" s="1132" t="s">
        <v>4853</v>
      </c>
      <c r="C1919" s="1133" t="s">
        <v>4657</v>
      </c>
      <c r="D1919" s="1133" t="s">
        <v>1041</v>
      </c>
      <c r="E1919" s="1134" t="s">
        <v>702</v>
      </c>
      <c r="F1919" s="1131" t="str">
        <f t="shared" si="1"/>
        <v/>
      </c>
      <c r="G1919" s="1131">
        <v>-1</v>
      </c>
      <c r="H1919" s="1131" t="s">
        <v>437</v>
      </c>
      <c r="I1919" s="1131" t="s">
        <v>8576</v>
      </c>
      <c r="J1919" s="1131" t="s">
        <v>8577</v>
      </c>
      <c r="K1919" s="1131">
        <v>2</v>
      </c>
      <c r="L1919" s="1131" t="s">
        <v>8578</v>
      </c>
      <c r="R1919" s="1131">
        <v>15</v>
      </c>
      <c r="S1919" s="1131" t="s">
        <v>8376</v>
      </c>
      <c r="T1919" s="1131">
        <v>15</v>
      </c>
    </row>
    <row r="1920" spans="1:20">
      <c r="A1920" s="1131" t="s">
        <v>4854</v>
      </c>
      <c r="B1920" s="1132" t="s">
        <v>4855</v>
      </c>
      <c r="C1920" s="1133" t="s">
        <v>4657</v>
      </c>
      <c r="D1920" s="1133" t="s">
        <v>1041</v>
      </c>
      <c r="E1920" s="1134" t="s">
        <v>702</v>
      </c>
      <c r="F1920" s="1131" t="str">
        <f t="shared" si="1"/>
        <v/>
      </c>
      <c r="G1920" s="1131">
        <v>-1</v>
      </c>
      <c r="H1920" s="1131" t="s">
        <v>437</v>
      </c>
      <c r="I1920" s="1131" t="s">
        <v>8579</v>
      </c>
      <c r="J1920" s="1131" t="s">
        <v>8580</v>
      </c>
      <c r="K1920" s="1131">
        <v>2</v>
      </c>
      <c r="L1920" s="1131" t="s">
        <v>8581</v>
      </c>
      <c r="R1920" s="1131">
        <v>45</v>
      </c>
      <c r="S1920" s="1131" t="s">
        <v>8376</v>
      </c>
      <c r="T1920" s="1131">
        <v>45</v>
      </c>
    </row>
    <row r="1921" spans="1:20">
      <c r="A1921" s="1131" t="s">
        <v>4856</v>
      </c>
      <c r="B1921" s="1132" t="s">
        <v>4857</v>
      </c>
      <c r="C1921" s="1133" t="s">
        <v>4657</v>
      </c>
      <c r="D1921" s="1133" t="s">
        <v>1041</v>
      </c>
      <c r="E1921" s="1134" t="s">
        <v>702</v>
      </c>
      <c r="F1921" s="1131" t="str">
        <f t="shared" si="1"/>
        <v/>
      </c>
      <c r="G1921" s="1131">
        <v>-1</v>
      </c>
      <c r="H1921" s="1131" t="s">
        <v>437</v>
      </c>
      <c r="I1921" s="1131" t="s">
        <v>8582</v>
      </c>
      <c r="J1921" s="1131" t="s">
        <v>8583</v>
      </c>
      <c r="K1921" s="1131">
        <v>2</v>
      </c>
      <c r="L1921" s="1131" t="s">
        <v>8584</v>
      </c>
      <c r="R1921" s="1131">
        <v>15</v>
      </c>
      <c r="S1921" s="1131" t="s">
        <v>8376</v>
      </c>
      <c r="T1921" s="1131">
        <v>15</v>
      </c>
    </row>
    <row r="1922" spans="1:20">
      <c r="A1922" s="1131" t="s">
        <v>4858</v>
      </c>
      <c r="B1922" s="1132" t="s">
        <v>4859</v>
      </c>
      <c r="C1922" s="1133" t="s">
        <v>4657</v>
      </c>
      <c r="D1922" s="1133" t="s">
        <v>1041</v>
      </c>
      <c r="E1922" s="1134" t="s">
        <v>702</v>
      </c>
      <c r="F1922" s="1131" t="str">
        <f t="shared" si="1"/>
        <v/>
      </c>
      <c r="G1922" s="1131">
        <v>-1</v>
      </c>
      <c r="H1922" s="1131" t="s">
        <v>437</v>
      </c>
      <c r="I1922" s="1131" t="s">
        <v>8585</v>
      </c>
      <c r="J1922" s="1131" t="s">
        <v>8586</v>
      </c>
      <c r="K1922" s="1131">
        <v>2</v>
      </c>
      <c r="L1922" s="1131" t="s">
        <v>8587</v>
      </c>
      <c r="R1922" s="1131">
        <v>15</v>
      </c>
      <c r="S1922" s="1131" t="s">
        <v>8376</v>
      </c>
      <c r="T1922" s="1131">
        <v>15</v>
      </c>
    </row>
    <row r="1923" spans="1:20">
      <c r="A1923" s="1131" t="s">
        <v>4860</v>
      </c>
      <c r="B1923" s="1132" t="s">
        <v>4861</v>
      </c>
      <c r="C1923" s="1133" t="s">
        <v>4657</v>
      </c>
      <c r="D1923" s="1133" t="s">
        <v>1041</v>
      </c>
      <c r="E1923" s="1134" t="s">
        <v>702</v>
      </c>
      <c r="F1923" s="1131" t="str">
        <f t="shared" si="1"/>
        <v/>
      </c>
      <c r="G1923" s="1131">
        <v>-1</v>
      </c>
      <c r="H1923" s="1131" t="s">
        <v>437</v>
      </c>
      <c r="I1923" s="1131" t="s">
        <v>8588</v>
      </c>
      <c r="J1923" s="1131" t="s">
        <v>8589</v>
      </c>
      <c r="K1923" s="1131">
        <v>2</v>
      </c>
      <c r="L1923" s="1131" t="s">
        <v>8590</v>
      </c>
      <c r="R1923" s="1131">
        <v>15</v>
      </c>
      <c r="S1923" s="1131" t="s">
        <v>8376</v>
      </c>
      <c r="T1923" s="1131">
        <v>15</v>
      </c>
    </row>
    <row r="1924" spans="1:20">
      <c r="A1924" s="1131" t="s">
        <v>4862</v>
      </c>
      <c r="B1924" s="1132" t="s">
        <v>4863</v>
      </c>
      <c r="C1924" s="1133" t="s">
        <v>4657</v>
      </c>
      <c r="D1924" s="1133" t="s">
        <v>1041</v>
      </c>
      <c r="E1924" s="1134" t="s">
        <v>702</v>
      </c>
      <c r="F1924" s="1131" t="str">
        <f t="shared" si="1"/>
        <v/>
      </c>
      <c r="G1924" s="1131">
        <v>-1</v>
      </c>
      <c r="H1924" s="1131" t="s">
        <v>437</v>
      </c>
      <c r="I1924" s="1131" t="s">
        <v>8591</v>
      </c>
      <c r="J1924" s="1131" t="s">
        <v>8592</v>
      </c>
      <c r="K1924" s="1131">
        <v>2</v>
      </c>
      <c r="L1924" s="1131" t="s">
        <v>8593</v>
      </c>
      <c r="R1924" s="1131">
        <v>15</v>
      </c>
      <c r="S1924" s="1131" t="s">
        <v>8376</v>
      </c>
      <c r="T1924" s="1131">
        <v>15</v>
      </c>
    </row>
    <row r="1925" spans="1:20">
      <c r="A1925" s="1131" t="s">
        <v>4864</v>
      </c>
      <c r="B1925" s="1132" t="s">
        <v>4865</v>
      </c>
      <c r="C1925" s="1133" t="s">
        <v>4657</v>
      </c>
      <c r="D1925" s="1133" t="s">
        <v>1041</v>
      </c>
      <c r="E1925" s="1134" t="s">
        <v>702</v>
      </c>
      <c r="F1925" s="1131" t="str">
        <f t="shared" si="1"/>
        <v/>
      </c>
      <c r="G1925" s="1131">
        <v>-1</v>
      </c>
      <c r="H1925" s="1131" t="s">
        <v>437</v>
      </c>
      <c r="I1925" s="1131" t="s">
        <v>8594</v>
      </c>
      <c r="J1925" s="1131" t="s">
        <v>8595</v>
      </c>
      <c r="K1925" s="1131">
        <v>2</v>
      </c>
      <c r="L1925" s="1131" t="s">
        <v>8596</v>
      </c>
      <c r="R1925" s="1131">
        <v>15</v>
      </c>
      <c r="S1925" s="1131" t="s">
        <v>7215</v>
      </c>
      <c r="T1925" s="1131">
        <v>15</v>
      </c>
    </row>
    <row r="1926" spans="1:20">
      <c r="A1926" s="1131" t="s">
        <v>4866</v>
      </c>
      <c r="B1926" s="1132" t="s">
        <v>4867</v>
      </c>
      <c r="C1926" s="1133" t="s">
        <v>4657</v>
      </c>
      <c r="D1926" s="1133" t="s">
        <v>1041</v>
      </c>
      <c r="E1926" s="1134" t="s">
        <v>702</v>
      </c>
      <c r="F1926" s="1131" t="str">
        <f t="shared" si="1"/>
        <v/>
      </c>
      <c r="G1926" s="1131">
        <v>-1</v>
      </c>
      <c r="H1926" s="1131" t="s">
        <v>437</v>
      </c>
      <c r="I1926" s="1131" t="s">
        <v>8597</v>
      </c>
      <c r="J1926" s="1131" t="s">
        <v>8598</v>
      </c>
      <c r="K1926" s="1131">
        <v>2</v>
      </c>
      <c r="L1926" s="1131" t="s">
        <v>8599</v>
      </c>
      <c r="R1926" s="1131">
        <v>15</v>
      </c>
      <c r="S1926" s="1131" t="s">
        <v>8376</v>
      </c>
      <c r="T1926" s="1131">
        <v>15</v>
      </c>
    </row>
    <row r="1927" spans="1:20">
      <c r="A1927" s="1131" t="s">
        <v>4868</v>
      </c>
      <c r="B1927" s="1132" t="s">
        <v>4869</v>
      </c>
      <c r="C1927" s="1133" t="s">
        <v>4657</v>
      </c>
      <c r="D1927" s="1133" t="s">
        <v>1041</v>
      </c>
      <c r="E1927" s="1134" t="s">
        <v>702</v>
      </c>
      <c r="F1927" s="1131" t="str">
        <f t="shared" si="1"/>
        <v/>
      </c>
      <c r="G1927" s="1131">
        <v>-1</v>
      </c>
      <c r="H1927" s="1131" t="s">
        <v>437</v>
      </c>
      <c r="I1927" s="1131" t="s">
        <v>8600</v>
      </c>
      <c r="J1927" s="1131" t="s">
        <v>8601</v>
      </c>
      <c r="K1927" s="1131">
        <v>2</v>
      </c>
      <c r="L1927" s="1131" t="s">
        <v>8602</v>
      </c>
      <c r="R1927" s="1131">
        <v>15</v>
      </c>
      <c r="S1927" s="1131" t="s">
        <v>8376</v>
      </c>
      <c r="T1927" s="1131">
        <v>15</v>
      </c>
    </row>
    <row r="1928" spans="1:20">
      <c r="A1928" s="1131" t="s">
        <v>4870</v>
      </c>
      <c r="B1928" s="1132" t="s">
        <v>4871</v>
      </c>
      <c r="C1928" s="1133" t="s">
        <v>4657</v>
      </c>
      <c r="D1928" s="1133" t="s">
        <v>1041</v>
      </c>
      <c r="E1928" s="1134" t="s">
        <v>702</v>
      </c>
      <c r="F1928" s="1131" t="str">
        <f t="shared" si="1"/>
        <v/>
      </c>
      <c r="G1928" s="1131">
        <v>-1</v>
      </c>
      <c r="H1928" s="1131" t="s">
        <v>437</v>
      </c>
      <c r="I1928" s="1131" t="s">
        <v>8603</v>
      </c>
      <c r="J1928" s="1131" t="s">
        <v>8604</v>
      </c>
      <c r="K1928" s="1131">
        <v>2</v>
      </c>
      <c r="L1928" s="1131" t="s">
        <v>8605</v>
      </c>
      <c r="R1928" s="1131">
        <v>15</v>
      </c>
      <c r="S1928" s="1131" t="s">
        <v>8376</v>
      </c>
      <c r="T1928" s="1131">
        <v>15</v>
      </c>
    </row>
    <row r="1929" spans="1:20">
      <c r="A1929" s="1131" t="s">
        <v>4872</v>
      </c>
      <c r="B1929" s="1132" t="s">
        <v>4873</v>
      </c>
      <c r="C1929" s="1133" t="s">
        <v>4657</v>
      </c>
      <c r="D1929" s="1133" t="s">
        <v>1041</v>
      </c>
      <c r="E1929" s="1134" t="s">
        <v>702</v>
      </c>
      <c r="F1929" s="1131" t="str">
        <f t="shared" si="1"/>
        <v/>
      </c>
      <c r="G1929" s="1131">
        <v>-1</v>
      </c>
      <c r="H1929" s="1131" t="s">
        <v>437</v>
      </c>
      <c r="I1929" s="1131" t="s">
        <v>8606</v>
      </c>
      <c r="J1929" s="1131" t="s">
        <v>8607</v>
      </c>
      <c r="K1929" s="1131">
        <v>2</v>
      </c>
      <c r="L1929" s="1131" t="s">
        <v>8608</v>
      </c>
      <c r="R1929" s="1131">
        <v>15</v>
      </c>
      <c r="S1929" s="1131" t="s">
        <v>7215</v>
      </c>
      <c r="T1929" s="1131">
        <v>15</v>
      </c>
    </row>
    <row r="1930" spans="1:20">
      <c r="A1930" s="1131" t="s">
        <v>4874</v>
      </c>
      <c r="B1930" s="1132" t="s">
        <v>4875</v>
      </c>
      <c r="C1930" s="1133" t="s">
        <v>4657</v>
      </c>
      <c r="D1930" s="1133" t="s">
        <v>1041</v>
      </c>
      <c r="E1930" s="1134" t="s">
        <v>702</v>
      </c>
      <c r="F1930" s="1131" t="str">
        <f t="shared" si="1"/>
        <v/>
      </c>
      <c r="G1930" s="1131">
        <v>-1</v>
      </c>
      <c r="H1930" s="1131" t="s">
        <v>437</v>
      </c>
      <c r="I1930" s="1131" t="s">
        <v>8609</v>
      </c>
      <c r="J1930" s="1131" t="s">
        <v>8610</v>
      </c>
      <c r="K1930" s="1131">
        <v>2</v>
      </c>
      <c r="L1930" s="1131" t="s">
        <v>8611</v>
      </c>
      <c r="R1930" s="1131">
        <v>15</v>
      </c>
      <c r="S1930" s="1131" t="s">
        <v>8376</v>
      </c>
      <c r="T1930" s="1131">
        <v>15</v>
      </c>
    </row>
    <row r="1931" spans="1:20">
      <c r="A1931" s="1131" t="s">
        <v>4876</v>
      </c>
      <c r="B1931" s="1132" t="s">
        <v>4877</v>
      </c>
      <c r="C1931" s="1133" t="s">
        <v>4657</v>
      </c>
      <c r="D1931" s="1133" t="s">
        <v>1041</v>
      </c>
      <c r="E1931" s="1134" t="s">
        <v>702</v>
      </c>
      <c r="F1931" s="1131" t="str">
        <f t="shared" si="1"/>
        <v/>
      </c>
      <c r="G1931" s="1131">
        <v>-1</v>
      </c>
      <c r="H1931" s="1131" t="s">
        <v>437</v>
      </c>
      <c r="I1931" s="1131" t="s">
        <v>8612</v>
      </c>
      <c r="J1931" s="1131" t="s">
        <v>8613</v>
      </c>
      <c r="K1931" s="1131">
        <v>2</v>
      </c>
      <c r="L1931" s="1131" t="s">
        <v>8614</v>
      </c>
      <c r="R1931" s="1131">
        <v>15</v>
      </c>
      <c r="S1931" s="1131" t="s">
        <v>8376</v>
      </c>
      <c r="T1931" s="1131">
        <v>15</v>
      </c>
    </row>
    <row r="1932" spans="1:20">
      <c r="A1932" s="1131" t="s">
        <v>4878</v>
      </c>
      <c r="B1932" s="1132" t="s">
        <v>4879</v>
      </c>
      <c r="C1932" s="1133" t="s">
        <v>4657</v>
      </c>
      <c r="D1932" s="1133" t="s">
        <v>1041</v>
      </c>
      <c r="E1932" s="1134" t="s">
        <v>702</v>
      </c>
      <c r="F1932" s="1131" t="str">
        <f t="shared" si="1"/>
        <v/>
      </c>
      <c r="G1932" s="1131">
        <v>-1</v>
      </c>
      <c r="H1932" s="1131" t="s">
        <v>437</v>
      </c>
      <c r="I1932" s="1131" t="s">
        <v>8615</v>
      </c>
      <c r="J1932" s="1131" t="s">
        <v>8616</v>
      </c>
      <c r="K1932" s="1131">
        <v>2</v>
      </c>
      <c r="L1932" s="1131" t="s">
        <v>8617</v>
      </c>
      <c r="R1932" s="1131">
        <v>15</v>
      </c>
      <c r="S1932" s="1131" t="s">
        <v>8376</v>
      </c>
      <c r="T1932" s="1131">
        <v>15</v>
      </c>
    </row>
    <row r="1933" spans="1:20">
      <c r="A1933" s="1131" t="s">
        <v>4880</v>
      </c>
      <c r="B1933" s="1132" t="s">
        <v>4881</v>
      </c>
      <c r="C1933" s="1133" t="s">
        <v>4657</v>
      </c>
      <c r="D1933" s="1133" t="s">
        <v>1041</v>
      </c>
      <c r="E1933" s="1134" t="s">
        <v>702</v>
      </c>
      <c r="F1933" s="1131" t="str">
        <f t="shared" si="1"/>
        <v/>
      </c>
      <c r="G1933" s="1131">
        <v>-1</v>
      </c>
      <c r="H1933" s="1131" t="s">
        <v>437</v>
      </c>
      <c r="I1933" s="1131" t="s">
        <v>8618</v>
      </c>
      <c r="J1933" s="1131" t="s">
        <v>8619</v>
      </c>
      <c r="K1933" s="1131">
        <v>2</v>
      </c>
      <c r="L1933" s="1131" t="s">
        <v>8620</v>
      </c>
      <c r="R1933" s="1131">
        <v>15</v>
      </c>
      <c r="S1933" s="1131" t="s">
        <v>8376</v>
      </c>
      <c r="T1933" s="1131">
        <v>15</v>
      </c>
    </row>
    <row r="1934" spans="1:20">
      <c r="A1934" s="1131" t="s">
        <v>4882</v>
      </c>
      <c r="B1934" s="1132" t="s">
        <v>4883</v>
      </c>
      <c r="C1934" s="1133" t="s">
        <v>4657</v>
      </c>
      <c r="D1934" s="1133" t="s">
        <v>1041</v>
      </c>
      <c r="E1934" s="1134" t="s">
        <v>702</v>
      </c>
      <c r="F1934" s="1131" t="str">
        <f t="shared" si="1"/>
        <v/>
      </c>
      <c r="G1934" s="1131">
        <v>-1</v>
      </c>
      <c r="H1934" s="1131" t="s">
        <v>437</v>
      </c>
      <c r="I1934" s="1131" t="s">
        <v>8621</v>
      </c>
      <c r="J1934" s="1131" t="s">
        <v>8622</v>
      </c>
      <c r="K1934" s="1131">
        <v>2</v>
      </c>
      <c r="L1934" s="1131" t="s">
        <v>8623</v>
      </c>
      <c r="R1934" s="1131">
        <v>15</v>
      </c>
      <c r="S1934" s="1131" t="s">
        <v>8376</v>
      </c>
      <c r="T1934" s="1131">
        <v>15</v>
      </c>
    </row>
    <row r="1935" spans="1:20">
      <c r="A1935" s="1131" t="s">
        <v>4884</v>
      </c>
      <c r="B1935" s="1132" t="s">
        <v>4885</v>
      </c>
      <c r="C1935" s="1133" t="s">
        <v>4657</v>
      </c>
      <c r="D1935" s="1133" t="s">
        <v>1041</v>
      </c>
      <c r="E1935" s="1134" t="s">
        <v>702</v>
      </c>
      <c r="F1935" s="1131" t="str">
        <f t="shared" si="1"/>
        <v/>
      </c>
      <c r="G1935" s="1131">
        <v>-1</v>
      </c>
      <c r="H1935" s="1131" t="s">
        <v>437</v>
      </c>
      <c r="I1935" s="1131" t="s">
        <v>8624</v>
      </c>
      <c r="J1935" s="1131" t="s">
        <v>8625</v>
      </c>
      <c r="K1935" s="1131">
        <v>2</v>
      </c>
      <c r="L1935" s="1131" t="s">
        <v>8626</v>
      </c>
      <c r="R1935" s="1131">
        <v>15</v>
      </c>
      <c r="S1935" s="1131" t="s">
        <v>7215</v>
      </c>
      <c r="T1935" s="1131">
        <v>15</v>
      </c>
    </row>
    <row r="1936" spans="1:20">
      <c r="A1936" s="1131" t="s">
        <v>4886</v>
      </c>
      <c r="B1936" s="1132" t="s">
        <v>4887</v>
      </c>
      <c r="C1936" s="1133" t="s">
        <v>4657</v>
      </c>
      <c r="D1936" s="1133" t="s">
        <v>1041</v>
      </c>
      <c r="E1936" s="1134" t="s">
        <v>702</v>
      </c>
      <c r="F1936" s="1131" t="str">
        <f t="shared" si="1"/>
        <v/>
      </c>
      <c r="G1936" s="1131">
        <v>-1</v>
      </c>
      <c r="H1936" s="1131" t="s">
        <v>437</v>
      </c>
      <c r="I1936" s="1131" t="s">
        <v>8627</v>
      </c>
      <c r="J1936" s="1131" t="s">
        <v>8628</v>
      </c>
      <c r="K1936" s="1131">
        <v>2</v>
      </c>
      <c r="L1936" s="1131" t="s">
        <v>8629</v>
      </c>
      <c r="R1936" s="1131">
        <v>15</v>
      </c>
      <c r="S1936" s="1131" t="s">
        <v>8376</v>
      </c>
      <c r="T1936" s="1131">
        <v>15</v>
      </c>
    </row>
    <row r="1937" spans="1:20">
      <c r="A1937" s="1131" t="s">
        <v>4888</v>
      </c>
      <c r="B1937" s="1132" t="s">
        <v>4889</v>
      </c>
      <c r="C1937" s="1133" t="s">
        <v>4657</v>
      </c>
      <c r="D1937" s="1133" t="s">
        <v>1041</v>
      </c>
      <c r="E1937" s="1134" t="s">
        <v>702</v>
      </c>
      <c r="F1937" s="1131" t="str">
        <f t="shared" si="1"/>
        <v/>
      </c>
      <c r="G1937" s="1131">
        <v>-1</v>
      </c>
      <c r="H1937" s="1131" t="s">
        <v>437</v>
      </c>
      <c r="I1937" s="1131" t="s">
        <v>8630</v>
      </c>
      <c r="J1937" s="1131" t="s">
        <v>8631</v>
      </c>
      <c r="K1937" s="1131">
        <v>2</v>
      </c>
      <c r="L1937" s="1131" t="s">
        <v>8632</v>
      </c>
      <c r="R1937" s="1131">
        <v>15</v>
      </c>
      <c r="S1937" s="1131" t="s">
        <v>8376</v>
      </c>
      <c r="T1937" s="1131">
        <v>15</v>
      </c>
    </row>
    <row r="1938" spans="1:20">
      <c r="A1938" s="1131" t="s">
        <v>4890</v>
      </c>
      <c r="B1938" s="1132" t="s">
        <v>4891</v>
      </c>
      <c r="C1938" s="1133" t="s">
        <v>4657</v>
      </c>
      <c r="D1938" s="1133" t="s">
        <v>1041</v>
      </c>
      <c r="E1938" s="1134" t="s">
        <v>702</v>
      </c>
      <c r="F1938" s="1131" t="str">
        <f t="shared" si="1"/>
        <v/>
      </c>
      <c r="G1938" s="1131">
        <v>-1</v>
      </c>
      <c r="H1938" s="1131" t="s">
        <v>437</v>
      </c>
      <c r="I1938" s="1131" t="s">
        <v>8633</v>
      </c>
      <c r="J1938" s="1131" t="s">
        <v>8634</v>
      </c>
      <c r="K1938" s="1131">
        <v>2</v>
      </c>
      <c r="L1938" s="1131" t="s">
        <v>8635</v>
      </c>
      <c r="R1938" s="1131">
        <v>15</v>
      </c>
      <c r="S1938" s="1131" t="s">
        <v>8376</v>
      </c>
      <c r="T1938" s="1131">
        <v>15</v>
      </c>
    </row>
    <row r="1939" spans="1:20">
      <c r="A1939" s="1131" t="s">
        <v>4892</v>
      </c>
      <c r="B1939" s="1132" t="s">
        <v>4893</v>
      </c>
      <c r="C1939" s="1133" t="s">
        <v>4657</v>
      </c>
      <c r="D1939" s="1133" t="s">
        <v>1041</v>
      </c>
      <c r="E1939" s="1134" t="s">
        <v>702</v>
      </c>
      <c r="F1939" s="1131" t="str">
        <f t="shared" si="1"/>
        <v/>
      </c>
      <c r="G1939" s="1131">
        <v>-1</v>
      </c>
      <c r="H1939" s="1131" t="s">
        <v>437</v>
      </c>
      <c r="I1939" s="1131" t="s">
        <v>8636</v>
      </c>
      <c r="J1939" s="1131" t="s">
        <v>8637</v>
      </c>
      <c r="K1939" s="1131">
        <v>2</v>
      </c>
      <c r="L1939" s="1131" t="s">
        <v>8638</v>
      </c>
      <c r="R1939" s="1131">
        <v>15</v>
      </c>
      <c r="S1939" s="1131" t="s">
        <v>7215</v>
      </c>
      <c r="T1939" s="1131">
        <v>15</v>
      </c>
    </row>
    <row r="1940" spans="1:20">
      <c r="A1940" s="1131" t="s">
        <v>4894</v>
      </c>
      <c r="B1940" s="1132" t="s">
        <v>4895</v>
      </c>
      <c r="C1940" s="1133" t="s">
        <v>4657</v>
      </c>
      <c r="D1940" s="1133" t="s">
        <v>1041</v>
      </c>
      <c r="E1940" s="1134" t="s">
        <v>702</v>
      </c>
      <c r="F1940" s="1131" t="str">
        <f t="shared" si="1"/>
        <v/>
      </c>
      <c r="G1940" s="1131">
        <v>-1</v>
      </c>
      <c r="H1940" s="1131" t="s">
        <v>437</v>
      </c>
      <c r="I1940" s="1131" t="s">
        <v>8639</v>
      </c>
      <c r="J1940" s="1131" t="s">
        <v>8640</v>
      </c>
      <c r="K1940" s="1131">
        <v>2</v>
      </c>
      <c r="L1940" s="1131" t="s">
        <v>8641</v>
      </c>
      <c r="R1940" s="1131">
        <v>15</v>
      </c>
      <c r="S1940" s="1131" t="s">
        <v>8376</v>
      </c>
      <c r="T1940" s="1131">
        <v>15</v>
      </c>
    </row>
    <row r="1941" spans="1:20">
      <c r="A1941" s="1131" t="s">
        <v>4896</v>
      </c>
      <c r="B1941" s="1132" t="s">
        <v>4897</v>
      </c>
      <c r="C1941" s="1133" t="s">
        <v>4657</v>
      </c>
      <c r="D1941" s="1133" t="s">
        <v>1041</v>
      </c>
      <c r="E1941" s="1134" t="s">
        <v>702</v>
      </c>
      <c r="F1941" s="1131" t="str">
        <f t="shared" si="1"/>
        <v/>
      </c>
      <c r="G1941" s="1131">
        <v>-1</v>
      </c>
      <c r="H1941" s="1131" t="s">
        <v>437</v>
      </c>
      <c r="I1941" s="1131" t="s">
        <v>8642</v>
      </c>
      <c r="J1941" s="1131" t="s">
        <v>8643</v>
      </c>
      <c r="K1941" s="1131">
        <v>2</v>
      </c>
      <c r="L1941" s="1131" t="s">
        <v>8644</v>
      </c>
      <c r="R1941" s="1131">
        <v>15</v>
      </c>
      <c r="S1941" s="1131" t="s">
        <v>8376</v>
      </c>
      <c r="T1941" s="1131">
        <v>15</v>
      </c>
    </row>
    <row r="1942" spans="1:20">
      <c r="A1942" s="1131" t="s">
        <v>4898</v>
      </c>
      <c r="B1942" s="1132" t="s">
        <v>4899</v>
      </c>
      <c r="C1942" s="1133" t="s">
        <v>4657</v>
      </c>
      <c r="D1942" s="1133" t="s">
        <v>1041</v>
      </c>
      <c r="E1942" s="1134" t="s">
        <v>702</v>
      </c>
      <c r="F1942" s="1131" t="str">
        <f t="shared" si="1"/>
        <v/>
      </c>
      <c r="G1942" s="1131">
        <v>-1</v>
      </c>
      <c r="H1942" s="1131" t="s">
        <v>437</v>
      </c>
      <c r="I1942" s="1131" t="s">
        <v>8645</v>
      </c>
      <c r="J1942" s="1131" t="s">
        <v>8646</v>
      </c>
      <c r="K1942" s="1131">
        <v>2</v>
      </c>
      <c r="L1942" s="1131" t="s">
        <v>8647</v>
      </c>
      <c r="R1942" s="1131">
        <v>15</v>
      </c>
      <c r="S1942" s="1131" t="s">
        <v>8376</v>
      </c>
      <c r="T1942" s="1131">
        <v>15</v>
      </c>
    </row>
    <row r="1943" spans="1:20">
      <c r="A1943" s="1131" t="s">
        <v>4900</v>
      </c>
      <c r="B1943" s="1132" t="s">
        <v>4901</v>
      </c>
      <c r="C1943" s="1133" t="s">
        <v>4657</v>
      </c>
      <c r="D1943" s="1133" t="s">
        <v>1041</v>
      </c>
      <c r="E1943" s="1134" t="s">
        <v>702</v>
      </c>
      <c r="F1943" s="1131" t="str">
        <f t="shared" si="1"/>
        <v/>
      </c>
      <c r="G1943" s="1131">
        <v>-1</v>
      </c>
      <c r="H1943" s="1131" t="s">
        <v>437</v>
      </c>
      <c r="I1943" s="1131" t="s">
        <v>8648</v>
      </c>
      <c r="J1943" s="1131" t="s">
        <v>8649</v>
      </c>
      <c r="K1943" s="1131">
        <v>2</v>
      </c>
      <c r="L1943" s="1131" t="s">
        <v>8650</v>
      </c>
      <c r="R1943" s="1131">
        <v>15</v>
      </c>
      <c r="S1943" s="1131" t="s">
        <v>8376</v>
      </c>
      <c r="T1943" s="1131">
        <v>15</v>
      </c>
    </row>
    <row r="1944" spans="1:20">
      <c r="A1944" s="1131" t="s">
        <v>4902</v>
      </c>
      <c r="B1944" s="1132" t="s">
        <v>4903</v>
      </c>
      <c r="C1944" s="1133" t="s">
        <v>4657</v>
      </c>
      <c r="D1944" s="1133" t="s">
        <v>1041</v>
      </c>
      <c r="E1944" s="1134" t="s">
        <v>702</v>
      </c>
      <c r="F1944" s="1131" t="str">
        <f t="shared" si="1"/>
        <v/>
      </c>
      <c r="G1944" s="1131">
        <v>-1</v>
      </c>
      <c r="H1944" s="1131" t="s">
        <v>437</v>
      </c>
      <c r="I1944" s="1131" t="s">
        <v>8651</v>
      </c>
      <c r="J1944" s="1131" t="s">
        <v>8652</v>
      </c>
      <c r="K1944" s="1131">
        <v>2</v>
      </c>
      <c r="L1944" s="1131" t="s">
        <v>8653</v>
      </c>
      <c r="R1944" s="1131">
        <v>15</v>
      </c>
      <c r="S1944" s="1131" t="s">
        <v>8376</v>
      </c>
      <c r="T1944" s="1131">
        <v>15</v>
      </c>
    </row>
    <row r="1945" spans="1:20">
      <c r="A1945" s="1131" t="s">
        <v>4904</v>
      </c>
      <c r="B1945" s="1132" t="s">
        <v>4905</v>
      </c>
      <c r="C1945" s="1133" t="s">
        <v>4657</v>
      </c>
      <c r="D1945" s="1133" t="s">
        <v>1041</v>
      </c>
      <c r="E1945" s="1134" t="s">
        <v>702</v>
      </c>
      <c r="F1945" s="1131" t="str">
        <f t="shared" si="1"/>
        <v/>
      </c>
      <c r="G1945" s="1131">
        <v>-1</v>
      </c>
      <c r="H1945" s="1131" t="s">
        <v>437</v>
      </c>
      <c r="I1945" s="1131" t="s">
        <v>8654</v>
      </c>
      <c r="J1945" s="1131" t="s">
        <v>8655</v>
      </c>
      <c r="K1945" s="1131">
        <v>2</v>
      </c>
      <c r="L1945" s="1131" t="s">
        <v>8656</v>
      </c>
      <c r="R1945" s="1131">
        <v>15</v>
      </c>
      <c r="S1945" s="1131" t="s">
        <v>8376</v>
      </c>
      <c r="T1945" s="1131">
        <v>15</v>
      </c>
    </row>
    <row r="1946" spans="1:20">
      <c r="A1946" s="1131" t="s">
        <v>4906</v>
      </c>
      <c r="B1946" s="1132" t="s">
        <v>4907</v>
      </c>
      <c r="C1946" s="1133" t="s">
        <v>4657</v>
      </c>
      <c r="D1946" s="1133" t="s">
        <v>1041</v>
      </c>
      <c r="E1946" s="1134" t="s">
        <v>702</v>
      </c>
      <c r="F1946" s="1131" t="str">
        <f t="shared" si="1"/>
        <v/>
      </c>
      <c r="G1946" s="1131">
        <v>-1</v>
      </c>
      <c r="H1946" s="1131" t="s">
        <v>437</v>
      </c>
      <c r="I1946" s="1131" t="s">
        <v>8657</v>
      </c>
      <c r="J1946" s="1131" t="s">
        <v>8658</v>
      </c>
      <c r="K1946" s="1131">
        <v>2</v>
      </c>
      <c r="L1946" s="1131" t="s">
        <v>8659</v>
      </c>
      <c r="R1946" s="1131">
        <v>15</v>
      </c>
      <c r="S1946" s="1131" t="s">
        <v>8376</v>
      </c>
      <c r="T1946" s="1131">
        <v>15</v>
      </c>
    </row>
    <row r="1947" spans="1:20">
      <c r="A1947" s="1131" t="s">
        <v>4908</v>
      </c>
      <c r="B1947" s="1132" t="s">
        <v>4909</v>
      </c>
      <c r="C1947" s="1133" t="s">
        <v>4657</v>
      </c>
      <c r="D1947" s="1133" t="s">
        <v>1041</v>
      </c>
      <c r="E1947" s="1134" t="s">
        <v>702</v>
      </c>
      <c r="F1947" s="1131" t="str">
        <f t="shared" si="1"/>
        <v/>
      </c>
      <c r="G1947" s="1131">
        <v>-1</v>
      </c>
      <c r="H1947" s="1131" t="s">
        <v>437</v>
      </c>
      <c r="I1947" s="1131" t="s">
        <v>8660</v>
      </c>
      <c r="J1947" s="1131" t="s">
        <v>8661</v>
      </c>
      <c r="K1947" s="1131">
        <v>2</v>
      </c>
      <c r="L1947" s="1131" t="s">
        <v>8662</v>
      </c>
      <c r="R1947" s="1131">
        <v>15</v>
      </c>
      <c r="S1947" s="1131" t="s">
        <v>8376</v>
      </c>
      <c r="T1947" s="1131">
        <v>15</v>
      </c>
    </row>
    <row r="1948" spans="1:20">
      <c r="A1948" s="1131" t="s">
        <v>4910</v>
      </c>
      <c r="B1948" s="1132" t="s">
        <v>4911</v>
      </c>
      <c r="C1948" s="1133" t="s">
        <v>4657</v>
      </c>
      <c r="D1948" s="1133" t="s">
        <v>1041</v>
      </c>
      <c r="E1948" s="1134" t="s">
        <v>702</v>
      </c>
      <c r="F1948" s="1131" t="str">
        <f t="shared" si="1"/>
        <v/>
      </c>
      <c r="G1948" s="1131">
        <v>-1</v>
      </c>
      <c r="H1948" s="1131" t="s">
        <v>437</v>
      </c>
      <c r="I1948" s="1131" t="s">
        <v>8663</v>
      </c>
      <c r="J1948" s="1131" t="s">
        <v>8664</v>
      </c>
      <c r="K1948" s="1131">
        <v>2</v>
      </c>
      <c r="L1948" s="1131" t="s">
        <v>8665</v>
      </c>
      <c r="R1948" s="1131">
        <v>15</v>
      </c>
      <c r="S1948" s="1131" t="s">
        <v>8376</v>
      </c>
      <c r="T1948" s="1131">
        <v>15</v>
      </c>
    </row>
    <row r="1949" spans="1:20">
      <c r="A1949" s="1131" t="s">
        <v>4912</v>
      </c>
      <c r="B1949" s="1132" t="s">
        <v>4913</v>
      </c>
      <c r="C1949" s="1133" t="s">
        <v>4657</v>
      </c>
      <c r="D1949" s="1133" t="s">
        <v>1041</v>
      </c>
      <c r="E1949" s="1134" t="s">
        <v>702</v>
      </c>
      <c r="F1949" s="1131" t="str">
        <f t="shared" si="1"/>
        <v/>
      </c>
      <c r="G1949" s="1131">
        <v>-1</v>
      </c>
      <c r="H1949" s="1131" t="s">
        <v>437</v>
      </c>
      <c r="I1949" s="1131" t="s">
        <v>8666</v>
      </c>
      <c r="J1949" s="1131" t="s">
        <v>8667</v>
      </c>
      <c r="K1949" s="1131">
        <v>2</v>
      </c>
      <c r="L1949" s="1131" t="s">
        <v>8668</v>
      </c>
      <c r="R1949" s="1131">
        <v>15</v>
      </c>
      <c r="S1949" s="1131" t="s">
        <v>8376</v>
      </c>
      <c r="T1949" s="1131">
        <v>15</v>
      </c>
    </row>
    <row r="1950" spans="1:20">
      <c r="A1950" s="1131" t="s">
        <v>4914</v>
      </c>
      <c r="B1950" s="1132" t="s">
        <v>4915</v>
      </c>
      <c r="C1950" s="1133" t="s">
        <v>4657</v>
      </c>
      <c r="D1950" s="1133" t="s">
        <v>1041</v>
      </c>
      <c r="E1950" s="1134" t="s">
        <v>702</v>
      </c>
      <c r="F1950" s="1131" t="str">
        <f t="shared" ref="F1950:F2013" si="2">IF(LEN(A1950)=28,"","pas bon")</f>
        <v/>
      </c>
      <c r="G1950" s="1131">
        <v>-1</v>
      </c>
      <c r="H1950" s="1131" t="s">
        <v>437</v>
      </c>
      <c r="I1950" s="1131" t="s">
        <v>8669</v>
      </c>
      <c r="J1950" s="1131" t="s">
        <v>8670</v>
      </c>
      <c r="K1950" s="1131">
        <v>2</v>
      </c>
      <c r="L1950" s="1131" t="s">
        <v>8671</v>
      </c>
      <c r="R1950" s="1131">
        <v>15</v>
      </c>
      <c r="S1950" s="1131" t="s">
        <v>8376</v>
      </c>
      <c r="T1950" s="1131">
        <v>15</v>
      </c>
    </row>
    <row r="1951" spans="1:20">
      <c r="A1951" s="1131" t="s">
        <v>4916</v>
      </c>
      <c r="B1951" s="1132" t="s">
        <v>4917</v>
      </c>
      <c r="C1951" s="1133" t="s">
        <v>4657</v>
      </c>
      <c r="D1951" s="1133" t="s">
        <v>1041</v>
      </c>
      <c r="E1951" s="1134" t="s">
        <v>702</v>
      </c>
      <c r="F1951" s="1131" t="str">
        <f t="shared" si="2"/>
        <v/>
      </c>
      <c r="G1951" s="1131">
        <v>-1</v>
      </c>
      <c r="H1951" s="1131" t="s">
        <v>437</v>
      </c>
      <c r="I1951" s="1131" t="s">
        <v>8672</v>
      </c>
      <c r="J1951" s="1131" t="s">
        <v>8673</v>
      </c>
      <c r="K1951" s="1131">
        <v>2</v>
      </c>
      <c r="L1951" s="1131" t="s">
        <v>8674</v>
      </c>
      <c r="R1951" s="1131">
        <v>15</v>
      </c>
      <c r="S1951" s="1131" t="s">
        <v>8376</v>
      </c>
      <c r="T1951" s="1131">
        <v>15</v>
      </c>
    </row>
    <row r="1952" spans="1:20">
      <c r="A1952" s="1131" t="s">
        <v>4918</v>
      </c>
      <c r="B1952" s="1132" t="s">
        <v>4919</v>
      </c>
      <c r="C1952" s="1133" t="s">
        <v>4657</v>
      </c>
      <c r="D1952" s="1133" t="s">
        <v>1041</v>
      </c>
      <c r="E1952" s="1134" t="s">
        <v>702</v>
      </c>
      <c r="F1952" s="1131" t="str">
        <f t="shared" si="2"/>
        <v/>
      </c>
      <c r="G1952" s="1131">
        <v>-1</v>
      </c>
      <c r="H1952" s="1131" t="s">
        <v>437</v>
      </c>
      <c r="I1952" s="1131" t="s">
        <v>8675</v>
      </c>
      <c r="J1952" s="1131" t="s">
        <v>8676</v>
      </c>
      <c r="K1952" s="1131">
        <v>2</v>
      </c>
      <c r="L1952" s="1131" t="s">
        <v>8677</v>
      </c>
      <c r="R1952" s="1131">
        <v>15</v>
      </c>
      <c r="S1952" s="1131" t="s">
        <v>8376</v>
      </c>
      <c r="T1952" s="1131">
        <v>15</v>
      </c>
    </row>
    <row r="1953" spans="1:20">
      <c r="A1953" s="1131" t="s">
        <v>4920</v>
      </c>
      <c r="B1953" s="1132" t="s">
        <v>4921</v>
      </c>
      <c r="C1953" s="1133" t="s">
        <v>4657</v>
      </c>
      <c r="D1953" s="1133" t="s">
        <v>1041</v>
      </c>
      <c r="E1953" s="1134" t="s">
        <v>702</v>
      </c>
      <c r="F1953" s="1131" t="str">
        <f t="shared" si="2"/>
        <v/>
      </c>
      <c r="G1953" s="1131">
        <v>-1</v>
      </c>
      <c r="H1953" s="1131" t="s">
        <v>437</v>
      </c>
      <c r="I1953" s="1131" t="s">
        <v>8678</v>
      </c>
      <c r="J1953" s="1131" t="s">
        <v>8679</v>
      </c>
      <c r="K1953" s="1131">
        <v>2</v>
      </c>
      <c r="L1953" s="1131" t="s">
        <v>8680</v>
      </c>
      <c r="R1953" s="1131">
        <v>15</v>
      </c>
      <c r="S1953" s="1131" t="s">
        <v>8376</v>
      </c>
      <c r="T1953" s="1131">
        <v>15</v>
      </c>
    </row>
    <row r="1954" spans="1:20">
      <c r="A1954" s="1131" t="s">
        <v>4922</v>
      </c>
      <c r="B1954" s="1132" t="s">
        <v>4923</v>
      </c>
      <c r="C1954" s="1133" t="s">
        <v>4657</v>
      </c>
      <c r="D1954" s="1133" t="s">
        <v>1041</v>
      </c>
      <c r="E1954" s="1134" t="s">
        <v>702</v>
      </c>
      <c r="F1954" s="1131" t="str">
        <f t="shared" si="2"/>
        <v/>
      </c>
      <c r="G1954" s="1131">
        <v>-1</v>
      </c>
      <c r="H1954" s="1131" t="s">
        <v>437</v>
      </c>
      <c r="I1954" s="1131" t="s">
        <v>8681</v>
      </c>
      <c r="J1954" s="1131" t="s">
        <v>8682</v>
      </c>
      <c r="K1954" s="1131">
        <v>2</v>
      </c>
      <c r="L1954" s="1131" t="s">
        <v>8683</v>
      </c>
      <c r="R1954" s="1131">
        <v>15</v>
      </c>
      <c r="S1954" s="1131" t="s">
        <v>8376</v>
      </c>
      <c r="T1954" s="1131">
        <v>15</v>
      </c>
    </row>
    <row r="1955" spans="1:20">
      <c r="A1955" s="1131" t="s">
        <v>4924</v>
      </c>
      <c r="B1955" s="1132" t="s">
        <v>4925</v>
      </c>
      <c r="C1955" s="1133" t="s">
        <v>4657</v>
      </c>
      <c r="D1955" s="1133" t="s">
        <v>1041</v>
      </c>
      <c r="E1955" s="1134" t="s">
        <v>702</v>
      </c>
      <c r="F1955" s="1131" t="str">
        <f t="shared" si="2"/>
        <v/>
      </c>
      <c r="G1955" s="1131">
        <v>-1</v>
      </c>
      <c r="H1955" s="1131" t="s">
        <v>437</v>
      </c>
      <c r="I1955" s="1131" t="s">
        <v>8684</v>
      </c>
      <c r="J1955" s="1131" t="s">
        <v>8685</v>
      </c>
      <c r="K1955" s="1131">
        <v>2</v>
      </c>
      <c r="L1955" s="1131" t="s">
        <v>8686</v>
      </c>
      <c r="R1955" s="1131">
        <v>30</v>
      </c>
      <c r="S1955" s="1131" t="s">
        <v>8376</v>
      </c>
      <c r="T1955" s="1131">
        <v>30</v>
      </c>
    </row>
    <row r="1956" spans="1:20">
      <c r="A1956" s="1131" t="s">
        <v>4926</v>
      </c>
      <c r="B1956" s="1132" t="s">
        <v>4927</v>
      </c>
      <c r="C1956" s="1133" t="s">
        <v>4657</v>
      </c>
      <c r="D1956" s="1133" t="s">
        <v>1041</v>
      </c>
      <c r="E1956" s="1134" t="s">
        <v>702</v>
      </c>
      <c r="F1956" s="1131" t="str">
        <f t="shared" si="2"/>
        <v/>
      </c>
      <c r="G1956" s="1131">
        <v>-1</v>
      </c>
      <c r="H1956" s="1131" t="s">
        <v>437</v>
      </c>
      <c r="I1956" s="1131" t="s">
        <v>8687</v>
      </c>
      <c r="J1956" s="1131" t="s">
        <v>8688</v>
      </c>
      <c r="K1956" s="1131">
        <v>2</v>
      </c>
      <c r="L1956" s="1131" t="s">
        <v>8689</v>
      </c>
      <c r="R1956" s="1131">
        <v>15</v>
      </c>
      <c r="S1956" s="1131" t="s">
        <v>8376</v>
      </c>
      <c r="T1956" s="1131">
        <v>15</v>
      </c>
    </row>
    <row r="1957" spans="1:20">
      <c r="A1957" s="1131" t="s">
        <v>4928</v>
      </c>
      <c r="B1957" s="1132" t="s">
        <v>4929</v>
      </c>
      <c r="C1957" s="1133" t="s">
        <v>4657</v>
      </c>
      <c r="D1957" s="1133" t="s">
        <v>1041</v>
      </c>
      <c r="E1957" s="1134" t="s">
        <v>702</v>
      </c>
      <c r="F1957" s="1131" t="str">
        <f t="shared" si="2"/>
        <v/>
      </c>
      <c r="G1957" s="1131">
        <v>-1</v>
      </c>
      <c r="H1957" s="1131" t="s">
        <v>437</v>
      </c>
      <c r="I1957" s="1131" t="s">
        <v>8690</v>
      </c>
      <c r="J1957" s="1131" t="s">
        <v>8691</v>
      </c>
      <c r="K1957" s="1131">
        <v>2</v>
      </c>
      <c r="L1957" s="1131" t="s">
        <v>8692</v>
      </c>
      <c r="R1957" s="1131">
        <v>30</v>
      </c>
      <c r="S1957" s="1131" t="s">
        <v>8376</v>
      </c>
      <c r="T1957" s="1131">
        <v>30</v>
      </c>
    </row>
    <row r="1958" spans="1:20">
      <c r="A1958" s="1131" t="s">
        <v>4930</v>
      </c>
      <c r="B1958" s="1132" t="s">
        <v>4931</v>
      </c>
      <c r="C1958" s="1133" t="s">
        <v>4657</v>
      </c>
      <c r="D1958" s="1133" t="s">
        <v>1041</v>
      </c>
      <c r="E1958" s="1134" t="s">
        <v>702</v>
      </c>
      <c r="F1958" s="1131" t="str">
        <f t="shared" si="2"/>
        <v/>
      </c>
      <c r="G1958" s="1131">
        <v>-1</v>
      </c>
      <c r="H1958" s="1131" t="s">
        <v>437</v>
      </c>
      <c r="I1958" s="1131" t="s">
        <v>8693</v>
      </c>
      <c r="J1958" s="1131" t="s">
        <v>8694</v>
      </c>
      <c r="K1958" s="1131">
        <v>2</v>
      </c>
      <c r="L1958" s="1131" t="s">
        <v>8695</v>
      </c>
      <c r="R1958" s="1131">
        <v>15</v>
      </c>
      <c r="S1958" s="1131" t="s">
        <v>8376</v>
      </c>
      <c r="T1958" s="1131">
        <v>15</v>
      </c>
    </row>
    <row r="1959" spans="1:20">
      <c r="A1959" s="1131" t="s">
        <v>4932</v>
      </c>
      <c r="B1959" s="1132" t="s">
        <v>4933</v>
      </c>
      <c r="C1959" s="1133" t="s">
        <v>4657</v>
      </c>
      <c r="D1959" s="1133" t="s">
        <v>1041</v>
      </c>
      <c r="E1959" s="1134" t="s">
        <v>702</v>
      </c>
      <c r="F1959" s="1131" t="str">
        <f t="shared" si="2"/>
        <v/>
      </c>
      <c r="G1959" s="1131">
        <v>-1</v>
      </c>
      <c r="H1959" s="1131" t="s">
        <v>437</v>
      </c>
      <c r="I1959" s="1131" t="s">
        <v>8696</v>
      </c>
      <c r="J1959" s="1131" t="s">
        <v>8697</v>
      </c>
      <c r="K1959" s="1131">
        <v>2</v>
      </c>
      <c r="L1959" s="1131" t="s">
        <v>8698</v>
      </c>
      <c r="R1959" s="1131">
        <v>15</v>
      </c>
      <c r="S1959" s="1131" t="s">
        <v>8376</v>
      </c>
      <c r="T1959" s="1131">
        <v>15</v>
      </c>
    </row>
    <row r="1960" spans="1:20">
      <c r="A1960" s="1131" t="s">
        <v>4934</v>
      </c>
      <c r="B1960" s="1132" t="s">
        <v>4935</v>
      </c>
      <c r="C1960" s="1133" t="s">
        <v>4657</v>
      </c>
      <c r="D1960" s="1133" t="s">
        <v>1041</v>
      </c>
      <c r="E1960" s="1134" t="s">
        <v>702</v>
      </c>
      <c r="F1960" s="1131" t="str">
        <f t="shared" si="2"/>
        <v/>
      </c>
      <c r="G1960" s="1131">
        <v>-1</v>
      </c>
      <c r="H1960" s="1131" t="s">
        <v>437</v>
      </c>
      <c r="I1960" s="1131" t="s">
        <v>8699</v>
      </c>
      <c r="J1960" s="1131" t="s">
        <v>8700</v>
      </c>
      <c r="K1960" s="1131">
        <v>2</v>
      </c>
      <c r="L1960" s="1131" t="s">
        <v>8701</v>
      </c>
      <c r="R1960" s="1131">
        <v>15</v>
      </c>
      <c r="S1960" s="1131" t="s">
        <v>8376</v>
      </c>
      <c r="T1960" s="1131">
        <v>15</v>
      </c>
    </row>
    <row r="1961" spans="1:20">
      <c r="A1961" s="1131" t="s">
        <v>4936</v>
      </c>
      <c r="B1961" s="1132" t="s">
        <v>4937</v>
      </c>
      <c r="C1961" s="1133" t="s">
        <v>4657</v>
      </c>
      <c r="D1961" s="1133" t="s">
        <v>1041</v>
      </c>
      <c r="E1961" s="1134" t="s">
        <v>702</v>
      </c>
      <c r="F1961" s="1131" t="str">
        <f t="shared" si="2"/>
        <v/>
      </c>
      <c r="G1961" s="1131">
        <v>-1</v>
      </c>
      <c r="H1961" s="1131" t="s">
        <v>437</v>
      </c>
      <c r="I1961" s="1131" t="s">
        <v>8702</v>
      </c>
      <c r="J1961" s="1131" t="s">
        <v>8703</v>
      </c>
      <c r="K1961" s="1131">
        <v>2</v>
      </c>
      <c r="L1961" s="1131" t="s">
        <v>8704</v>
      </c>
      <c r="R1961" s="1131">
        <v>15</v>
      </c>
      <c r="S1961" s="1131" t="s">
        <v>8376</v>
      </c>
      <c r="T1961" s="1131">
        <v>15</v>
      </c>
    </row>
    <row r="1962" spans="1:20">
      <c r="A1962" s="1131" t="s">
        <v>4938</v>
      </c>
      <c r="B1962" s="1132" t="s">
        <v>4939</v>
      </c>
      <c r="C1962" s="1133" t="s">
        <v>4657</v>
      </c>
      <c r="D1962" s="1133" t="s">
        <v>1041</v>
      </c>
      <c r="E1962" s="1134" t="s">
        <v>702</v>
      </c>
      <c r="F1962" s="1131" t="str">
        <f t="shared" si="2"/>
        <v/>
      </c>
      <c r="G1962" s="1131">
        <v>-1</v>
      </c>
      <c r="H1962" s="1131" t="s">
        <v>437</v>
      </c>
      <c r="I1962" s="1131" t="s">
        <v>8705</v>
      </c>
      <c r="J1962" s="1131" t="s">
        <v>8706</v>
      </c>
      <c r="K1962" s="1131">
        <v>2</v>
      </c>
      <c r="L1962" s="1131" t="s">
        <v>8707</v>
      </c>
      <c r="R1962" s="1131">
        <v>29</v>
      </c>
      <c r="S1962" s="1131" t="s">
        <v>8376</v>
      </c>
      <c r="T1962" s="1131">
        <v>29</v>
      </c>
    </row>
    <row r="1963" spans="1:20">
      <c r="A1963" s="1131" t="s">
        <v>4940</v>
      </c>
      <c r="B1963" s="1132" t="s">
        <v>4941</v>
      </c>
      <c r="C1963" s="1133" t="s">
        <v>4657</v>
      </c>
      <c r="D1963" s="1133" t="s">
        <v>1041</v>
      </c>
      <c r="E1963" s="1134" t="s">
        <v>702</v>
      </c>
      <c r="F1963" s="1131" t="str">
        <f t="shared" si="2"/>
        <v/>
      </c>
      <c r="G1963" s="1131">
        <v>-1</v>
      </c>
      <c r="H1963" s="1131" t="s">
        <v>437</v>
      </c>
      <c r="I1963" s="1131" t="s">
        <v>8708</v>
      </c>
      <c r="J1963" s="1131" t="s">
        <v>8709</v>
      </c>
      <c r="K1963" s="1131">
        <v>2</v>
      </c>
      <c r="L1963" s="1131" t="s">
        <v>8710</v>
      </c>
      <c r="R1963" s="1131">
        <v>15</v>
      </c>
      <c r="S1963" s="1131" t="s">
        <v>8376</v>
      </c>
      <c r="T1963" s="1131">
        <v>15</v>
      </c>
    </row>
    <row r="1964" spans="1:20">
      <c r="A1964" s="1131" t="s">
        <v>4942</v>
      </c>
      <c r="B1964" s="1132" t="s">
        <v>4943</v>
      </c>
      <c r="C1964" s="1133" t="s">
        <v>4657</v>
      </c>
      <c r="D1964" s="1133" t="s">
        <v>1041</v>
      </c>
      <c r="E1964" s="1134" t="s">
        <v>702</v>
      </c>
      <c r="F1964" s="1131" t="str">
        <f t="shared" si="2"/>
        <v/>
      </c>
      <c r="G1964" s="1131">
        <v>-1</v>
      </c>
      <c r="H1964" s="1131" t="s">
        <v>437</v>
      </c>
      <c r="I1964" s="1131" t="s">
        <v>8711</v>
      </c>
      <c r="J1964" s="1131" t="s">
        <v>8712</v>
      </c>
      <c r="K1964" s="1131">
        <v>2</v>
      </c>
      <c r="L1964" s="1131" t="s">
        <v>8713</v>
      </c>
      <c r="R1964" s="1131">
        <v>15</v>
      </c>
      <c r="S1964" s="1131" t="s">
        <v>8376</v>
      </c>
      <c r="T1964" s="1131">
        <v>15</v>
      </c>
    </row>
    <row r="1965" spans="1:20">
      <c r="A1965" s="1131" t="s">
        <v>4944</v>
      </c>
      <c r="B1965" s="1132" t="s">
        <v>4945</v>
      </c>
      <c r="C1965" s="1133" t="s">
        <v>4657</v>
      </c>
      <c r="D1965" s="1133" t="s">
        <v>1041</v>
      </c>
      <c r="E1965" s="1134" t="s">
        <v>702</v>
      </c>
      <c r="F1965" s="1131" t="str">
        <f t="shared" si="2"/>
        <v/>
      </c>
      <c r="G1965" s="1131">
        <v>-1</v>
      </c>
      <c r="H1965" s="1131" t="s">
        <v>437</v>
      </c>
      <c r="I1965" s="1131" t="s">
        <v>8714</v>
      </c>
      <c r="J1965" s="1131" t="s">
        <v>8715</v>
      </c>
      <c r="K1965" s="1131">
        <v>2</v>
      </c>
      <c r="L1965" s="1131" t="s">
        <v>8716</v>
      </c>
      <c r="R1965" s="1131">
        <v>15</v>
      </c>
      <c r="S1965" s="1131" t="s">
        <v>8376</v>
      </c>
      <c r="T1965" s="1131">
        <v>15</v>
      </c>
    </row>
    <row r="1966" spans="1:20">
      <c r="A1966" s="1131" t="s">
        <v>4946</v>
      </c>
      <c r="B1966" s="1132" t="s">
        <v>4947</v>
      </c>
      <c r="C1966" s="1133" t="s">
        <v>4657</v>
      </c>
      <c r="D1966" s="1133" t="s">
        <v>1041</v>
      </c>
      <c r="E1966" s="1134" t="s">
        <v>702</v>
      </c>
      <c r="F1966" s="1131" t="str">
        <f t="shared" si="2"/>
        <v/>
      </c>
      <c r="G1966" s="1131">
        <v>-1</v>
      </c>
      <c r="H1966" s="1131" t="s">
        <v>437</v>
      </c>
      <c r="I1966" s="1131" t="s">
        <v>8717</v>
      </c>
      <c r="J1966" s="1131" t="s">
        <v>8718</v>
      </c>
      <c r="K1966" s="1131">
        <v>2</v>
      </c>
      <c r="L1966" s="1131" t="s">
        <v>8719</v>
      </c>
      <c r="R1966" s="1131">
        <v>15</v>
      </c>
      <c r="S1966" s="1131" t="s">
        <v>8376</v>
      </c>
      <c r="T1966" s="1131">
        <v>15</v>
      </c>
    </row>
    <row r="1967" spans="1:20">
      <c r="A1967" s="1131" t="s">
        <v>4948</v>
      </c>
      <c r="B1967" s="1132" t="s">
        <v>4949</v>
      </c>
      <c r="C1967" s="1133" t="s">
        <v>4657</v>
      </c>
      <c r="D1967" s="1133" t="s">
        <v>1041</v>
      </c>
      <c r="E1967" s="1134" t="s">
        <v>702</v>
      </c>
      <c r="F1967" s="1131" t="str">
        <f t="shared" si="2"/>
        <v/>
      </c>
      <c r="G1967" s="1131">
        <v>-1</v>
      </c>
      <c r="H1967" s="1131" t="s">
        <v>437</v>
      </c>
      <c r="I1967" s="1131" t="s">
        <v>8720</v>
      </c>
      <c r="J1967" s="1131" t="s">
        <v>8721</v>
      </c>
      <c r="K1967" s="1131">
        <v>2</v>
      </c>
      <c r="L1967" s="1131" t="s">
        <v>8722</v>
      </c>
      <c r="R1967" s="1131">
        <v>15</v>
      </c>
      <c r="S1967" s="1131" t="s">
        <v>8376</v>
      </c>
      <c r="T1967" s="1131">
        <v>15</v>
      </c>
    </row>
    <row r="1968" spans="1:20">
      <c r="A1968" s="1131" t="s">
        <v>4950</v>
      </c>
      <c r="B1968" s="1132" t="s">
        <v>4951</v>
      </c>
      <c r="C1968" s="1133" t="s">
        <v>4657</v>
      </c>
      <c r="D1968" s="1133" t="s">
        <v>1041</v>
      </c>
      <c r="E1968" s="1134" t="s">
        <v>702</v>
      </c>
      <c r="F1968" s="1131" t="str">
        <f t="shared" si="2"/>
        <v/>
      </c>
      <c r="G1968" s="1131">
        <v>-1</v>
      </c>
      <c r="H1968" s="1131" t="s">
        <v>437</v>
      </c>
      <c r="I1968" s="1131" t="s">
        <v>8723</v>
      </c>
      <c r="J1968" s="1131" t="s">
        <v>8724</v>
      </c>
      <c r="K1968" s="1131">
        <v>2</v>
      </c>
      <c r="L1968" s="1131" t="s">
        <v>8725</v>
      </c>
      <c r="R1968" s="1131">
        <v>15</v>
      </c>
      <c r="S1968" s="1131" t="s">
        <v>8376</v>
      </c>
      <c r="T1968" s="1131">
        <v>15</v>
      </c>
    </row>
    <row r="1969" spans="1:20">
      <c r="A1969" s="1131" t="s">
        <v>4952</v>
      </c>
      <c r="B1969" s="1132" t="s">
        <v>4953</v>
      </c>
      <c r="C1969" s="1133" t="s">
        <v>4657</v>
      </c>
      <c r="D1969" s="1133" t="s">
        <v>1041</v>
      </c>
      <c r="E1969" s="1134" t="s">
        <v>702</v>
      </c>
      <c r="F1969" s="1131" t="str">
        <f t="shared" si="2"/>
        <v/>
      </c>
      <c r="G1969" s="1131">
        <v>-1</v>
      </c>
      <c r="H1969" s="1131" t="s">
        <v>437</v>
      </c>
      <c r="I1969" s="1131" t="s">
        <v>8726</v>
      </c>
      <c r="J1969" s="1131" t="s">
        <v>8727</v>
      </c>
      <c r="K1969" s="1131">
        <v>2</v>
      </c>
      <c r="L1969" s="1131" t="s">
        <v>8725</v>
      </c>
      <c r="R1969" s="1131">
        <v>15</v>
      </c>
      <c r="S1969" s="1131" t="s">
        <v>8376</v>
      </c>
      <c r="T1969" s="1131">
        <v>15</v>
      </c>
    </row>
    <row r="1970" spans="1:20">
      <c r="A1970" s="1131" t="s">
        <v>4954</v>
      </c>
      <c r="B1970" s="1132" t="s">
        <v>4955</v>
      </c>
      <c r="C1970" s="1133" t="s">
        <v>4657</v>
      </c>
      <c r="D1970" s="1133" t="s">
        <v>1041</v>
      </c>
      <c r="E1970" s="1134" t="s">
        <v>702</v>
      </c>
      <c r="F1970" s="1131" t="str">
        <f t="shared" si="2"/>
        <v/>
      </c>
      <c r="G1970" s="1131">
        <v>-1</v>
      </c>
      <c r="H1970" s="1131" t="s">
        <v>437</v>
      </c>
      <c r="I1970" s="1131" t="s">
        <v>8728</v>
      </c>
      <c r="J1970" s="1131" t="s">
        <v>8729</v>
      </c>
      <c r="K1970" s="1131">
        <v>2</v>
      </c>
      <c r="L1970" s="1131" t="s">
        <v>8730</v>
      </c>
      <c r="R1970" s="1131">
        <v>15</v>
      </c>
      <c r="S1970" s="1131" t="s">
        <v>7215</v>
      </c>
      <c r="T1970" s="1131">
        <v>15</v>
      </c>
    </row>
    <row r="1971" spans="1:20">
      <c r="A1971" s="1131" t="s">
        <v>4956</v>
      </c>
      <c r="B1971" s="1132" t="s">
        <v>4957</v>
      </c>
      <c r="C1971" s="1133" t="s">
        <v>4657</v>
      </c>
      <c r="D1971" s="1133" t="s">
        <v>1041</v>
      </c>
      <c r="E1971" s="1134" t="s">
        <v>702</v>
      </c>
      <c r="F1971" s="1131" t="str">
        <f t="shared" si="2"/>
        <v/>
      </c>
      <c r="G1971" s="1131">
        <v>-1</v>
      </c>
      <c r="H1971" s="1131" t="s">
        <v>437</v>
      </c>
      <c r="I1971" s="1131" t="s">
        <v>8731</v>
      </c>
      <c r="J1971" s="1131" t="s">
        <v>8732</v>
      </c>
      <c r="K1971" s="1131">
        <v>2</v>
      </c>
      <c r="L1971" s="1131" t="s">
        <v>8733</v>
      </c>
      <c r="R1971" s="1131">
        <v>15</v>
      </c>
      <c r="S1971" s="1131" t="s">
        <v>7215</v>
      </c>
      <c r="T1971" s="1131">
        <v>15</v>
      </c>
    </row>
    <row r="1972" spans="1:20">
      <c r="A1972" s="1131" t="s">
        <v>4958</v>
      </c>
      <c r="B1972" s="1132" t="s">
        <v>4959</v>
      </c>
      <c r="C1972" s="1133" t="s">
        <v>4657</v>
      </c>
      <c r="D1972" s="1133" t="s">
        <v>1041</v>
      </c>
      <c r="E1972" s="1134" t="s">
        <v>702</v>
      </c>
      <c r="F1972" s="1131" t="str">
        <f t="shared" si="2"/>
        <v/>
      </c>
      <c r="G1972" s="1131">
        <v>-1</v>
      </c>
      <c r="H1972" s="1131" t="s">
        <v>437</v>
      </c>
      <c r="I1972" s="1131" t="s">
        <v>8734</v>
      </c>
      <c r="J1972" s="1131" t="s">
        <v>8735</v>
      </c>
      <c r="K1972" s="1131">
        <v>2</v>
      </c>
      <c r="L1972" s="1131" t="s">
        <v>8736</v>
      </c>
      <c r="R1972" s="1131">
        <v>15</v>
      </c>
      <c r="S1972" s="1131" t="s">
        <v>8376</v>
      </c>
      <c r="T1972" s="1131">
        <v>15</v>
      </c>
    </row>
    <row r="1973" spans="1:20">
      <c r="A1973" s="1131" t="s">
        <v>4960</v>
      </c>
      <c r="B1973" s="1132" t="s">
        <v>4961</v>
      </c>
      <c r="C1973" s="1133" t="s">
        <v>4657</v>
      </c>
      <c r="D1973" s="1133" t="s">
        <v>1041</v>
      </c>
      <c r="E1973" s="1134" t="s">
        <v>702</v>
      </c>
      <c r="F1973" s="1131" t="str">
        <f t="shared" si="2"/>
        <v/>
      </c>
      <c r="G1973" s="1131">
        <v>-1</v>
      </c>
      <c r="H1973" s="1131" t="s">
        <v>437</v>
      </c>
      <c r="I1973" s="1131" t="s">
        <v>8737</v>
      </c>
      <c r="J1973" s="1131" t="s">
        <v>8738</v>
      </c>
      <c r="K1973" s="1131">
        <v>2</v>
      </c>
      <c r="L1973" s="1131" t="s">
        <v>8739</v>
      </c>
      <c r="R1973" s="1131">
        <v>15</v>
      </c>
      <c r="S1973" s="1131" t="s">
        <v>8376</v>
      </c>
      <c r="T1973" s="1131">
        <v>15</v>
      </c>
    </row>
    <row r="1974" spans="1:20">
      <c r="A1974" s="1131" t="s">
        <v>4962</v>
      </c>
      <c r="B1974" s="1132" t="s">
        <v>4963</v>
      </c>
      <c r="C1974" s="1133" t="s">
        <v>4657</v>
      </c>
      <c r="D1974" s="1133" t="s">
        <v>1041</v>
      </c>
      <c r="E1974" s="1134" t="s">
        <v>702</v>
      </c>
      <c r="F1974" s="1131" t="str">
        <f t="shared" si="2"/>
        <v/>
      </c>
      <c r="G1974" s="1131">
        <v>-1</v>
      </c>
      <c r="H1974" s="1131" t="s">
        <v>437</v>
      </c>
      <c r="I1974" s="1131" t="s">
        <v>8740</v>
      </c>
      <c r="J1974" s="1131" t="s">
        <v>8741</v>
      </c>
      <c r="K1974" s="1131">
        <v>2</v>
      </c>
      <c r="L1974" s="1131" t="s">
        <v>8742</v>
      </c>
      <c r="R1974" s="1131">
        <v>14</v>
      </c>
      <c r="S1974" s="1131" t="s">
        <v>8376</v>
      </c>
      <c r="T1974" s="1131">
        <v>14</v>
      </c>
    </row>
    <row r="1975" spans="1:20">
      <c r="A1975" s="1131" t="s">
        <v>4964</v>
      </c>
      <c r="B1975" s="1132" t="s">
        <v>4965</v>
      </c>
      <c r="C1975" s="1133" t="s">
        <v>4657</v>
      </c>
      <c r="D1975" s="1133" t="s">
        <v>1041</v>
      </c>
      <c r="E1975" s="1134" t="s">
        <v>702</v>
      </c>
      <c r="F1975" s="1131" t="str">
        <f t="shared" si="2"/>
        <v/>
      </c>
      <c r="G1975" s="1131">
        <v>-1</v>
      </c>
      <c r="H1975" s="1131" t="s">
        <v>437</v>
      </c>
      <c r="I1975" s="1131" t="s">
        <v>8743</v>
      </c>
      <c r="J1975" s="1131" t="s">
        <v>8744</v>
      </c>
      <c r="K1975" s="1131">
        <v>2</v>
      </c>
      <c r="L1975" s="1131" t="s">
        <v>8745</v>
      </c>
      <c r="R1975" s="1131">
        <v>15</v>
      </c>
      <c r="S1975" s="1131" t="s">
        <v>8376</v>
      </c>
      <c r="T1975" s="1131">
        <v>15</v>
      </c>
    </row>
    <row r="1976" spans="1:20">
      <c r="A1976" s="1131" t="s">
        <v>4966</v>
      </c>
      <c r="B1976" s="1132" t="s">
        <v>4967</v>
      </c>
      <c r="C1976" s="1133" t="s">
        <v>4657</v>
      </c>
      <c r="D1976" s="1133" t="s">
        <v>1041</v>
      </c>
      <c r="E1976" s="1134" t="s">
        <v>702</v>
      </c>
      <c r="F1976" s="1131" t="str">
        <f t="shared" si="2"/>
        <v/>
      </c>
      <c r="G1976" s="1131">
        <v>-1</v>
      </c>
      <c r="H1976" s="1131" t="s">
        <v>437</v>
      </c>
      <c r="I1976" s="1131" t="s">
        <v>8746</v>
      </c>
      <c r="J1976" s="1131" t="s">
        <v>8747</v>
      </c>
      <c r="K1976" s="1131">
        <v>2</v>
      </c>
      <c r="L1976" s="1131" t="s">
        <v>8748</v>
      </c>
      <c r="R1976" s="1131">
        <v>15</v>
      </c>
      <c r="S1976" s="1131" t="s">
        <v>8376</v>
      </c>
      <c r="T1976" s="1131">
        <v>15</v>
      </c>
    </row>
    <row r="1977" spans="1:20">
      <c r="A1977" s="1131" t="s">
        <v>4968</v>
      </c>
      <c r="B1977" s="1132" t="s">
        <v>4969</v>
      </c>
      <c r="C1977" s="1133" t="s">
        <v>4657</v>
      </c>
      <c r="D1977" s="1133" t="s">
        <v>1041</v>
      </c>
      <c r="E1977" s="1134" t="s">
        <v>702</v>
      </c>
      <c r="F1977" s="1131" t="str">
        <f t="shared" si="2"/>
        <v/>
      </c>
      <c r="G1977" s="1131">
        <v>-1</v>
      </c>
      <c r="H1977" s="1131" t="s">
        <v>437</v>
      </c>
      <c r="I1977" s="1131" t="s">
        <v>8749</v>
      </c>
      <c r="J1977" s="1131" t="s">
        <v>8750</v>
      </c>
      <c r="K1977" s="1131">
        <v>2</v>
      </c>
      <c r="L1977" s="1131" t="s">
        <v>8751</v>
      </c>
      <c r="R1977" s="1131">
        <v>15</v>
      </c>
      <c r="S1977" s="1131" t="s">
        <v>8376</v>
      </c>
      <c r="T1977" s="1131">
        <v>15</v>
      </c>
    </row>
    <row r="1978" spans="1:20">
      <c r="A1978" s="1131" t="s">
        <v>4970</v>
      </c>
      <c r="B1978" s="1132" t="s">
        <v>4971</v>
      </c>
      <c r="C1978" s="1133" t="s">
        <v>4657</v>
      </c>
      <c r="D1978" s="1133" t="s">
        <v>1041</v>
      </c>
      <c r="E1978" s="1134" t="s">
        <v>702</v>
      </c>
      <c r="F1978" s="1131" t="str">
        <f t="shared" si="2"/>
        <v/>
      </c>
      <c r="G1978" s="1131">
        <v>-1</v>
      </c>
      <c r="H1978" s="1131" t="s">
        <v>437</v>
      </c>
      <c r="I1978" s="1131" t="s">
        <v>8752</v>
      </c>
      <c r="J1978" s="1131" t="s">
        <v>8753</v>
      </c>
      <c r="K1978" s="1131">
        <v>2</v>
      </c>
      <c r="L1978" s="1131" t="s">
        <v>8754</v>
      </c>
      <c r="R1978" s="1131">
        <v>15</v>
      </c>
      <c r="S1978" s="1131" t="s">
        <v>8376</v>
      </c>
      <c r="T1978" s="1131">
        <v>15</v>
      </c>
    </row>
    <row r="1979" spans="1:20">
      <c r="A1979" s="1131" t="s">
        <v>4972</v>
      </c>
      <c r="B1979" s="1132" t="s">
        <v>4973</v>
      </c>
      <c r="C1979" s="1133" t="s">
        <v>4657</v>
      </c>
      <c r="D1979" s="1133" t="s">
        <v>1041</v>
      </c>
      <c r="E1979" s="1134" t="s">
        <v>702</v>
      </c>
      <c r="F1979" s="1131" t="str">
        <f t="shared" si="2"/>
        <v/>
      </c>
      <c r="G1979" s="1131">
        <v>-1</v>
      </c>
      <c r="H1979" s="1131" t="s">
        <v>437</v>
      </c>
      <c r="I1979" s="1131" t="s">
        <v>8755</v>
      </c>
      <c r="J1979" s="1131" t="s">
        <v>8756</v>
      </c>
      <c r="K1979" s="1131">
        <v>2</v>
      </c>
      <c r="L1979" s="1131" t="s">
        <v>8757</v>
      </c>
      <c r="R1979" s="1131">
        <v>15</v>
      </c>
      <c r="S1979" s="1131" t="s">
        <v>8376</v>
      </c>
      <c r="T1979" s="1131">
        <v>15</v>
      </c>
    </row>
    <row r="1980" spans="1:20">
      <c r="A1980" s="1131" t="s">
        <v>4974</v>
      </c>
      <c r="B1980" s="1132" t="s">
        <v>4975</v>
      </c>
      <c r="C1980" s="1133" t="s">
        <v>4657</v>
      </c>
      <c r="D1980" s="1133" t="s">
        <v>1041</v>
      </c>
      <c r="E1980" s="1134" t="s">
        <v>702</v>
      </c>
      <c r="F1980" s="1131" t="str">
        <f t="shared" si="2"/>
        <v/>
      </c>
      <c r="G1980" s="1131">
        <v>-1</v>
      </c>
      <c r="H1980" s="1131" t="s">
        <v>437</v>
      </c>
      <c r="I1980" s="1131" t="s">
        <v>8758</v>
      </c>
      <c r="J1980" s="1131" t="s">
        <v>8759</v>
      </c>
      <c r="K1980" s="1131">
        <v>2</v>
      </c>
      <c r="L1980" s="1131" t="s">
        <v>8760</v>
      </c>
      <c r="R1980" s="1131">
        <v>15</v>
      </c>
      <c r="S1980" s="1131" t="s">
        <v>8376</v>
      </c>
      <c r="T1980" s="1131">
        <v>15</v>
      </c>
    </row>
    <row r="1981" spans="1:20">
      <c r="A1981" s="1131" t="s">
        <v>4976</v>
      </c>
      <c r="B1981" s="1132" t="s">
        <v>4977</v>
      </c>
      <c r="C1981" s="1133" t="s">
        <v>4657</v>
      </c>
      <c r="D1981" s="1133" t="s">
        <v>1041</v>
      </c>
      <c r="E1981" s="1134" t="s">
        <v>702</v>
      </c>
      <c r="F1981" s="1131" t="str">
        <f t="shared" si="2"/>
        <v/>
      </c>
      <c r="G1981" s="1131">
        <v>-1</v>
      </c>
      <c r="H1981" s="1131" t="s">
        <v>437</v>
      </c>
      <c r="I1981" s="1131" t="s">
        <v>8761</v>
      </c>
      <c r="J1981" s="1131" t="s">
        <v>8762</v>
      </c>
      <c r="K1981" s="1131">
        <v>2</v>
      </c>
      <c r="L1981" s="1131" t="s">
        <v>8763</v>
      </c>
      <c r="R1981" s="1131">
        <v>15</v>
      </c>
      <c r="S1981" s="1131" t="s">
        <v>8376</v>
      </c>
      <c r="T1981" s="1131">
        <v>15</v>
      </c>
    </row>
    <row r="1982" spans="1:20">
      <c r="A1982" s="1131" t="s">
        <v>4978</v>
      </c>
      <c r="B1982" s="1132" t="s">
        <v>4979</v>
      </c>
      <c r="C1982" s="1133" t="s">
        <v>4657</v>
      </c>
      <c r="D1982" s="1133" t="s">
        <v>1041</v>
      </c>
      <c r="E1982" s="1134" t="s">
        <v>702</v>
      </c>
      <c r="F1982" s="1131" t="str">
        <f t="shared" si="2"/>
        <v/>
      </c>
      <c r="G1982" s="1131">
        <v>-1</v>
      </c>
      <c r="H1982" s="1131" t="s">
        <v>437</v>
      </c>
      <c r="I1982" s="1131" t="s">
        <v>8764</v>
      </c>
      <c r="J1982" s="1131" t="s">
        <v>8765</v>
      </c>
      <c r="K1982" s="1131">
        <v>2</v>
      </c>
      <c r="L1982" s="1131" t="s">
        <v>8766</v>
      </c>
      <c r="R1982" s="1131">
        <v>15</v>
      </c>
      <c r="S1982" s="1131" t="s">
        <v>8376</v>
      </c>
      <c r="T1982" s="1131">
        <v>15</v>
      </c>
    </row>
    <row r="1983" spans="1:20">
      <c r="A1983" s="1131" t="s">
        <v>4980</v>
      </c>
      <c r="B1983" s="1132" t="s">
        <v>4981</v>
      </c>
      <c r="C1983" s="1133" t="s">
        <v>4657</v>
      </c>
      <c r="D1983" s="1133" t="s">
        <v>1041</v>
      </c>
      <c r="E1983" s="1134" t="s">
        <v>702</v>
      </c>
      <c r="F1983" s="1131" t="str">
        <f t="shared" si="2"/>
        <v/>
      </c>
      <c r="G1983" s="1131">
        <v>-1</v>
      </c>
      <c r="H1983" s="1131" t="s">
        <v>437</v>
      </c>
      <c r="I1983" s="1131" t="s">
        <v>8767</v>
      </c>
      <c r="J1983" s="1131" t="s">
        <v>8768</v>
      </c>
      <c r="K1983" s="1131">
        <v>2</v>
      </c>
      <c r="L1983" s="1131" t="s">
        <v>8769</v>
      </c>
      <c r="R1983" s="1131">
        <v>15</v>
      </c>
      <c r="S1983" s="1131" t="s">
        <v>8376</v>
      </c>
      <c r="T1983" s="1131">
        <v>15</v>
      </c>
    </row>
    <row r="1984" spans="1:20">
      <c r="A1984" s="1131" t="s">
        <v>4982</v>
      </c>
      <c r="B1984" s="1132" t="s">
        <v>4983</v>
      </c>
      <c r="C1984" s="1133" t="s">
        <v>4657</v>
      </c>
      <c r="D1984" s="1133" t="s">
        <v>1041</v>
      </c>
      <c r="E1984" s="1134" t="s">
        <v>702</v>
      </c>
      <c r="F1984" s="1131" t="str">
        <f t="shared" si="2"/>
        <v/>
      </c>
      <c r="G1984" s="1131">
        <v>-1</v>
      </c>
      <c r="H1984" s="1131" t="s">
        <v>437</v>
      </c>
      <c r="I1984" s="1131" t="s">
        <v>8770</v>
      </c>
      <c r="J1984" s="1131" t="s">
        <v>8771</v>
      </c>
      <c r="K1984" s="1131">
        <v>2</v>
      </c>
      <c r="L1984" s="1131" t="s">
        <v>8772</v>
      </c>
      <c r="R1984" s="1131">
        <v>15</v>
      </c>
      <c r="S1984" s="1131" t="s">
        <v>8376</v>
      </c>
      <c r="T1984" s="1131">
        <v>15</v>
      </c>
    </row>
    <row r="1985" spans="1:20">
      <c r="A1985" s="1131" t="s">
        <v>4984</v>
      </c>
      <c r="B1985" s="1132" t="s">
        <v>4985</v>
      </c>
      <c r="C1985" s="1133" t="s">
        <v>4657</v>
      </c>
      <c r="D1985" s="1133" t="s">
        <v>1041</v>
      </c>
      <c r="E1985" s="1134" t="s">
        <v>702</v>
      </c>
      <c r="F1985" s="1131" t="str">
        <f t="shared" si="2"/>
        <v/>
      </c>
      <c r="G1985" s="1131">
        <v>-1</v>
      </c>
      <c r="H1985" s="1131" t="s">
        <v>437</v>
      </c>
      <c r="I1985" s="1131" t="s">
        <v>8773</v>
      </c>
      <c r="J1985" s="1131" t="s">
        <v>8774</v>
      </c>
      <c r="K1985" s="1131">
        <v>2</v>
      </c>
      <c r="L1985" s="1131" t="s">
        <v>8775</v>
      </c>
      <c r="R1985" s="1131">
        <v>15</v>
      </c>
      <c r="S1985" s="1131" t="s">
        <v>8376</v>
      </c>
      <c r="T1985" s="1131">
        <v>15</v>
      </c>
    </row>
    <row r="1986" spans="1:20">
      <c r="A1986" s="1131" t="s">
        <v>4986</v>
      </c>
      <c r="B1986" s="1132" t="s">
        <v>4987</v>
      </c>
      <c r="C1986" s="1133" t="s">
        <v>4657</v>
      </c>
      <c r="D1986" s="1133" t="s">
        <v>1041</v>
      </c>
      <c r="E1986" s="1134" t="s">
        <v>702</v>
      </c>
      <c r="F1986" s="1131" t="str">
        <f t="shared" si="2"/>
        <v/>
      </c>
      <c r="G1986" s="1131">
        <v>-1</v>
      </c>
      <c r="H1986" s="1131" t="s">
        <v>437</v>
      </c>
      <c r="I1986" s="1131" t="s">
        <v>8776</v>
      </c>
      <c r="J1986" s="1131" t="s">
        <v>8777</v>
      </c>
      <c r="K1986" s="1131">
        <v>2</v>
      </c>
      <c r="L1986" s="1131" t="s">
        <v>8778</v>
      </c>
      <c r="R1986" s="1131">
        <v>15</v>
      </c>
      <c r="S1986" s="1131" t="s">
        <v>8376</v>
      </c>
      <c r="T1986" s="1131">
        <v>15</v>
      </c>
    </row>
    <row r="1987" spans="1:20">
      <c r="A1987" s="1131" t="s">
        <v>4988</v>
      </c>
      <c r="B1987" s="1132" t="s">
        <v>4989</v>
      </c>
      <c r="C1987" s="1133" t="s">
        <v>4657</v>
      </c>
      <c r="D1987" s="1133" t="s">
        <v>1041</v>
      </c>
      <c r="E1987" s="1134" t="s">
        <v>702</v>
      </c>
      <c r="F1987" s="1131" t="str">
        <f t="shared" si="2"/>
        <v/>
      </c>
      <c r="G1987" s="1131">
        <v>-1</v>
      </c>
      <c r="H1987" s="1131" t="s">
        <v>437</v>
      </c>
      <c r="I1987" s="1131" t="s">
        <v>8779</v>
      </c>
      <c r="J1987" s="1131" t="s">
        <v>8780</v>
      </c>
      <c r="K1987" s="1131">
        <v>2</v>
      </c>
      <c r="L1987" s="1131" t="s">
        <v>8781</v>
      </c>
      <c r="R1987" s="1131">
        <v>15</v>
      </c>
      <c r="S1987" s="1131" t="s">
        <v>8376</v>
      </c>
      <c r="T1987" s="1131">
        <v>15</v>
      </c>
    </row>
    <row r="1988" spans="1:20">
      <c r="A1988" s="1131" t="s">
        <v>4990</v>
      </c>
      <c r="B1988" s="1132" t="s">
        <v>4991</v>
      </c>
      <c r="C1988" s="1133" t="s">
        <v>4657</v>
      </c>
      <c r="D1988" s="1133" t="s">
        <v>1041</v>
      </c>
      <c r="E1988" s="1134" t="s">
        <v>702</v>
      </c>
      <c r="F1988" s="1131" t="str">
        <f t="shared" si="2"/>
        <v/>
      </c>
      <c r="G1988" s="1131">
        <v>-1</v>
      </c>
      <c r="H1988" s="1131" t="s">
        <v>437</v>
      </c>
      <c r="I1988" s="1131" t="s">
        <v>8782</v>
      </c>
      <c r="J1988" s="1131" t="s">
        <v>8783</v>
      </c>
      <c r="K1988" s="1131">
        <v>2</v>
      </c>
      <c r="L1988" s="1131" t="s">
        <v>8784</v>
      </c>
      <c r="R1988" s="1131">
        <v>30</v>
      </c>
      <c r="S1988" s="1131" t="s">
        <v>8376</v>
      </c>
      <c r="T1988" s="1131">
        <v>30</v>
      </c>
    </row>
    <row r="1989" spans="1:20">
      <c r="A1989" s="1131" t="s">
        <v>4992</v>
      </c>
      <c r="B1989" s="1132" t="s">
        <v>4993</v>
      </c>
      <c r="C1989" s="1133" t="s">
        <v>4657</v>
      </c>
      <c r="D1989" s="1133" t="s">
        <v>1041</v>
      </c>
      <c r="E1989" s="1134" t="s">
        <v>702</v>
      </c>
      <c r="F1989" s="1131" t="str">
        <f t="shared" si="2"/>
        <v/>
      </c>
      <c r="G1989" s="1131">
        <v>-1</v>
      </c>
      <c r="H1989" s="1131" t="s">
        <v>437</v>
      </c>
      <c r="I1989" s="1131" t="s">
        <v>8785</v>
      </c>
      <c r="J1989" s="1131" t="s">
        <v>8786</v>
      </c>
      <c r="K1989" s="1131">
        <v>2</v>
      </c>
      <c r="L1989" s="1131" t="s">
        <v>8787</v>
      </c>
      <c r="R1989" s="1131">
        <v>15</v>
      </c>
      <c r="S1989" s="1131" t="s">
        <v>8376</v>
      </c>
      <c r="T1989" s="1131">
        <v>15</v>
      </c>
    </row>
    <row r="1990" spans="1:20">
      <c r="A1990" s="1131" t="s">
        <v>4994</v>
      </c>
      <c r="B1990" s="1132" t="s">
        <v>4995</v>
      </c>
      <c r="C1990" s="1133" t="s">
        <v>4657</v>
      </c>
      <c r="D1990" s="1133" t="s">
        <v>1041</v>
      </c>
      <c r="E1990" s="1134" t="s">
        <v>702</v>
      </c>
      <c r="F1990" s="1131" t="str">
        <f t="shared" si="2"/>
        <v/>
      </c>
      <c r="G1990" s="1131">
        <v>-1</v>
      </c>
      <c r="H1990" s="1131" t="s">
        <v>437</v>
      </c>
      <c r="I1990" s="1131" t="s">
        <v>8788</v>
      </c>
      <c r="J1990" s="1131" t="s">
        <v>8789</v>
      </c>
      <c r="K1990" s="1131">
        <v>2</v>
      </c>
      <c r="L1990" s="1131" t="s">
        <v>8790</v>
      </c>
      <c r="R1990" s="1131">
        <v>15</v>
      </c>
      <c r="S1990" s="1131" t="s">
        <v>7215</v>
      </c>
      <c r="T1990" s="1131">
        <v>15</v>
      </c>
    </row>
    <row r="1991" spans="1:20">
      <c r="A1991" s="1131" t="s">
        <v>4996</v>
      </c>
      <c r="B1991" s="1132" t="s">
        <v>4997</v>
      </c>
      <c r="C1991" s="1133" t="s">
        <v>4657</v>
      </c>
      <c r="D1991" s="1133" t="s">
        <v>1041</v>
      </c>
      <c r="E1991" s="1134" t="s">
        <v>702</v>
      </c>
      <c r="F1991" s="1131" t="str">
        <f t="shared" si="2"/>
        <v/>
      </c>
      <c r="G1991" s="1131">
        <v>-1</v>
      </c>
      <c r="H1991" s="1131" t="s">
        <v>437</v>
      </c>
      <c r="I1991" s="1131" t="s">
        <v>8791</v>
      </c>
      <c r="J1991" s="1131" t="s">
        <v>8792</v>
      </c>
      <c r="K1991" s="1131">
        <v>2</v>
      </c>
      <c r="L1991" s="1131" t="s">
        <v>8793</v>
      </c>
      <c r="R1991" s="1131">
        <v>15</v>
      </c>
      <c r="S1991" s="1131" t="s">
        <v>8376</v>
      </c>
      <c r="T1991" s="1131">
        <v>15</v>
      </c>
    </row>
    <row r="1992" spans="1:20">
      <c r="A1992" s="1131" t="s">
        <v>4998</v>
      </c>
      <c r="B1992" s="1132" t="s">
        <v>4999</v>
      </c>
      <c r="C1992" s="1133" t="s">
        <v>4657</v>
      </c>
      <c r="D1992" s="1133" t="s">
        <v>1041</v>
      </c>
      <c r="E1992" s="1134" t="s">
        <v>702</v>
      </c>
      <c r="F1992" s="1131" t="str">
        <f t="shared" si="2"/>
        <v/>
      </c>
      <c r="G1992" s="1131">
        <v>-1</v>
      </c>
      <c r="H1992" s="1131" t="s">
        <v>437</v>
      </c>
      <c r="I1992" s="1131" t="s">
        <v>8794</v>
      </c>
      <c r="J1992" s="1131" t="s">
        <v>8795</v>
      </c>
      <c r="K1992" s="1131">
        <v>2</v>
      </c>
      <c r="L1992" s="1131" t="s">
        <v>8796</v>
      </c>
      <c r="R1992" s="1131">
        <v>15</v>
      </c>
      <c r="S1992" s="1131" t="s">
        <v>8376</v>
      </c>
      <c r="T1992" s="1131">
        <v>15</v>
      </c>
    </row>
    <row r="1993" spans="1:20">
      <c r="A1993" s="1131" t="s">
        <v>5000</v>
      </c>
      <c r="B1993" s="1132" t="s">
        <v>5001</v>
      </c>
      <c r="C1993" s="1133" t="s">
        <v>4657</v>
      </c>
      <c r="D1993" s="1133" t="s">
        <v>1041</v>
      </c>
      <c r="E1993" s="1134" t="s">
        <v>702</v>
      </c>
      <c r="F1993" s="1131" t="str">
        <f t="shared" si="2"/>
        <v/>
      </c>
      <c r="G1993" s="1131">
        <v>-1</v>
      </c>
      <c r="H1993" s="1131" t="s">
        <v>437</v>
      </c>
      <c r="I1993" s="1131" t="s">
        <v>8797</v>
      </c>
      <c r="J1993" s="1131" t="s">
        <v>8798</v>
      </c>
      <c r="K1993" s="1131">
        <v>2</v>
      </c>
      <c r="L1993" s="1131" t="s">
        <v>8799</v>
      </c>
      <c r="R1993" s="1131">
        <v>15</v>
      </c>
      <c r="S1993" s="1131" t="s">
        <v>8376</v>
      </c>
      <c r="T1993" s="1131">
        <v>15</v>
      </c>
    </row>
    <row r="1994" spans="1:20">
      <c r="A1994" s="1131" t="s">
        <v>5002</v>
      </c>
      <c r="B1994" s="1132" t="s">
        <v>5003</v>
      </c>
      <c r="C1994" s="1133" t="s">
        <v>4657</v>
      </c>
      <c r="D1994" s="1133" t="s">
        <v>1041</v>
      </c>
      <c r="E1994" s="1134" t="s">
        <v>702</v>
      </c>
      <c r="F1994" s="1131" t="str">
        <f t="shared" si="2"/>
        <v/>
      </c>
      <c r="G1994" s="1131">
        <v>-1</v>
      </c>
      <c r="H1994" s="1131" t="s">
        <v>437</v>
      </c>
      <c r="I1994" s="1131" t="s">
        <v>8800</v>
      </c>
      <c r="J1994" s="1131" t="s">
        <v>8801</v>
      </c>
      <c r="K1994" s="1131">
        <v>2</v>
      </c>
      <c r="L1994" s="1131" t="s">
        <v>8802</v>
      </c>
      <c r="R1994" s="1131">
        <v>15</v>
      </c>
      <c r="S1994" s="1131" t="s">
        <v>8376</v>
      </c>
      <c r="T1994" s="1131">
        <v>15</v>
      </c>
    </row>
    <row r="1995" spans="1:20">
      <c r="A1995" s="1131" t="s">
        <v>5004</v>
      </c>
      <c r="B1995" s="1132" t="s">
        <v>5005</v>
      </c>
      <c r="C1995" s="1133" t="s">
        <v>4657</v>
      </c>
      <c r="D1995" s="1133" t="s">
        <v>1041</v>
      </c>
      <c r="E1995" s="1134" t="s">
        <v>702</v>
      </c>
      <c r="F1995" s="1131" t="str">
        <f t="shared" si="2"/>
        <v/>
      </c>
      <c r="G1995" s="1131">
        <v>-1</v>
      </c>
      <c r="H1995" s="1131" t="s">
        <v>437</v>
      </c>
      <c r="I1995" s="1131" t="s">
        <v>8803</v>
      </c>
      <c r="J1995" s="1131" t="s">
        <v>8804</v>
      </c>
      <c r="K1995" s="1131">
        <v>2</v>
      </c>
      <c r="L1995" s="1131" t="s">
        <v>8805</v>
      </c>
      <c r="R1995" s="1131">
        <v>15</v>
      </c>
      <c r="S1995" s="1131" t="s">
        <v>8376</v>
      </c>
      <c r="T1995" s="1131">
        <v>15</v>
      </c>
    </row>
    <row r="1996" spans="1:20">
      <c r="A1996" s="1131" t="s">
        <v>5006</v>
      </c>
      <c r="B1996" s="1132" t="s">
        <v>5007</v>
      </c>
      <c r="C1996" s="1133" t="s">
        <v>4657</v>
      </c>
      <c r="D1996" s="1133" t="s">
        <v>1041</v>
      </c>
      <c r="E1996" s="1134" t="s">
        <v>702</v>
      </c>
      <c r="F1996" s="1131" t="str">
        <f t="shared" si="2"/>
        <v/>
      </c>
      <c r="G1996" s="1131">
        <v>-1</v>
      </c>
      <c r="H1996" s="1131" t="s">
        <v>437</v>
      </c>
      <c r="I1996" s="1131" t="s">
        <v>8806</v>
      </c>
      <c r="J1996" s="1131" t="s">
        <v>8807</v>
      </c>
      <c r="K1996" s="1131">
        <v>2</v>
      </c>
      <c r="L1996" s="1131" t="s">
        <v>8808</v>
      </c>
      <c r="R1996" s="1131">
        <v>15</v>
      </c>
      <c r="S1996" s="1131" t="s">
        <v>8376</v>
      </c>
      <c r="T1996" s="1131">
        <v>15</v>
      </c>
    </row>
    <row r="1997" spans="1:20">
      <c r="A1997" s="1131" t="s">
        <v>5008</v>
      </c>
      <c r="B1997" s="1132" t="s">
        <v>5009</v>
      </c>
      <c r="C1997" s="1133" t="s">
        <v>4657</v>
      </c>
      <c r="D1997" s="1133" t="s">
        <v>1041</v>
      </c>
      <c r="E1997" s="1134" t="s">
        <v>702</v>
      </c>
      <c r="F1997" s="1131" t="str">
        <f t="shared" si="2"/>
        <v/>
      </c>
      <c r="G1997" s="1131">
        <v>-1</v>
      </c>
      <c r="H1997" s="1131" t="s">
        <v>437</v>
      </c>
      <c r="I1997" s="1131" t="s">
        <v>8809</v>
      </c>
      <c r="J1997" s="1131" t="s">
        <v>8810</v>
      </c>
      <c r="K1997" s="1131">
        <v>2</v>
      </c>
      <c r="L1997" s="1131" t="s">
        <v>8811</v>
      </c>
      <c r="R1997" s="1131">
        <v>15</v>
      </c>
      <c r="S1997" s="1131" t="s">
        <v>8376</v>
      </c>
      <c r="T1997" s="1131">
        <v>15</v>
      </c>
    </row>
    <row r="1998" spans="1:20">
      <c r="A1998" s="1131" t="s">
        <v>5010</v>
      </c>
      <c r="B1998" s="1132" t="s">
        <v>5011</v>
      </c>
      <c r="C1998" s="1133" t="s">
        <v>4657</v>
      </c>
      <c r="D1998" s="1133" t="s">
        <v>1041</v>
      </c>
      <c r="E1998" s="1134" t="s">
        <v>702</v>
      </c>
      <c r="F1998" s="1131" t="str">
        <f t="shared" si="2"/>
        <v/>
      </c>
      <c r="G1998" s="1131">
        <v>-1</v>
      </c>
      <c r="H1998" s="1131" t="s">
        <v>437</v>
      </c>
      <c r="I1998" s="1131" t="s">
        <v>8812</v>
      </c>
      <c r="J1998" s="1131" t="s">
        <v>8813</v>
      </c>
      <c r="K1998" s="1131">
        <v>2</v>
      </c>
      <c r="L1998" s="1131" t="s">
        <v>8811</v>
      </c>
      <c r="R1998" s="1131">
        <v>15</v>
      </c>
      <c r="S1998" s="1131" t="s">
        <v>7215</v>
      </c>
      <c r="T1998" s="1131">
        <v>15</v>
      </c>
    </row>
    <row r="1999" spans="1:20">
      <c r="A1999" s="1131" t="s">
        <v>5012</v>
      </c>
      <c r="B1999" s="1132" t="s">
        <v>5013</v>
      </c>
      <c r="C1999" s="1133" t="s">
        <v>4657</v>
      </c>
      <c r="D1999" s="1133" t="s">
        <v>1041</v>
      </c>
      <c r="E1999" s="1134" t="s">
        <v>702</v>
      </c>
      <c r="F1999" s="1131" t="str">
        <f t="shared" si="2"/>
        <v/>
      </c>
      <c r="G1999" s="1131">
        <v>-1</v>
      </c>
      <c r="H1999" s="1131" t="s">
        <v>437</v>
      </c>
      <c r="I1999" s="1131" t="s">
        <v>8814</v>
      </c>
      <c r="J1999" s="1131" t="s">
        <v>8815</v>
      </c>
      <c r="K1999" s="1131">
        <v>2</v>
      </c>
      <c r="L1999" s="1131" t="s">
        <v>8816</v>
      </c>
      <c r="R1999" s="1131">
        <v>15</v>
      </c>
      <c r="S1999" s="1131" t="s">
        <v>8376</v>
      </c>
      <c r="T1999" s="1131">
        <v>15</v>
      </c>
    </row>
    <row r="2000" spans="1:20">
      <c r="A2000" s="1131" t="s">
        <v>5014</v>
      </c>
      <c r="B2000" s="1132" t="s">
        <v>5015</v>
      </c>
      <c r="C2000" s="1133" t="s">
        <v>4657</v>
      </c>
      <c r="D2000" s="1133" t="s">
        <v>1041</v>
      </c>
      <c r="E2000" s="1134" t="s">
        <v>702</v>
      </c>
      <c r="F2000" s="1131" t="str">
        <f t="shared" si="2"/>
        <v/>
      </c>
      <c r="G2000" s="1131">
        <v>-1</v>
      </c>
      <c r="H2000" s="1131" t="s">
        <v>437</v>
      </c>
      <c r="I2000" s="1131" t="s">
        <v>8817</v>
      </c>
      <c r="J2000" s="1131" t="s">
        <v>8818</v>
      </c>
      <c r="K2000" s="1131">
        <v>2</v>
      </c>
      <c r="L2000" s="1131" t="s">
        <v>8819</v>
      </c>
      <c r="R2000" s="1131">
        <v>15</v>
      </c>
      <c r="S2000" s="1131" t="s">
        <v>7215</v>
      </c>
      <c r="T2000" s="1131">
        <v>15</v>
      </c>
    </row>
    <row r="2001" spans="1:20">
      <c r="A2001" s="1131" t="s">
        <v>5016</v>
      </c>
      <c r="B2001" s="1132" t="s">
        <v>5017</v>
      </c>
      <c r="C2001" s="1133" t="s">
        <v>4657</v>
      </c>
      <c r="D2001" s="1133" t="s">
        <v>1041</v>
      </c>
      <c r="E2001" s="1134" t="s">
        <v>702</v>
      </c>
      <c r="F2001" s="1131" t="str">
        <f t="shared" si="2"/>
        <v/>
      </c>
      <c r="G2001" s="1131">
        <v>-1</v>
      </c>
      <c r="H2001" s="1131" t="s">
        <v>437</v>
      </c>
      <c r="I2001" s="1131" t="s">
        <v>8820</v>
      </c>
      <c r="J2001" s="1131" t="s">
        <v>8821</v>
      </c>
      <c r="K2001" s="1131">
        <v>2</v>
      </c>
      <c r="L2001" s="1131" t="s">
        <v>8822</v>
      </c>
      <c r="R2001" s="1131">
        <v>16</v>
      </c>
      <c r="S2001" s="1131" t="s">
        <v>7215</v>
      </c>
      <c r="T2001" s="1131">
        <v>16</v>
      </c>
    </row>
    <row r="2002" spans="1:20">
      <c r="A2002" s="1131" t="s">
        <v>5018</v>
      </c>
      <c r="B2002" s="1132" t="s">
        <v>5019</v>
      </c>
      <c r="C2002" s="1133" t="s">
        <v>4657</v>
      </c>
      <c r="D2002" s="1133" t="s">
        <v>1041</v>
      </c>
      <c r="E2002" s="1134" t="s">
        <v>702</v>
      </c>
      <c r="F2002" s="1131" t="str">
        <f t="shared" si="2"/>
        <v/>
      </c>
      <c r="G2002" s="1131">
        <v>-1</v>
      </c>
      <c r="H2002" s="1131" t="s">
        <v>437</v>
      </c>
      <c r="I2002" s="1131" t="s">
        <v>8823</v>
      </c>
      <c r="J2002" s="1131" t="s">
        <v>8824</v>
      </c>
      <c r="K2002" s="1131">
        <v>2</v>
      </c>
      <c r="L2002" s="1131" t="s">
        <v>8825</v>
      </c>
      <c r="R2002" s="1131">
        <v>16</v>
      </c>
      <c r="S2002" s="1131" t="s">
        <v>8376</v>
      </c>
      <c r="T2002" s="1131">
        <v>16</v>
      </c>
    </row>
    <row r="2003" spans="1:20">
      <c r="A2003" s="1131" t="s">
        <v>5020</v>
      </c>
      <c r="B2003" s="1132" t="s">
        <v>5021</v>
      </c>
      <c r="C2003" s="1133" t="s">
        <v>4657</v>
      </c>
      <c r="D2003" s="1133" t="s">
        <v>1041</v>
      </c>
      <c r="E2003" s="1134" t="s">
        <v>702</v>
      </c>
      <c r="F2003" s="1131" t="str">
        <f t="shared" si="2"/>
        <v/>
      </c>
      <c r="G2003" s="1131">
        <v>-1</v>
      </c>
      <c r="H2003" s="1131" t="s">
        <v>437</v>
      </c>
      <c r="I2003" s="1131" t="s">
        <v>8826</v>
      </c>
      <c r="J2003" s="1131" t="s">
        <v>8827</v>
      </c>
      <c r="K2003" s="1131">
        <v>2</v>
      </c>
      <c r="L2003" s="1131" t="s">
        <v>8828</v>
      </c>
      <c r="R2003" s="1131">
        <v>16</v>
      </c>
      <c r="S2003" s="1131" t="s">
        <v>8376</v>
      </c>
      <c r="T2003" s="1131">
        <v>16</v>
      </c>
    </row>
    <row r="2004" spans="1:20">
      <c r="A2004" s="1131" t="s">
        <v>5022</v>
      </c>
      <c r="B2004" s="1132" t="s">
        <v>5023</v>
      </c>
      <c r="C2004" s="1133" t="s">
        <v>4657</v>
      </c>
      <c r="D2004" s="1133" t="s">
        <v>1041</v>
      </c>
      <c r="E2004" s="1134" t="s">
        <v>702</v>
      </c>
      <c r="F2004" s="1131" t="str">
        <f t="shared" si="2"/>
        <v/>
      </c>
      <c r="G2004" s="1131">
        <v>-1</v>
      </c>
      <c r="H2004" s="1131" t="s">
        <v>437</v>
      </c>
      <c r="I2004" s="1131" t="s">
        <v>8829</v>
      </c>
      <c r="J2004" s="1131" t="s">
        <v>8830</v>
      </c>
      <c r="K2004" s="1131">
        <v>2</v>
      </c>
      <c r="L2004" s="1131" t="s">
        <v>8831</v>
      </c>
      <c r="R2004" s="1131">
        <v>16</v>
      </c>
      <c r="S2004" s="1131" t="s">
        <v>8376</v>
      </c>
      <c r="T2004" s="1131">
        <v>16</v>
      </c>
    </row>
    <row r="2005" spans="1:20">
      <c r="A2005" s="1131" t="s">
        <v>5024</v>
      </c>
      <c r="B2005" s="1132" t="s">
        <v>5025</v>
      </c>
      <c r="C2005" s="1133" t="s">
        <v>4657</v>
      </c>
      <c r="D2005" s="1133" t="s">
        <v>1041</v>
      </c>
      <c r="E2005" s="1134" t="s">
        <v>702</v>
      </c>
      <c r="F2005" s="1131" t="str">
        <f t="shared" si="2"/>
        <v/>
      </c>
      <c r="G2005" s="1131">
        <v>-1</v>
      </c>
      <c r="H2005" s="1131" t="s">
        <v>437</v>
      </c>
      <c r="I2005" s="1131" t="s">
        <v>8832</v>
      </c>
      <c r="J2005" s="1131" t="s">
        <v>8833</v>
      </c>
      <c r="K2005" s="1131">
        <v>2</v>
      </c>
      <c r="L2005" s="1131" t="s">
        <v>8834</v>
      </c>
      <c r="R2005" s="1131">
        <v>48</v>
      </c>
      <c r="S2005" s="1131" t="s">
        <v>8376</v>
      </c>
      <c r="T2005" s="1131">
        <v>48</v>
      </c>
    </row>
    <row r="2006" spans="1:20">
      <c r="A2006" s="1131" t="s">
        <v>5026</v>
      </c>
      <c r="B2006" s="1132" t="s">
        <v>5027</v>
      </c>
      <c r="C2006" s="1133" t="s">
        <v>4657</v>
      </c>
      <c r="D2006" s="1133" t="s">
        <v>1041</v>
      </c>
      <c r="E2006" s="1134" t="s">
        <v>702</v>
      </c>
      <c r="F2006" s="1131" t="str">
        <f t="shared" si="2"/>
        <v/>
      </c>
      <c r="G2006" s="1131">
        <v>-1</v>
      </c>
      <c r="H2006" s="1131" t="s">
        <v>437</v>
      </c>
      <c r="I2006" s="1131" t="s">
        <v>8835</v>
      </c>
      <c r="J2006" s="1131" t="s">
        <v>8836</v>
      </c>
      <c r="K2006" s="1131">
        <v>2</v>
      </c>
      <c r="L2006" s="1131" t="s">
        <v>8837</v>
      </c>
      <c r="R2006" s="1131">
        <v>16</v>
      </c>
      <c r="S2006" s="1131" t="s">
        <v>8376</v>
      </c>
      <c r="T2006" s="1131">
        <v>16</v>
      </c>
    </row>
    <row r="2007" spans="1:20">
      <c r="A2007" s="1131" t="s">
        <v>5028</v>
      </c>
      <c r="B2007" s="1132" t="s">
        <v>5029</v>
      </c>
      <c r="C2007" s="1133" t="s">
        <v>4657</v>
      </c>
      <c r="D2007" s="1133" t="s">
        <v>1041</v>
      </c>
      <c r="E2007" s="1134" t="s">
        <v>702</v>
      </c>
      <c r="F2007" s="1131" t="str">
        <f t="shared" si="2"/>
        <v/>
      </c>
      <c r="G2007" s="1131">
        <v>-1</v>
      </c>
      <c r="H2007" s="1131" t="s">
        <v>437</v>
      </c>
      <c r="I2007" s="1131" t="s">
        <v>8838</v>
      </c>
      <c r="J2007" s="1131" t="s">
        <v>8839</v>
      </c>
      <c r="K2007" s="1131">
        <v>2</v>
      </c>
      <c r="L2007" s="1131" t="s">
        <v>8840</v>
      </c>
      <c r="R2007" s="1131">
        <v>16</v>
      </c>
      <c r="S2007" s="1131" t="s">
        <v>8376</v>
      </c>
      <c r="T2007" s="1131">
        <v>16</v>
      </c>
    </row>
    <row r="2008" spans="1:20">
      <c r="A2008" s="1131" t="s">
        <v>5030</v>
      </c>
      <c r="B2008" s="1132" t="s">
        <v>5031</v>
      </c>
      <c r="C2008" s="1133" t="s">
        <v>4657</v>
      </c>
      <c r="D2008" s="1133" t="s">
        <v>1041</v>
      </c>
      <c r="E2008" s="1134" t="s">
        <v>702</v>
      </c>
      <c r="F2008" s="1131" t="str">
        <f t="shared" si="2"/>
        <v/>
      </c>
      <c r="G2008" s="1131">
        <v>-1</v>
      </c>
      <c r="H2008" s="1131" t="s">
        <v>437</v>
      </c>
      <c r="I2008" s="1131" t="s">
        <v>8841</v>
      </c>
      <c r="J2008" s="1131" t="s">
        <v>8842</v>
      </c>
      <c r="K2008" s="1131">
        <v>2</v>
      </c>
      <c r="L2008" s="1131" t="s">
        <v>8843</v>
      </c>
      <c r="R2008" s="1131">
        <v>32</v>
      </c>
      <c r="S2008" s="1131" t="s">
        <v>8376</v>
      </c>
      <c r="T2008" s="1131">
        <v>32</v>
      </c>
    </row>
    <row r="2009" spans="1:20">
      <c r="A2009" s="1131" t="s">
        <v>5032</v>
      </c>
      <c r="B2009" s="1132" t="s">
        <v>5033</v>
      </c>
      <c r="C2009" s="1133" t="s">
        <v>4657</v>
      </c>
      <c r="D2009" s="1133" t="s">
        <v>1041</v>
      </c>
      <c r="E2009" s="1134" t="s">
        <v>702</v>
      </c>
      <c r="F2009" s="1131" t="str">
        <f t="shared" si="2"/>
        <v/>
      </c>
      <c r="G2009" s="1131">
        <v>-1</v>
      </c>
      <c r="H2009" s="1131" t="s">
        <v>437</v>
      </c>
      <c r="I2009" s="1131" t="s">
        <v>8844</v>
      </c>
      <c r="J2009" s="1131" t="s">
        <v>8845</v>
      </c>
      <c r="K2009" s="1131">
        <v>2</v>
      </c>
      <c r="L2009" s="1131" t="s">
        <v>8846</v>
      </c>
      <c r="R2009" s="1131">
        <v>16</v>
      </c>
      <c r="S2009" s="1131" t="s">
        <v>8376</v>
      </c>
      <c r="T2009" s="1131">
        <v>16</v>
      </c>
    </row>
    <row r="2010" spans="1:20">
      <c r="A2010" s="1131" t="s">
        <v>5034</v>
      </c>
      <c r="B2010" s="1132" t="s">
        <v>5035</v>
      </c>
      <c r="C2010" s="1133" t="s">
        <v>4657</v>
      </c>
      <c r="D2010" s="1133" t="s">
        <v>1041</v>
      </c>
      <c r="E2010" s="1134" t="s">
        <v>702</v>
      </c>
      <c r="F2010" s="1131" t="str">
        <f t="shared" si="2"/>
        <v/>
      </c>
      <c r="G2010" s="1131">
        <v>-1</v>
      </c>
      <c r="H2010" s="1131" t="s">
        <v>437</v>
      </c>
      <c r="I2010" s="1131" t="s">
        <v>8847</v>
      </c>
      <c r="J2010" s="1131" t="s">
        <v>8848</v>
      </c>
      <c r="K2010" s="1131">
        <v>2</v>
      </c>
      <c r="L2010" s="1131" t="s">
        <v>8849</v>
      </c>
      <c r="R2010" s="1131">
        <v>48</v>
      </c>
      <c r="S2010" s="1131" t="s">
        <v>8376</v>
      </c>
      <c r="T2010" s="1131">
        <v>48</v>
      </c>
    </row>
    <row r="2011" spans="1:20">
      <c r="A2011" s="1131" t="s">
        <v>5036</v>
      </c>
      <c r="B2011" s="1132" t="s">
        <v>5037</v>
      </c>
      <c r="C2011" s="1133" t="s">
        <v>4657</v>
      </c>
      <c r="D2011" s="1133" t="s">
        <v>1041</v>
      </c>
      <c r="E2011" s="1134" t="s">
        <v>702</v>
      </c>
      <c r="F2011" s="1131" t="str">
        <f t="shared" si="2"/>
        <v/>
      </c>
      <c r="G2011" s="1131">
        <v>-1</v>
      </c>
      <c r="H2011" s="1131" t="s">
        <v>437</v>
      </c>
      <c r="I2011" s="1131" t="s">
        <v>8850</v>
      </c>
      <c r="J2011" s="1131" t="s">
        <v>8851</v>
      </c>
      <c r="K2011" s="1131">
        <v>2</v>
      </c>
      <c r="L2011" s="1131" t="s">
        <v>8852</v>
      </c>
      <c r="R2011" s="1131">
        <v>16</v>
      </c>
      <c r="S2011" s="1131" t="s">
        <v>8376</v>
      </c>
      <c r="T2011" s="1131">
        <v>16</v>
      </c>
    </row>
    <row r="2012" spans="1:20">
      <c r="A2012" s="1131" t="s">
        <v>5038</v>
      </c>
      <c r="B2012" s="1132" t="s">
        <v>5039</v>
      </c>
      <c r="C2012" s="1133" t="s">
        <v>4657</v>
      </c>
      <c r="D2012" s="1133" t="s">
        <v>1041</v>
      </c>
      <c r="E2012" s="1134" t="s">
        <v>702</v>
      </c>
      <c r="F2012" s="1131" t="str">
        <f t="shared" si="2"/>
        <v/>
      </c>
      <c r="G2012" s="1131">
        <v>-1</v>
      </c>
      <c r="H2012" s="1131" t="s">
        <v>437</v>
      </c>
      <c r="I2012" s="1131" t="s">
        <v>8853</v>
      </c>
      <c r="J2012" s="1131" t="s">
        <v>8854</v>
      </c>
      <c r="K2012" s="1131">
        <v>2</v>
      </c>
      <c r="L2012" s="1131" t="s">
        <v>8855</v>
      </c>
      <c r="R2012" s="1131">
        <v>16</v>
      </c>
      <c r="S2012" s="1131" t="s">
        <v>8376</v>
      </c>
      <c r="T2012" s="1131">
        <v>16</v>
      </c>
    </row>
    <row r="2013" spans="1:20">
      <c r="A2013" s="1131" t="s">
        <v>5040</v>
      </c>
      <c r="B2013" s="1132" t="s">
        <v>5041</v>
      </c>
      <c r="C2013" s="1133" t="s">
        <v>4657</v>
      </c>
      <c r="D2013" s="1133" t="s">
        <v>1041</v>
      </c>
      <c r="E2013" s="1134" t="s">
        <v>702</v>
      </c>
      <c r="F2013" s="1131" t="str">
        <f t="shared" si="2"/>
        <v/>
      </c>
      <c r="G2013" s="1131">
        <v>-1</v>
      </c>
      <c r="H2013" s="1131" t="s">
        <v>437</v>
      </c>
      <c r="I2013" s="1131" t="s">
        <v>8856</v>
      </c>
      <c r="J2013" s="1131" t="s">
        <v>8857</v>
      </c>
      <c r="K2013" s="1131">
        <v>2</v>
      </c>
      <c r="L2013" s="1131" t="s">
        <v>8858</v>
      </c>
      <c r="R2013" s="1131">
        <v>16</v>
      </c>
      <c r="S2013" s="1131" t="s">
        <v>8376</v>
      </c>
      <c r="T2013" s="1131">
        <v>16</v>
      </c>
    </row>
    <row r="2014" spans="1:20">
      <c r="A2014" s="1131" t="s">
        <v>5042</v>
      </c>
      <c r="B2014" s="1132" t="s">
        <v>5043</v>
      </c>
      <c r="C2014" s="1133" t="s">
        <v>4657</v>
      </c>
      <c r="D2014" s="1133" t="s">
        <v>1041</v>
      </c>
      <c r="E2014" s="1134" t="s">
        <v>702</v>
      </c>
      <c r="F2014" s="1131" t="str">
        <f t="shared" ref="F2014:F2077" si="3">IF(LEN(A2014)=28,"","pas bon")</f>
        <v/>
      </c>
      <c r="G2014" s="1131">
        <v>-1</v>
      </c>
      <c r="H2014" s="1131" t="s">
        <v>437</v>
      </c>
      <c r="I2014" s="1131" t="s">
        <v>8859</v>
      </c>
      <c r="J2014" s="1131" t="s">
        <v>8860</v>
      </c>
      <c r="K2014" s="1131">
        <v>2</v>
      </c>
      <c r="L2014" s="1131" t="s">
        <v>8861</v>
      </c>
      <c r="R2014" s="1131">
        <v>16</v>
      </c>
      <c r="S2014" s="1131" t="s">
        <v>8376</v>
      </c>
      <c r="T2014" s="1131">
        <v>16</v>
      </c>
    </row>
    <row r="2015" spans="1:20">
      <c r="A2015" s="1131" t="s">
        <v>5044</v>
      </c>
      <c r="B2015" s="1132" t="s">
        <v>5045</v>
      </c>
      <c r="C2015" s="1133" t="s">
        <v>4657</v>
      </c>
      <c r="D2015" s="1133" t="s">
        <v>1041</v>
      </c>
      <c r="E2015" s="1134" t="s">
        <v>702</v>
      </c>
      <c r="F2015" s="1131" t="str">
        <f t="shared" si="3"/>
        <v/>
      </c>
      <c r="G2015" s="1131">
        <v>-1</v>
      </c>
      <c r="H2015" s="1131" t="s">
        <v>437</v>
      </c>
      <c r="I2015" s="1131" t="s">
        <v>8862</v>
      </c>
      <c r="J2015" s="1131" t="s">
        <v>8863</v>
      </c>
      <c r="K2015" s="1131">
        <v>2</v>
      </c>
      <c r="L2015" s="1131" t="s">
        <v>8864</v>
      </c>
      <c r="R2015" s="1131">
        <v>16</v>
      </c>
      <c r="S2015" s="1131" t="s">
        <v>7215</v>
      </c>
      <c r="T2015" s="1131">
        <v>16</v>
      </c>
    </row>
    <row r="2016" spans="1:20">
      <c r="A2016" s="1131" t="s">
        <v>5046</v>
      </c>
      <c r="B2016" s="1132" t="s">
        <v>5047</v>
      </c>
      <c r="C2016" s="1133" t="s">
        <v>4657</v>
      </c>
      <c r="D2016" s="1133" t="s">
        <v>1041</v>
      </c>
      <c r="E2016" s="1134" t="s">
        <v>702</v>
      </c>
      <c r="F2016" s="1131" t="str">
        <f t="shared" si="3"/>
        <v/>
      </c>
      <c r="G2016" s="1131">
        <v>-1</v>
      </c>
      <c r="H2016" s="1131" t="s">
        <v>437</v>
      </c>
      <c r="I2016" s="1131" t="s">
        <v>8865</v>
      </c>
      <c r="J2016" s="1131" t="s">
        <v>8866</v>
      </c>
      <c r="K2016" s="1131">
        <v>2</v>
      </c>
      <c r="L2016" s="1131" t="s">
        <v>8867</v>
      </c>
      <c r="R2016" s="1131">
        <v>16</v>
      </c>
      <c r="S2016" s="1131" t="s">
        <v>8376</v>
      </c>
      <c r="T2016" s="1131">
        <v>16</v>
      </c>
    </row>
    <row r="2017" spans="1:20">
      <c r="A2017" s="1131" t="s">
        <v>5048</v>
      </c>
      <c r="B2017" s="1132" t="s">
        <v>5049</v>
      </c>
      <c r="C2017" s="1133" t="s">
        <v>4657</v>
      </c>
      <c r="D2017" s="1133" t="s">
        <v>1041</v>
      </c>
      <c r="E2017" s="1134" t="s">
        <v>702</v>
      </c>
      <c r="F2017" s="1131" t="str">
        <f t="shared" si="3"/>
        <v/>
      </c>
      <c r="G2017" s="1131">
        <v>-1</v>
      </c>
      <c r="H2017" s="1131" t="s">
        <v>437</v>
      </c>
      <c r="I2017" s="1131" t="s">
        <v>8868</v>
      </c>
      <c r="J2017" s="1131" t="s">
        <v>8869</v>
      </c>
      <c r="K2017" s="1131">
        <v>2</v>
      </c>
      <c r="L2017" s="1131" t="s">
        <v>8870</v>
      </c>
      <c r="R2017" s="1131">
        <v>16</v>
      </c>
      <c r="S2017" s="1131" t="s">
        <v>8376</v>
      </c>
      <c r="T2017" s="1131">
        <v>16</v>
      </c>
    </row>
    <row r="2018" spans="1:20">
      <c r="A2018" s="1131" t="s">
        <v>5050</v>
      </c>
      <c r="B2018" s="1132" t="s">
        <v>5051</v>
      </c>
      <c r="C2018" s="1133" t="s">
        <v>4657</v>
      </c>
      <c r="D2018" s="1133" t="s">
        <v>1041</v>
      </c>
      <c r="E2018" s="1134" t="s">
        <v>702</v>
      </c>
      <c r="F2018" s="1131" t="str">
        <f t="shared" si="3"/>
        <v/>
      </c>
      <c r="G2018" s="1131">
        <v>-1</v>
      </c>
      <c r="H2018" s="1131" t="s">
        <v>437</v>
      </c>
      <c r="I2018" s="1131" t="s">
        <v>8871</v>
      </c>
      <c r="J2018" s="1131" t="s">
        <v>8872</v>
      </c>
      <c r="K2018" s="1131">
        <v>2</v>
      </c>
      <c r="L2018" s="1131" t="s">
        <v>8873</v>
      </c>
      <c r="R2018" s="1131">
        <v>16</v>
      </c>
      <c r="S2018" s="1131" t="s">
        <v>8376</v>
      </c>
      <c r="T2018" s="1131">
        <v>16</v>
      </c>
    </row>
    <row r="2019" spans="1:20">
      <c r="A2019" s="1131" t="s">
        <v>5052</v>
      </c>
      <c r="B2019" s="1132" t="s">
        <v>5053</v>
      </c>
      <c r="C2019" s="1133" t="s">
        <v>4657</v>
      </c>
      <c r="D2019" s="1133" t="s">
        <v>1041</v>
      </c>
      <c r="E2019" s="1134" t="s">
        <v>702</v>
      </c>
      <c r="F2019" s="1131" t="str">
        <f t="shared" si="3"/>
        <v/>
      </c>
      <c r="G2019" s="1131">
        <v>-1</v>
      </c>
      <c r="H2019" s="1131" t="s">
        <v>437</v>
      </c>
      <c r="I2019" s="1131" t="s">
        <v>8874</v>
      </c>
      <c r="J2019" s="1131" t="s">
        <v>8875</v>
      </c>
      <c r="K2019" s="1131">
        <v>2</v>
      </c>
      <c r="L2019" s="1131" t="s">
        <v>8876</v>
      </c>
      <c r="R2019" s="1131">
        <v>16</v>
      </c>
      <c r="S2019" s="1131" t="s">
        <v>7215</v>
      </c>
      <c r="T2019" s="1131">
        <v>16</v>
      </c>
    </row>
    <row r="2020" spans="1:20">
      <c r="A2020" s="1131" t="s">
        <v>5054</v>
      </c>
      <c r="B2020" s="1132" t="s">
        <v>5055</v>
      </c>
      <c r="C2020" s="1133" t="s">
        <v>4657</v>
      </c>
      <c r="D2020" s="1133" t="s">
        <v>1041</v>
      </c>
      <c r="E2020" s="1134" t="s">
        <v>702</v>
      </c>
      <c r="F2020" s="1131" t="str">
        <f t="shared" si="3"/>
        <v/>
      </c>
      <c r="G2020" s="1131">
        <v>-1</v>
      </c>
      <c r="H2020" s="1131" t="s">
        <v>437</v>
      </c>
      <c r="I2020" s="1131" t="s">
        <v>8877</v>
      </c>
      <c r="J2020" s="1131" t="s">
        <v>8878</v>
      </c>
      <c r="K2020" s="1131">
        <v>2</v>
      </c>
      <c r="L2020" s="1131" t="s">
        <v>8879</v>
      </c>
      <c r="R2020" s="1131">
        <v>16</v>
      </c>
      <c r="S2020" s="1131" t="s">
        <v>8376</v>
      </c>
      <c r="T2020" s="1131">
        <v>16</v>
      </c>
    </row>
    <row r="2021" spans="1:20">
      <c r="A2021" s="1131" t="s">
        <v>5056</v>
      </c>
      <c r="B2021" s="1132" t="s">
        <v>5057</v>
      </c>
      <c r="C2021" s="1133" t="s">
        <v>4657</v>
      </c>
      <c r="D2021" s="1133" t="s">
        <v>1041</v>
      </c>
      <c r="E2021" s="1134" t="s">
        <v>702</v>
      </c>
      <c r="F2021" s="1131" t="str">
        <f t="shared" si="3"/>
        <v/>
      </c>
      <c r="G2021" s="1131">
        <v>-1</v>
      </c>
      <c r="H2021" s="1131" t="s">
        <v>437</v>
      </c>
      <c r="I2021" s="1131" t="s">
        <v>8880</v>
      </c>
      <c r="J2021" s="1131" t="s">
        <v>8881</v>
      </c>
      <c r="K2021" s="1131">
        <v>2</v>
      </c>
      <c r="L2021" s="1131" t="s">
        <v>8882</v>
      </c>
      <c r="R2021" s="1131">
        <v>16</v>
      </c>
      <c r="S2021" s="1131" t="s">
        <v>8376</v>
      </c>
      <c r="T2021" s="1131">
        <v>16</v>
      </c>
    </row>
    <row r="2022" spans="1:20">
      <c r="A2022" s="1131" t="s">
        <v>5058</v>
      </c>
      <c r="B2022" s="1132" t="s">
        <v>5059</v>
      </c>
      <c r="C2022" s="1133" t="s">
        <v>4657</v>
      </c>
      <c r="D2022" s="1133" t="s">
        <v>1041</v>
      </c>
      <c r="E2022" s="1134" t="s">
        <v>702</v>
      </c>
      <c r="F2022" s="1131" t="str">
        <f t="shared" si="3"/>
        <v/>
      </c>
      <c r="G2022" s="1131">
        <v>-1</v>
      </c>
      <c r="H2022" s="1131" t="s">
        <v>437</v>
      </c>
      <c r="I2022" s="1131" t="s">
        <v>8883</v>
      </c>
      <c r="J2022" s="1131" t="s">
        <v>8884</v>
      </c>
      <c r="K2022" s="1131">
        <v>2</v>
      </c>
      <c r="L2022" s="1131" t="s">
        <v>8885</v>
      </c>
      <c r="R2022" s="1131">
        <v>16</v>
      </c>
      <c r="S2022" s="1131" t="s">
        <v>8376</v>
      </c>
      <c r="T2022" s="1131">
        <v>16</v>
      </c>
    </row>
    <row r="2023" spans="1:20">
      <c r="A2023" s="1131" t="s">
        <v>5060</v>
      </c>
      <c r="B2023" s="1132" t="s">
        <v>5061</v>
      </c>
      <c r="C2023" s="1133" t="s">
        <v>4657</v>
      </c>
      <c r="D2023" s="1133" t="s">
        <v>1041</v>
      </c>
      <c r="E2023" s="1134" t="s">
        <v>702</v>
      </c>
      <c r="F2023" s="1131" t="str">
        <f t="shared" si="3"/>
        <v/>
      </c>
      <c r="G2023" s="1131">
        <v>-1</v>
      </c>
      <c r="H2023" s="1131" t="s">
        <v>437</v>
      </c>
      <c r="I2023" s="1131" t="s">
        <v>8886</v>
      </c>
      <c r="J2023" s="1131" t="s">
        <v>8887</v>
      </c>
      <c r="K2023" s="1131">
        <v>2</v>
      </c>
      <c r="L2023" s="1131" t="s">
        <v>8888</v>
      </c>
      <c r="R2023" s="1131">
        <v>16</v>
      </c>
      <c r="S2023" s="1131" t="s">
        <v>8376</v>
      </c>
      <c r="T2023" s="1131">
        <v>16</v>
      </c>
    </row>
    <row r="2024" spans="1:20">
      <c r="A2024" s="1131" t="s">
        <v>5062</v>
      </c>
      <c r="B2024" s="1132" t="s">
        <v>5063</v>
      </c>
      <c r="C2024" s="1133" t="s">
        <v>4657</v>
      </c>
      <c r="D2024" s="1133" t="s">
        <v>1041</v>
      </c>
      <c r="E2024" s="1134" t="s">
        <v>702</v>
      </c>
      <c r="F2024" s="1131" t="str">
        <f t="shared" si="3"/>
        <v/>
      </c>
      <c r="G2024" s="1131">
        <v>-1</v>
      </c>
      <c r="H2024" s="1131" t="s">
        <v>437</v>
      </c>
      <c r="I2024" s="1131" t="s">
        <v>8889</v>
      </c>
      <c r="J2024" s="1131" t="s">
        <v>8890</v>
      </c>
      <c r="K2024" s="1131">
        <v>2</v>
      </c>
      <c r="L2024" s="1131" t="s">
        <v>8891</v>
      </c>
      <c r="R2024" s="1131">
        <v>16</v>
      </c>
      <c r="S2024" s="1131" t="s">
        <v>8376</v>
      </c>
      <c r="T2024" s="1131">
        <v>16</v>
      </c>
    </row>
    <row r="2025" spans="1:20">
      <c r="A2025" s="1131" t="s">
        <v>5064</v>
      </c>
      <c r="B2025" s="1132" t="s">
        <v>5065</v>
      </c>
      <c r="C2025" s="1133" t="s">
        <v>4657</v>
      </c>
      <c r="D2025" s="1133" t="s">
        <v>1041</v>
      </c>
      <c r="E2025" s="1134" t="s">
        <v>702</v>
      </c>
      <c r="F2025" s="1131" t="str">
        <f t="shared" si="3"/>
        <v/>
      </c>
      <c r="G2025" s="1131">
        <v>-1</v>
      </c>
      <c r="H2025" s="1131" t="s">
        <v>437</v>
      </c>
      <c r="I2025" s="1131" t="s">
        <v>8892</v>
      </c>
      <c r="J2025" s="1131" t="s">
        <v>8893</v>
      </c>
      <c r="K2025" s="1131">
        <v>2</v>
      </c>
      <c r="L2025" s="1131" t="s">
        <v>8894</v>
      </c>
      <c r="R2025" s="1131">
        <v>16</v>
      </c>
      <c r="S2025" s="1131" t="s">
        <v>7215</v>
      </c>
      <c r="T2025" s="1131">
        <v>16</v>
      </c>
    </row>
    <row r="2026" spans="1:20">
      <c r="A2026" s="1131" t="s">
        <v>5066</v>
      </c>
      <c r="B2026" s="1132" t="s">
        <v>5067</v>
      </c>
      <c r="C2026" s="1133" t="s">
        <v>4657</v>
      </c>
      <c r="D2026" s="1133" t="s">
        <v>1041</v>
      </c>
      <c r="E2026" s="1134" t="s">
        <v>702</v>
      </c>
      <c r="F2026" s="1131" t="str">
        <f t="shared" si="3"/>
        <v/>
      </c>
      <c r="G2026" s="1131">
        <v>-1</v>
      </c>
      <c r="H2026" s="1131" t="s">
        <v>437</v>
      </c>
      <c r="I2026" s="1131" t="s">
        <v>8895</v>
      </c>
      <c r="J2026" s="1131" t="s">
        <v>8896</v>
      </c>
      <c r="K2026" s="1131">
        <v>2</v>
      </c>
      <c r="L2026" s="1131" t="s">
        <v>8897</v>
      </c>
      <c r="R2026" s="1131">
        <v>16</v>
      </c>
      <c r="S2026" s="1131" t="s">
        <v>8376</v>
      </c>
      <c r="T2026" s="1131">
        <v>16</v>
      </c>
    </row>
    <row r="2027" spans="1:20">
      <c r="A2027" s="1131" t="s">
        <v>5068</v>
      </c>
      <c r="B2027" s="1132" t="s">
        <v>5069</v>
      </c>
      <c r="C2027" s="1133" t="s">
        <v>4657</v>
      </c>
      <c r="D2027" s="1133" t="s">
        <v>1041</v>
      </c>
      <c r="E2027" s="1134" t="s">
        <v>702</v>
      </c>
      <c r="F2027" s="1131" t="str">
        <f t="shared" si="3"/>
        <v/>
      </c>
      <c r="G2027" s="1131">
        <v>-1</v>
      </c>
      <c r="H2027" s="1131" t="s">
        <v>437</v>
      </c>
      <c r="I2027" s="1131" t="s">
        <v>8898</v>
      </c>
      <c r="J2027" s="1131" t="s">
        <v>8899</v>
      </c>
      <c r="K2027" s="1131">
        <v>2</v>
      </c>
      <c r="L2027" s="1131" t="s">
        <v>8900</v>
      </c>
      <c r="R2027" s="1131">
        <v>16</v>
      </c>
      <c r="S2027" s="1131" t="s">
        <v>8376</v>
      </c>
      <c r="T2027" s="1131">
        <v>16</v>
      </c>
    </row>
    <row r="2028" spans="1:20">
      <c r="A2028" s="1131" t="s">
        <v>5070</v>
      </c>
      <c r="B2028" s="1132" t="s">
        <v>5071</v>
      </c>
      <c r="C2028" s="1133" t="s">
        <v>4657</v>
      </c>
      <c r="D2028" s="1133" t="s">
        <v>1041</v>
      </c>
      <c r="E2028" s="1134" t="s">
        <v>702</v>
      </c>
      <c r="F2028" s="1131" t="str">
        <f t="shared" si="3"/>
        <v/>
      </c>
      <c r="G2028" s="1131">
        <v>-1</v>
      </c>
      <c r="H2028" s="1131" t="s">
        <v>437</v>
      </c>
      <c r="I2028" s="1131" t="s">
        <v>8901</v>
      </c>
      <c r="J2028" s="1131" t="s">
        <v>8902</v>
      </c>
      <c r="K2028" s="1131">
        <v>2</v>
      </c>
      <c r="L2028" s="1131" t="s">
        <v>8903</v>
      </c>
      <c r="R2028" s="1131">
        <v>16</v>
      </c>
      <c r="S2028" s="1131" t="s">
        <v>8376</v>
      </c>
      <c r="T2028" s="1131">
        <v>16</v>
      </c>
    </row>
    <row r="2029" spans="1:20">
      <c r="A2029" s="1131" t="s">
        <v>5072</v>
      </c>
      <c r="B2029" s="1132" t="s">
        <v>5073</v>
      </c>
      <c r="C2029" s="1133" t="s">
        <v>4657</v>
      </c>
      <c r="D2029" s="1133" t="s">
        <v>1041</v>
      </c>
      <c r="E2029" s="1134" t="s">
        <v>702</v>
      </c>
      <c r="F2029" s="1131" t="str">
        <f t="shared" si="3"/>
        <v/>
      </c>
      <c r="G2029" s="1131">
        <v>-1</v>
      </c>
      <c r="H2029" s="1131" t="s">
        <v>437</v>
      </c>
      <c r="I2029" s="1131" t="s">
        <v>8904</v>
      </c>
      <c r="J2029" s="1131" t="s">
        <v>8905</v>
      </c>
      <c r="K2029" s="1131">
        <v>2</v>
      </c>
      <c r="L2029" s="1131" t="s">
        <v>8906</v>
      </c>
      <c r="R2029" s="1131">
        <v>16</v>
      </c>
      <c r="S2029" s="1131" t="s">
        <v>7215</v>
      </c>
      <c r="T2029" s="1131">
        <v>16</v>
      </c>
    </row>
    <row r="2030" spans="1:20">
      <c r="A2030" s="1131" t="s">
        <v>5074</v>
      </c>
      <c r="B2030" s="1132" t="s">
        <v>5075</v>
      </c>
      <c r="C2030" s="1133" t="s">
        <v>4657</v>
      </c>
      <c r="D2030" s="1133" t="s">
        <v>1041</v>
      </c>
      <c r="E2030" s="1134" t="s">
        <v>702</v>
      </c>
      <c r="F2030" s="1131" t="str">
        <f t="shared" si="3"/>
        <v/>
      </c>
      <c r="G2030" s="1131">
        <v>-1</v>
      </c>
      <c r="H2030" s="1131" t="s">
        <v>437</v>
      </c>
      <c r="I2030" s="1131" t="s">
        <v>8907</v>
      </c>
      <c r="J2030" s="1131" t="s">
        <v>8908</v>
      </c>
      <c r="K2030" s="1131">
        <v>2</v>
      </c>
      <c r="L2030" s="1131" t="s">
        <v>8909</v>
      </c>
      <c r="R2030" s="1131">
        <v>16</v>
      </c>
      <c r="S2030" s="1131" t="s">
        <v>8376</v>
      </c>
      <c r="T2030" s="1131">
        <v>16</v>
      </c>
    </row>
    <row r="2031" spans="1:20">
      <c r="A2031" s="1131" t="s">
        <v>5076</v>
      </c>
      <c r="B2031" s="1132" t="s">
        <v>5077</v>
      </c>
      <c r="C2031" s="1133" t="s">
        <v>4657</v>
      </c>
      <c r="D2031" s="1133" t="s">
        <v>1041</v>
      </c>
      <c r="E2031" s="1134" t="s">
        <v>702</v>
      </c>
      <c r="F2031" s="1131" t="str">
        <f t="shared" si="3"/>
        <v/>
      </c>
      <c r="G2031" s="1131">
        <v>-1</v>
      </c>
      <c r="H2031" s="1131" t="s">
        <v>437</v>
      </c>
      <c r="I2031" s="1131" t="s">
        <v>8910</v>
      </c>
      <c r="J2031" s="1131" t="s">
        <v>8911</v>
      </c>
      <c r="K2031" s="1131">
        <v>2</v>
      </c>
      <c r="L2031" s="1131" t="s">
        <v>8912</v>
      </c>
      <c r="R2031" s="1131">
        <v>16</v>
      </c>
      <c r="S2031" s="1131" t="s">
        <v>8376</v>
      </c>
      <c r="T2031" s="1131">
        <v>16</v>
      </c>
    </row>
    <row r="2032" spans="1:20">
      <c r="A2032" s="1131" t="s">
        <v>5078</v>
      </c>
      <c r="B2032" s="1132" t="s">
        <v>5079</v>
      </c>
      <c r="C2032" s="1133" t="s">
        <v>4657</v>
      </c>
      <c r="D2032" s="1133" t="s">
        <v>1041</v>
      </c>
      <c r="E2032" s="1134" t="s">
        <v>702</v>
      </c>
      <c r="F2032" s="1131" t="str">
        <f t="shared" si="3"/>
        <v/>
      </c>
      <c r="G2032" s="1131">
        <v>-1</v>
      </c>
      <c r="H2032" s="1131" t="s">
        <v>437</v>
      </c>
      <c r="I2032" s="1131" t="s">
        <v>8913</v>
      </c>
      <c r="J2032" s="1131" t="s">
        <v>8914</v>
      </c>
      <c r="K2032" s="1131">
        <v>2</v>
      </c>
      <c r="L2032" s="1131" t="s">
        <v>8915</v>
      </c>
      <c r="R2032" s="1131">
        <v>16</v>
      </c>
      <c r="S2032" s="1131" t="s">
        <v>8376</v>
      </c>
      <c r="T2032" s="1131">
        <v>16</v>
      </c>
    </row>
    <row r="2033" spans="1:20">
      <c r="A2033" s="1131" t="s">
        <v>5080</v>
      </c>
      <c r="B2033" s="1132" t="s">
        <v>5081</v>
      </c>
      <c r="C2033" s="1133" t="s">
        <v>4657</v>
      </c>
      <c r="D2033" s="1133" t="s">
        <v>1041</v>
      </c>
      <c r="E2033" s="1134" t="s">
        <v>702</v>
      </c>
      <c r="F2033" s="1131" t="str">
        <f t="shared" si="3"/>
        <v/>
      </c>
      <c r="G2033" s="1131">
        <v>-1</v>
      </c>
      <c r="H2033" s="1131" t="s">
        <v>437</v>
      </c>
      <c r="I2033" s="1131" t="s">
        <v>8916</v>
      </c>
      <c r="J2033" s="1131" t="s">
        <v>8917</v>
      </c>
      <c r="K2033" s="1131">
        <v>2</v>
      </c>
      <c r="L2033" s="1131" t="s">
        <v>8918</v>
      </c>
      <c r="R2033" s="1131">
        <v>16</v>
      </c>
      <c r="S2033" s="1131" t="s">
        <v>8376</v>
      </c>
      <c r="T2033" s="1131">
        <v>16</v>
      </c>
    </row>
    <row r="2034" spans="1:20">
      <c r="A2034" s="1131" t="s">
        <v>5082</v>
      </c>
      <c r="B2034" s="1132" t="s">
        <v>5083</v>
      </c>
      <c r="C2034" s="1133" t="s">
        <v>4657</v>
      </c>
      <c r="D2034" s="1133" t="s">
        <v>1041</v>
      </c>
      <c r="E2034" s="1134" t="s">
        <v>702</v>
      </c>
      <c r="F2034" s="1131" t="str">
        <f t="shared" si="3"/>
        <v/>
      </c>
      <c r="G2034" s="1131">
        <v>-1</v>
      </c>
      <c r="H2034" s="1131" t="s">
        <v>437</v>
      </c>
      <c r="I2034" s="1131" t="s">
        <v>8919</v>
      </c>
      <c r="J2034" s="1131" t="s">
        <v>8920</v>
      </c>
      <c r="K2034" s="1131">
        <v>2</v>
      </c>
      <c r="L2034" s="1131" t="s">
        <v>8921</v>
      </c>
      <c r="R2034" s="1131">
        <v>16</v>
      </c>
      <c r="S2034" s="1131" t="s">
        <v>8376</v>
      </c>
      <c r="T2034" s="1131">
        <v>16</v>
      </c>
    </row>
    <row r="2035" spans="1:20">
      <c r="A2035" s="1131" t="s">
        <v>5084</v>
      </c>
      <c r="B2035" s="1132" t="s">
        <v>5085</v>
      </c>
      <c r="C2035" s="1133" t="s">
        <v>4657</v>
      </c>
      <c r="D2035" s="1133" t="s">
        <v>1041</v>
      </c>
      <c r="E2035" s="1134" t="s">
        <v>702</v>
      </c>
      <c r="F2035" s="1131" t="str">
        <f t="shared" si="3"/>
        <v/>
      </c>
      <c r="G2035" s="1131">
        <v>-1</v>
      </c>
      <c r="H2035" s="1131" t="s">
        <v>437</v>
      </c>
      <c r="I2035" s="1131" t="s">
        <v>8922</v>
      </c>
      <c r="J2035" s="1131" t="s">
        <v>8923</v>
      </c>
      <c r="K2035" s="1131">
        <v>2</v>
      </c>
      <c r="L2035" s="1131" t="s">
        <v>8924</v>
      </c>
      <c r="R2035" s="1131">
        <v>16</v>
      </c>
      <c r="S2035" s="1131" t="s">
        <v>8376</v>
      </c>
      <c r="T2035" s="1131">
        <v>16</v>
      </c>
    </row>
    <row r="2036" spans="1:20">
      <c r="A2036" s="1131" t="s">
        <v>5086</v>
      </c>
      <c r="B2036" s="1132" t="s">
        <v>5087</v>
      </c>
      <c r="C2036" s="1133" t="s">
        <v>4657</v>
      </c>
      <c r="D2036" s="1133" t="s">
        <v>1041</v>
      </c>
      <c r="E2036" s="1134" t="s">
        <v>702</v>
      </c>
      <c r="F2036" s="1131" t="str">
        <f t="shared" si="3"/>
        <v/>
      </c>
      <c r="G2036" s="1131">
        <v>-1</v>
      </c>
      <c r="H2036" s="1131" t="s">
        <v>437</v>
      </c>
      <c r="I2036" s="1131" t="s">
        <v>8925</v>
      </c>
      <c r="J2036" s="1131" t="s">
        <v>8926</v>
      </c>
      <c r="K2036" s="1131">
        <v>2</v>
      </c>
      <c r="L2036" s="1131" t="s">
        <v>8927</v>
      </c>
      <c r="R2036" s="1131">
        <v>16</v>
      </c>
      <c r="S2036" s="1131" t="s">
        <v>8376</v>
      </c>
      <c r="T2036" s="1131">
        <v>16</v>
      </c>
    </row>
    <row r="2037" spans="1:20">
      <c r="A2037" s="1131" t="s">
        <v>5088</v>
      </c>
      <c r="B2037" s="1132" t="s">
        <v>5089</v>
      </c>
      <c r="C2037" s="1133" t="s">
        <v>4657</v>
      </c>
      <c r="D2037" s="1133" t="s">
        <v>1041</v>
      </c>
      <c r="E2037" s="1134" t="s">
        <v>702</v>
      </c>
      <c r="F2037" s="1131" t="str">
        <f t="shared" si="3"/>
        <v/>
      </c>
      <c r="G2037" s="1131">
        <v>-1</v>
      </c>
      <c r="H2037" s="1131" t="s">
        <v>437</v>
      </c>
      <c r="I2037" s="1131" t="s">
        <v>8928</v>
      </c>
      <c r="J2037" s="1131" t="s">
        <v>8929</v>
      </c>
      <c r="K2037" s="1131">
        <v>2</v>
      </c>
      <c r="L2037" s="1131" t="s">
        <v>8930</v>
      </c>
      <c r="R2037" s="1131">
        <v>16</v>
      </c>
      <c r="S2037" s="1131" t="s">
        <v>8376</v>
      </c>
      <c r="T2037" s="1131">
        <v>16</v>
      </c>
    </row>
    <row r="2038" spans="1:20">
      <c r="A2038" s="1131" t="s">
        <v>5090</v>
      </c>
      <c r="B2038" s="1132" t="s">
        <v>5091</v>
      </c>
      <c r="C2038" s="1133" t="s">
        <v>4657</v>
      </c>
      <c r="D2038" s="1133" t="s">
        <v>1041</v>
      </c>
      <c r="E2038" s="1134" t="s">
        <v>702</v>
      </c>
      <c r="F2038" s="1131" t="str">
        <f t="shared" si="3"/>
        <v/>
      </c>
      <c r="G2038" s="1131">
        <v>-1</v>
      </c>
      <c r="H2038" s="1131" t="s">
        <v>437</v>
      </c>
      <c r="I2038" s="1131" t="s">
        <v>8931</v>
      </c>
      <c r="J2038" s="1131" t="s">
        <v>8932</v>
      </c>
      <c r="K2038" s="1131">
        <v>2</v>
      </c>
      <c r="L2038" s="1131" t="s">
        <v>8933</v>
      </c>
      <c r="R2038" s="1131">
        <v>16</v>
      </c>
      <c r="S2038" s="1131" t="s">
        <v>8376</v>
      </c>
      <c r="T2038" s="1131">
        <v>16</v>
      </c>
    </row>
    <row r="2039" spans="1:20">
      <c r="A2039" s="1131" t="s">
        <v>5092</v>
      </c>
      <c r="B2039" s="1132" t="s">
        <v>5093</v>
      </c>
      <c r="C2039" s="1133" t="s">
        <v>4657</v>
      </c>
      <c r="D2039" s="1133" t="s">
        <v>1041</v>
      </c>
      <c r="E2039" s="1134" t="s">
        <v>702</v>
      </c>
      <c r="F2039" s="1131" t="str">
        <f t="shared" si="3"/>
        <v/>
      </c>
      <c r="G2039" s="1131">
        <v>-1</v>
      </c>
      <c r="H2039" s="1131" t="s">
        <v>437</v>
      </c>
      <c r="I2039" s="1131" t="s">
        <v>8934</v>
      </c>
      <c r="J2039" s="1131" t="s">
        <v>8935</v>
      </c>
      <c r="K2039" s="1131">
        <v>2</v>
      </c>
      <c r="L2039" s="1131" t="s">
        <v>8936</v>
      </c>
      <c r="R2039" s="1131">
        <v>16</v>
      </c>
      <c r="S2039" s="1131" t="s">
        <v>8376</v>
      </c>
      <c r="T2039" s="1131">
        <v>16</v>
      </c>
    </row>
    <row r="2040" spans="1:20">
      <c r="A2040" s="1131" t="s">
        <v>5094</v>
      </c>
      <c r="B2040" s="1132" t="s">
        <v>5095</v>
      </c>
      <c r="C2040" s="1133" t="s">
        <v>4657</v>
      </c>
      <c r="D2040" s="1133" t="s">
        <v>1041</v>
      </c>
      <c r="E2040" s="1134" t="s">
        <v>702</v>
      </c>
      <c r="F2040" s="1131" t="str">
        <f t="shared" si="3"/>
        <v/>
      </c>
      <c r="G2040" s="1131">
        <v>-1</v>
      </c>
      <c r="H2040" s="1131" t="s">
        <v>437</v>
      </c>
      <c r="I2040" s="1131" t="s">
        <v>8937</v>
      </c>
      <c r="J2040" s="1131" t="s">
        <v>8938</v>
      </c>
      <c r="K2040" s="1131">
        <v>2</v>
      </c>
      <c r="L2040" s="1131" t="s">
        <v>8939</v>
      </c>
      <c r="R2040" s="1131">
        <v>16</v>
      </c>
      <c r="S2040" s="1131" t="s">
        <v>8376</v>
      </c>
      <c r="T2040" s="1131">
        <v>16</v>
      </c>
    </row>
    <row r="2041" spans="1:20">
      <c r="A2041" s="1131" t="s">
        <v>5096</v>
      </c>
      <c r="B2041" s="1132" t="s">
        <v>5097</v>
      </c>
      <c r="C2041" s="1133" t="s">
        <v>4657</v>
      </c>
      <c r="D2041" s="1133" t="s">
        <v>1041</v>
      </c>
      <c r="E2041" s="1134" t="s">
        <v>702</v>
      </c>
      <c r="F2041" s="1131" t="str">
        <f t="shared" si="3"/>
        <v/>
      </c>
      <c r="G2041" s="1131">
        <v>-1</v>
      </c>
      <c r="H2041" s="1131" t="s">
        <v>437</v>
      </c>
      <c r="I2041" s="1131" t="s">
        <v>8940</v>
      </c>
      <c r="J2041" s="1131" t="s">
        <v>8941</v>
      </c>
      <c r="K2041" s="1131">
        <v>2</v>
      </c>
      <c r="L2041" s="1131" t="s">
        <v>8942</v>
      </c>
      <c r="R2041" s="1131">
        <v>16</v>
      </c>
      <c r="S2041" s="1131" t="s">
        <v>8376</v>
      </c>
      <c r="T2041" s="1131">
        <v>16</v>
      </c>
    </row>
    <row r="2042" spans="1:20">
      <c r="A2042" s="1131" t="s">
        <v>5098</v>
      </c>
      <c r="B2042" s="1132" t="s">
        <v>5099</v>
      </c>
      <c r="C2042" s="1133" t="s">
        <v>4657</v>
      </c>
      <c r="D2042" s="1133" t="s">
        <v>1041</v>
      </c>
      <c r="E2042" s="1134" t="s">
        <v>702</v>
      </c>
      <c r="F2042" s="1131" t="str">
        <f t="shared" si="3"/>
        <v/>
      </c>
      <c r="G2042" s="1131">
        <v>-1</v>
      </c>
      <c r="H2042" s="1131" t="s">
        <v>437</v>
      </c>
      <c r="I2042" s="1131" t="s">
        <v>8943</v>
      </c>
      <c r="J2042" s="1131" t="s">
        <v>8944</v>
      </c>
      <c r="K2042" s="1131">
        <v>2</v>
      </c>
      <c r="L2042" s="1131" t="s">
        <v>8945</v>
      </c>
      <c r="R2042" s="1131">
        <v>16</v>
      </c>
      <c r="S2042" s="1131" t="s">
        <v>8376</v>
      </c>
      <c r="T2042" s="1131">
        <v>16</v>
      </c>
    </row>
    <row r="2043" spans="1:20">
      <c r="A2043" s="1131" t="s">
        <v>5100</v>
      </c>
      <c r="B2043" s="1132" t="s">
        <v>5101</v>
      </c>
      <c r="C2043" s="1133" t="s">
        <v>4657</v>
      </c>
      <c r="D2043" s="1133" t="s">
        <v>1041</v>
      </c>
      <c r="E2043" s="1134" t="s">
        <v>702</v>
      </c>
      <c r="F2043" s="1131" t="str">
        <f t="shared" si="3"/>
        <v/>
      </c>
      <c r="G2043" s="1131">
        <v>-1</v>
      </c>
      <c r="H2043" s="1131" t="s">
        <v>437</v>
      </c>
      <c r="I2043" s="1131" t="s">
        <v>8946</v>
      </c>
      <c r="J2043" s="1131" t="s">
        <v>8947</v>
      </c>
      <c r="K2043" s="1131">
        <v>2</v>
      </c>
      <c r="L2043" s="1131" t="s">
        <v>8948</v>
      </c>
      <c r="R2043" s="1131">
        <v>16</v>
      </c>
      <c r="S2043" s="1131" t="s">
        <v>8376</v>
      </c>
      <c r="T2043" s="1131">
        <v>16</v>
      </c>
    </row>
    <row r="2044" spans="1:20">
      <c r="A2044" s="1131" t="s">
        <v>5102</v>
      </c>
      <c r="B2044" s="1132" t="s">
        <v>5103</v>
      </c>
      <c r="C2044" s="1133" t="s">
        <v>4657</v>
      </c>
      <c r="D2044" s="1133" t="s">
        <v>1041</v>
      </c>
      <c r="E2044" s="1134" t="s">
        <v>702</v>
      </c>
      <c r="F2044" s="1131" t="str">
        <f t="shared" si="3"/>
        <v/>
      </c>
      <c r="G2044" s="1131">
        <v>-1</v>
      </c>
      <c r="H2044" s="1131" t="s">
        <v>437</v>
      </c>
      <c r="I2044" s="1131" t="s">
        <v>8949</v>
      </c>
      <c r="J2044" s="1131" t="s">
        <v>8950</v>
      </c>
      <c r="K2044" s="1131">
        <v>2</v>
      </c>
      <c r="L2044" s="1131" t="s">
        <v>8951</v>
      </c>
      <c r="R2044" s="1131">
        <v>16</v>
      </c>
      <c r="S2044" s="1131" t="s">
        <v>8376</v>
      </c>
      <c r="T2044" s="1131">
        <v>16</v>
      </c>
    </row>
    <row r="2045" spans="1:20">
      <c r="A2045" s="1131" t="s">
        <v>5104</v>
      </c>
      <c r="B2045" s="1132" t="s">
        <v>5105</v>
      </c>
      <c r="C2045" s="1133" t="s">
        <v>4657</v>
      </c>
      <c r="D2045" s="1133" t="s">
        <v>1041</v>
      </c>
      <c r="E2045" s="1134" t="s">
        <v>702</v>
      </c>
      <c r="F2045" s="1131" t="str">
        <f t="shared" si="3"/>
        <v/>
      </c>
      <c r="G2045" s="1131">
        <v>-1</v>
      </c>
      <c r="H2045" s="1131" t="s">
        <v>437</v>
      </c>
      <c r="I2045" s="1131" t="s">
        <v>8952</v>
      </c>
      <c r="J2045" s="1131" t="s">
        <v>8953</v>
      </c>
      <c r="K2045" s="1131">
        <v>2</v>
      </c>
      <c r="L2045" s="1131" t="s">
        <v>8954</v>
      </c>
      <c r="R2045" s="1131">
        <v>32</v>
      </c>
      <c r="S2045" s="1131" t="s">
        <v>8376</v>
      </c>
      <c r="T2045" s="1131">
        <v>32</v>
      </c>
    </row>
    <row r="2046" spans="1:20">
      <c r="A2046" s="1131" t="s">
        <v>5106</v>
      </c>
      <c r="B2046" s="1132" t="s">
        <v>5107</v>
      </c>
      <c r="C2046" s="1133" t="s">
        <v>4657</v>
      </c>
      <c r="D2046" s="1133" t="s">
        <v>1041</v>
      </c>
      <c r="E2046" s="1134" t="s">
        <v>702</v>
      </c>
      <c r="F2046" s="1131" t="str">
        <f t="shared" si="3"/>
        <v/>
      </c>
      <c r="G2046" s="1131">
        <v>-1</v>
      </c>
      <c r="H2046" s="1131" t="s">
        <v>437</v>
      </c>
      <c r="I2046" s="1131" t="s">
        <v>8955</v>
      </c>
      <c r="J2046" s="1131" t="s">
        <v>8956</v>
      </c>
      <c r="K2046" s="1131">
        <v>2</v>
      </c>
      <c r="L2046" s="1131" t="s">
        <v>8957</v>
      </c>
      <c r="R2046" s="1131">
        <v>16</v>
      </c>
      <c r="S2046" s="1131" t="s">
        <v>8376</v>
      </c>
      <c r="T2046" s="1131">
        <v>16</v>
      </c>
    </row>
    <row r="2047" spans="1:20">
      <c r="A2047" s="1131" t="s">
        <v>5108</v>
      </c>
      <c r="B2047" s="1132" t="s">
        <v>5109</v>
      </c>
      <c r="C2047" s="1133" t="s">
        <v>4657</v>
      </c>
      <c r="D2047" s="1133" t="s">
        <v>1041</v>
      </c>
      <c r="E2047" s="1134" t="s">
        <v>702</v>
      </c>
      <c r="F2047" s="1131" t="str">
        <f t="shared" si="3"/>
        <v/>
      </c>
      <c r="G2047" s="1131">
        <v>-1</v>
      </c>
      <c r="H2047" s="1131" t="s">
        <v>437</v>
      </c>
      <c r="I2047" s="1131" t="s">
        <v>8958</v>
      </c>
      <c r="J2047" s="1131" t="s">
        <v>8959</v>
      </c>
      <c r="K2047" s="1131">
        <v>2</v>
      </c>
      <c r="L2047" s="1131" t="s">
        <v>8960</v>
      </c>
      <c r="R2047" s="1131">
        <v>32</v>
      </c>
      <c r="S2047" s="1131" t="s">
        <v>8376</v>
      </c>
      <c r="T2047" s="1131">
        <v>32</v>
      </c>
    </row>
    <row r="2048" spans="1:20">
      <c r="A2048" s="1131" t="s">
        <v>5110</v>
      </c>
      <c r="B2048" s="1132" t="s">
        <v>5111</v>
      </c>
      <c r="C2048" s="1133" t="s">
        <v>4657</v>
      </c>
      <c r="D2048" s="1133" t="s">
        <v>1041</v>
      </c>
      <c r="E2048" s="1134" t="s">
        <v>702</v>
      </c>
      <c r="F2048" s="1131" t="str">
        <f t="shared" si="3"/>
        <v/>
      </c>
      <c r="G2048" s="1131">
        <v>-1</v>
      </c>
      <c r="H2048" s="1131" t="s">
        <v>437</v>
      </c>
      <c r="I2048" s="1131" t="s">
        <v>8961</v>
      </c>
      <c r="J2048" s="1131" t="s">
        <v>8962</v>
      </c>
      <c r="K2048" s="1131">
        <v>2</v>
      </c>
      <c r="L2048" s="1131" t="s">
        <v>8963</v>
      </c>
      <c r="R2048" s="1131">
        <v>16</v>
      </c>
      <c r="S2048" s="1131" t="s">
        <v>8376</v>
      </c>
      <c r="T2048" s="1131">
        <v>16</v>
      </c>
    </row>
    <row r="2049" spans="1:20">
      <c r="A2049" s="1131" t="s">
        <v>5112</v>
      </c>
      <c r="B2049" s="1132" t="s">
        <v>5113</v>
      </c>
      <c r="C2049" s="1133" t="s">
        <v>4657</v>
      </c>
      <c r="D2049" s="1133" t="s">
        <v>1041</v>
      </c>
      <c r="E2049" s="1134" t="s">
        <v>702</v>
      </c>
      <c r="F2049" s="1131" t="str">
        <f t="shared" si="3"/>
        <v/>
      </c>
      <c r="G2049" s="1131">
        <v>-1</v>
      </c>
      <c r="H2049" s="1131" t="s">
        <v>437</v>
      </c>
      <c r="I2049" s="1131" t="s">
        <v>8964</v>
      </c>
      <c r="J2049" s="1131" t="s">
        <v>8965</v>
      </c>
      <c r="K2049" s="1131">
        <v>2</v>
      </c>
      <c r="L2049" s="1131" t="s">
        <v>8966</v>
      </c>
      <c r="R2049" s="1131">
        <v>16</v>
      </c>
      <c r="S2049" s="1131" t="s">
        <v>8376</v>
      </c>
      <c r="T2049" s="1131">
        <v>16</v>
      </c>
    </row>
    <row r="2050" spans="1:20">
      <c r="A2050" s="1131" t="s">
        <v>5114</v>
      </c>
      <c r="B2050" s="1132" t="s">
        <v>5115</v>
      </c>
      <c r="C2050" s="1133" t="s">
        <v>4657</v>
      </c>
      <c r="D2050" s="1133" t="s">
        <v>1041</v>
      </c>
      <c r="E2050" s="1134" t="s">
        <v>702</v>
      </c>
      <c r="F2050" s="1131" t="str">
        <f t="shared" si="3"/>
        <v/>
      </c>
      <c r="G2050" s="1131">
        <v>-1</v>
      </c>
      <c r="H2050" s="1131" t="s">
        <v>437</v>
      </c>
      <c r="I2050" s="1131" t="s">
        <v>8967</v>
      </c>
      <c r="J2050" s="1131" t="s">
        <v>8968</v>
      </c>
      <c r="K2050" s="1131">
        <v>2</v>
      </c>
      <c r="L2050" s="1131" t="s">
        <v>8969</v>
      </c>
      <c r="R2050" s="1131">
        <v>16</v>
      </c>
      <c r="S2050" s="1131" t="s">
        <v>8376</v>
      </c>
      <c r="T2050" s="1131">
        <v>16</v>
      </c>
    </row>
    <row r="2051" spans="1:20">
      <c r="A2051" s="1131" t="s">
        <v>5116</v>
      </c>
      <c r="B2051" s="1132" t="s">
        <v>5117</v>
      </c>
      <c r="C2051" s="1133" t="s">
        <v>4657</v>
      </c>
      <c r="D2051" s="1133" t="s">
        <v>1041</v>
      </c>
      <c r="E2051" s="1134" t="s">
        <v>702</v>
      </c>
      <c r="F2051" s="1131" t="str">
        <f t="shared" si="3"/>
        <v/>
      </c>
      <c r="G2051" s="1131">
        <v>-1</v>
      </c>
      <c r="H2051" s="1131" t="s">
        <v>437</v>
      </c>
      <c r="I2051" s="1131" t="s">
        <v>8970</v>
      </c>
      <c r="J2051" s="1131" t="s">
        <v>8971</v>
      </c>
      <c r="K2051" s="1131">
        <v>2</v>
      </c>
      <c r="L2051" s="1131" t="s">
        <v>8972</v>
      </c>
      <c r="R2051" s="1131">
        <v>16</v>
      </c>
      <c r="S2051" s="1131" t="s">
        <v>8376</v>
      </c>
      <c r="T2051" s="1131">
        <v>16</v>
      </c>
    </row>
    <row r="2052" spans="1:20">
      <c r="A2052" s="1131" t="s">
        <v>5118</v>
      </c>
      <c r="B2052" s="1132" t="s">
        <v>5119</v>
      </c>
      <c r="C2052" s="1133" t="s">
        <v>4657</v>
      </c>
      <c r="D2052" s="1133" t="s">
        <v>1041</v>
      </c>
      <c r="E2052" s="1134" t="s">
        <v>702</v>
      </c>
      <c r="F2052" s="1131" t="str">
        <f t="shared" si="3"/>
        <v/>
      </c>
      <c r="G2052" s="1131">
        <v>-1</v>
      </c>
      <c r="H2052" s="1131" t="s">
        <v>437</v>
      </c>
      <c r="I2052" s="1131" t="s">
        <v>8973</v>
      </c>
      <c r="J2052" s="1131" t="s">
        <v>8974</v>
      </c>
      <c r="K2052" s="1131">
        <v>2</v>
      </c>
      <c r="L2052" s="1131" t="s">
        <v>8975</v>
      </c>
      <c r="R2052" s="1131">
        <v>31</v>
      </c>
      <c r="S2052" s="1131" t="s">
        <v>8376</v>
      </c>
      <c r="T2052" s="1131">
        <v>31</v>
      </c>
    </row>
    <row r="2053" spans="1:20">
      <c r="A2053" s="1131" t="s">
        <v>5120</v>
      </c>
      <c r="B2053" s="1132" t="s">
        <v>5121</v>
      </c>
      <c r="C2053" s="1133" t="s">
        <v>4657</v>
      </c>
      <c r="D2053" s="1133" t="s">
        <v>1041</v>
      </c>
      <c r="E2053" s="1134" t="s">
        <v>702</v>
      </c>
      <c r="F2053" s="1131" t="str">
        <f t="shared" si="3"/>
        <v/>
      </c>
      <c r="G2053" s="1131">
        <v>-1</v>
      </c>
      <c r="H2053" s="1131" t="s">
        <v>437</v>
      </c>
      <c r="I2053" s="1131" t="s">
        <v>8976</v>
      </c>
      <c r="J2053" s="1131" t="s">
        <v>8977</v>
      </c>
      <c r="K2053" s="1131">
        <v>2</v>
      </c>
      <c r="L2053" s="1131" t="s">
        <v>8978</v>
      </c>
      <c r="R2053" s="1131">
        <v>16</v>
      </c>
      <c r="S2053" s="1131" t="s">
        <v>8376</v>
      </c>
      <c r="T2053" s="1131">
        <v>16</v>
      </c>
    </row>
    <row r="2054" spans="1:20">
      <c r="A2054" s="1131" t="s">
        <v>5122</v>
      </c>
      <c r="B2054" s="1132" t="s">
        <v>5123</v>
      </c>
      <c r="C2054" s="1133" t="s">
        <v>4657</v>
      </c>
      <c r="D2054" s="1133" t="s">
        <v>1041</v>
      </c>
      <c r="E2054" s="1134" t="s">
        <v>702</v>
      </c>
      <c r="F2054" s="1131" t="str">
        <f t="shared" si="3"/>
        <v/>
      </c>
      <c r="G2054" s="1131">
        <v>-1</v>
      </c>
      <c r="H2054" s="1131" t="s">
        <v>437</v>
      </c>
      <c r="I2054" s="1131" t="s">
        <v>8979</v>
      </c>
      <c r="J2054" s="1131" t="s">
        <v>8980</v>
      </c>
      <c r="K2054" s="1131">
        <v>2</v>
      </c>
      <c r="L2054" s="1131" t="s">
        <v>8981</v>
      </c>
      <c r="R2054" s="1131">
        <v>16</v>
      </c>
      <c r="S2054" s="1131" t="s">
        <v>8376</v>
      </c>
      <c r="T2054" s="1131">
        <v>16</v>
      </c>
    </row>
    <row r="2055" spans="1:20">
      <c r="A2055" s="1131" t="s">
        <v>5124</v>
      </c>
      <c r="B2055" s="1132" t="s">
        <v>5125</v>
      </c>
      <c r="C2055" s="1133" t="s">
        <v>4657</v>
      </c>
      <c r="D2055" s="1133" t="s">
        <v>1041</v>
      </c>
      <c r="E2055" s="1134" t="s">
        <v>702</v>
      </c>
      <c r="F2055" s="1131" t="str">
        <f t="shared" si="3"/>
        <v/>
      </c>
      <c r="G2055" s="1131">
        <v>-1</v>
      </c>
      <c r="H2055" s="1131" t="s">
        <v>437</v>
      </c>
      <c r="I2055" s="1131" t="s">
        <v>8982</v>
      </c>
      <c r="J2055" s="1131" t="s">
        <v>8983</v>
      </c>
      <c r="K2055" s="1131">
        <v>2</v>
      </c>
      <c r="L2055" s="1131" t="s">
        <v>8984</v>
      </c>
      <c r="R2055" s="1131">
        <v>16</v>
      </c>
      <c r="S2055" s="1131" t="s">
        <v>8376</v>
      </c>
      <c r="T2055" s="1131">
        <v>16</v>
      </c>
    </row>
    <row r="2056" spans="1:20">
      <c r="A2056" s="1131" t="s">
        <v>5126</v>
      </c>
      <c r="B2056" s="1132" t="s">
        <v>5127</v>
      </c>
      <c r="C2056" s="1133" t="s">
        <v>4657</v>
      </c>
      <c r="D2056" s="1133" t="s">
        <v>1041</v>
      </c>
      <c r="E2056" s="1134" t="s">
        <v>702</v>
      </c>
      <c r="F2056" s="1131" t="str">
        <f t="shared" si="3"/>
        <v/>
      </c>
      <c r="G2056" s="1131">
        <v>-1</v>
      </c>
      <c r="H2056" s="1131" t="s">
        <v>437</v>
      </c>
      <c r="I2056" s="1131" t="s">
        <v>8985</v>
      </c>
      <c r="J2056" s="1131" t="s">
        <v>8986</v>
      </c>
      <c r="K2056" s="1131">
        <v>2</v>
      </c>
      <c r="L2056" s="1131" t="s">
        <v>8987</v>
      </c>
      <c r="R2056" s="1131">
        <v>16</v>
      </c>
      <c r="S2056" s="1131" t="s">
        <v>8376</v>
      </c>
      <c r="T2056" s="1131">
        <v>16</v>
      </c>
    </row>
    <row r="2057" spans="1:20">
      <c r="A2057" s="1131" t="s">
        <v>5128</v>
      </c>
      <c r="B2057" s="1132" t="s">
        <v>5129</v>
      </c>
      <c r="C2057" s="1133" t="s">
        <v>4657</v>
      </c>
      <c r="D2057" s="1133" t="s">
        <v>1041</v>
      </c>
      <c r="E2057" s="1134" t="s">
        <v>702</v>
      </c>
      <c r="F2057" s="1131" t="str">
        <f t="shared" si="3"/>
        <v/>
      </c>
      <c r="G2057" s="1131">
        <v>-1</v>
      </c>
      <c r="H2057" s="1131" t="s">
        <v>437</v>
      </c>
      <c r="I2057" s="1131" t="s">
        <v>8988</v>
      </c>
      <c r="J2057" s="1131" t="s">
        <v>8989</v>
      </c>
      <c r="K2057" s="1131">
        <v>2</v>
      </c>
      <c r="L2057" s="1131" t="s">
        <v>8990</v>
      </c>
      <c r="R2057" s="1131">
        <v>16</v>
      </c>
      <c r="S2057" s="1131" t="s">
        <v>8376</v>
      </c>
      <c r="T2057" s="1131">
        <v>16</v>
      </c>
    </row>
    <row r="2058" spans="1:20">
      <c r="A2058" s="1131" t="s">
        <v>5130</v>
      </c>
      <c r="B2058" s="1132" t="s">
        <v>5131</v>
      </c>
      <c r="C2058" s="1133" t="s">
        <v>4657</v>
      </c>
      <c r="D2058" s="1133" t="s">
        <v>1041</v>
      </c>
      <c r="E2058" s="1134" t="s">
        <v>702</v>
      </c>
      <c r="F2058" s="1131" t="str">
        <f t="shared" si="3"/>
        <v/>
      </c>
      <c r="G2058" s="1131">
        <v>-1</v>
      </c>
      <c r="H2058" s="1131" t="s">
        <v>437</v>
      </c>
      <c r="I2058" s="1131" t="s">
        <v>8991</v>
      </c>
      <c r="J2058" s="1131" t="s">
        <v>8992</v>
      </c>
      <c r="K2058" s="1131">
        <v>2</v>
      </c>
      <c r="L2058" s="1131" t="s">
        <v>8993</v>
      </c>
      <c r="R2058" s="1131">
        <v>16</v>
      </c>
      <c r="S2058" s="1131" t="s">
        <v>8376</v>
      </c>
      <c r="T2058" s="1131">
        <v>16</v>
      </c>
    </row>
    <row r="2059" spans="1:20">
      <c r="A2059" s="1131" t="s">
        <v>5132</v>
      </c>
      <c r="B2059" s="1132" t="s">
        <v>5133</v>
      </c>
      <c r="C2059" s="1133" t="s">
        <v>4657</v>
      </c>
      <c r="D2059" s="1133" t="s">
        <v>1041</v>
      </c>
      <c r="E2059" s="1134" t="s">
        <v>702</v>
      </c>
      <c r="F2059" s="1131" t="str">
        <f t="shared" si="3"/>
        <v/>
      </c>
      <c r="G2059" s="1131">
        <v>-1</v>
      </c>
      <c r="H2059" s="1131" t="s">
        <v>437</v>
      </c>
      <c r="I2059" s="1131" t="s">
        <v>8994</v>
      </c>
      <c r="J2059" s="1131" t="s">
        <v>8995</v>
      </c>
      <c r="K2059" s="1131">
        <v>2</v>
      </c>
      <c r="L2059" s="1131" t="s">
        <v>8993</v>
      </c>
      <c r="R2059" s="1131">
        <v>16</v>
      </c>
      <c r="S2059" s="1131" t="s">
        <v>8376</v>
      </c>
      <c r="T2059" s="1131">
        <v>16</v>
      </c>
    </row>
    <row r="2060" spans="1:20">
      <c r="A2060" s="1131" t="s">
        <v>5134</v>
      </c>
      <c r="B2060" s="1132" t="s">
        <v>5135</v>
      </c>
      <c r="C2060" s="1133" t="s">
        <v>4657</v>
      </c>
      <c r="D2060" s="1133" t="s">
        <v>1041</v>
      </c>
      <c r="E2060" s="1134" t="s">
        <v>702</v>
      </c>
      <c r="F2060" s="1131" t="str">
        <f t="shared" si="3"/>
        <v/>
      </c>
      <c r="G2060" s="1131">
        <v>-1</v>
      </c>
      <c r="H2060" s="1131" t="s">
        <v>437</v>
      </c>
      <c r="I2060" s="1131" t="s">
        <v>8996</v>
      </c>
      <c r="J2060" s="1131" t="s">
        <v>8997</v>
      </c>
      <c r="K2060" s="1131">
        <v>2</v>
      </c>
      <c r="L2060" s="1131" t="s">
        <v>8998</v>
      </c>
      <c r="R2060" s="1131">
        <v>16</v>
      </c>
      <c r="S2060" s="1131" t="s">
        <v>7215</v>
      </c>
      <c r="T2060" s="1131">
        <v>16</v>
      </c>
    </row>
    <row r="2061" spans="1:20">
      <c r="A2061" s="1131" t="s">
        <v>5136</v>
      </c>
      <c r="B2061" s="1132" t="s">
        <v>5137</v>
      </c>
      <c r="C2061" s="1133" t="s">
        <v>4657</v>
      </c>
      <c r="D2061" s="1133" t="s">
        <v>1041</v>
      </c>
      <c r="E2061" s="1134" t="s">
        <v>702</v>
      </c>
      <c r="F2061" s="1131" t="str">
        <f t="shared" si="3"/>
        <v/>
      </c>
      <c r="G2061" s="1131">
        <v>-1</v>
      </c>
      <c r="H2061" s="1131" t="s">
        <v>437</v>
      </c>
      <c r="I2061" s="1131" t="s">
        <v>8999</v>
      </c>
      <c r="J2061" s="1131" t="s">
        <v>9000</v>
      </c>
      <c r="K2061" s="1131">
        <v>2</v>
      </c>
      <c r="L2061" s="1131" t="s">
        <v>9001</v>
      </c>
      <c r="R2061" s="1131">
        <v>16</v>
      </c>
      <c r="S2061" s="1131" t="s">
        <v>7215</v>
      </c>
      <c r="T2061" s="1131">
        <v>16</v>
      </c>
    </row>
    <row r="2062" spans="1:20">
      <c r="A2062" s="1131" t="s">
        <v>5138</v>
      </c>
      <c r="B2062" s="1132" t="s">
        <v>5139</v>
      </c>
      <c r="C2062" s="1133" t="s">
        <v>4657</v>
      </c>
      <c r="D2062" s="1133" t="s">
        <v>1041</v>
      </c>
      <c r="E2062" s="1134" t="s">
        <v>702</v>
      </c>
      <c r="F2062" s="1131" t="str">
        <f t="shared" si="3"/>
        <v/>
      </c>
      <c r="G2062" s="1131">
        <v>-1</v>
      </c>
      <c r="H2062" s="1131" t="s">
        <v>437</v>
      </c>
      <c r="I2062" s="1131" t="s">
        <v>9002</v>
      </c>
      <c r="J2062" s="1131" t="s">
        <v>9003</v>
      </c>
      <c r="K2062" s="1131">
        <v>2</v>
      </c>
      <c r="L2062" s="1131" t="s">
        <v>9004</v>
      </c>
      <c r="R2062" s="1131">
        <v>16</v>
      </c>
      <c r="S2062" s="1131" t="s">
        <v>8376</v>
      </c>
      <c r="T2062" s="1131">
        <v>16</v>
      </c>
    </row>
    <row r="2063" spans="1:20">
      <c r="A2063" s="1131" t="s">
        <v>5140</v>
      </c>
      <c r="B2063" s="1132" t="s">
        <v>5141</v>
      </c>
      <c r="C2063" s="1133" t="s">
        <v>4657</v>
      </c>
      <c r="D2063" s="1133" t="s">
        <v>1041</v>
      </c>
      <c r="E2063" s="1134" t="s">
        <v>702</v>
      </c>
      <c r="F2063" s="1131" t="str">
        <f t="shared" si="3"/>
        <v/>
      </c>
      <c r="G2063" s="1131">
        <v>-1</v>
      </c>
      <c r="H2063" s="1131" t="s">
        <v>437</v>
      </c>
      <c r="I2063" s="1131" t="s">
        <v>9005</v>
      </c>
      <c r="J2063" s="1131" t="s">
        <v>9006</v>
      </c>
      <c r="K2063" s="1131">
        <v>2</v>
      </c>
      <c r="L2063" s="1131" t="s">
        <v>9007</v>
      </c>
      <c r="R2063" s="1131">
        <v>16</v>
      </c>
      <c r="S2063" s="1131" t="s">
        <v>8376</v>
      </c>
      <c r="T2063" s="1131">
        <v>16</v>
      </c>
    </row>
    <row r="2064" spans="1:20">
      <c r="A2064" s="1131" t="s">
        <v>5142</v>
      </c>
      <c r="B2064" s="1132" t="s">
        <v>5143</v>
      </c>
      <c r="C2064" s="1133" t="s">
        <v>4657</v>
      </c>
      <c r="D2064" s="1133" t="s">
        <v>1041</v>
      </c>
      <c r="E2064" s="1134" t="s">
        <v>702</v>
      </c>
      <c r="F2064" s="1131" t="str">
        <f t="shared" si="3"/>
        <v/>
      </c>
      <c r="G2064" s="1131">
        <v>-1</v>
      </c>
      <c r="H2064" s="1131" t="s">
        <v>437</v>
      </c>
      <c r="I2064" s="1131" t="s">
        <v>9008</v>
      </c>
      <c r="J2064" s="1131" t="s">
        <v>9009</v>
      </c>
      <c r="K2064" s="1131">
        <v>2</v>
      </c>
      <c r="L2064" s="1131" t="s">
        <v>9010</v>
      </c>
      <c r="R2064" s="1131">
        <v>15</v>
      </c>
      <c r="S2064" s="1131" t="s">
        <v>8376</v>
      </c>
      <c r="T2064" s="1131">
        <v>15</v>
      </c>
    </row>
    <row r="2065" spans="1:20">
      <c r="A2065" s="1131" t="s">
        <v>5144</v>
      </c>
      <c r="B2065" s="1132" t="s">
        <v>5145</v>
      </c>
      <c r="C2065" s="1133" t="s">
        <v>4657</v>
      </c>
      <c r="D2065" s="1133" t="s">
        <v>1041</v>
      </c>
      <c r="E2065" s="1134" t="s">
        <v>702</v>
      </c>
      <c r="F2065" s="1131" t="str">
        <f t="shared" si="3"/>
        <v/>
      </c>
      <c r="G2065" s="1131">
        <v>-1</v>
      </c>
      <c r="H2065" s="1131" t="s">
        <v>437</v>
      </c>
      <c r="I2065" s="1131" t="s">
        <v>9011</v>
      </c>
      <c r="J2065" s="1131" t="s">
        <v>9012</v>
      </c>
      <c r="K2065" s="1131">
        <v>2</v>
      </c>
      <c r="L2065" s="1131" t="s">
        <v>9013</v>
      </c>
      <c r="R2065" s="1131">
        <v>16</v>
      </c>
      <c r="S2065" s="1131" t="s">
        <v>8376</v>
      </c>
      <c r="T2065" s="1131">
        <v>16</v>
      </c>
    </row>
    <row r="2066" spans="1:20">
      <c r="A2066" s="1131" t="s">
        <v>5146</v>
      </c>
      <c r="B2066" s="1132" t="s">
        <v>5147</v>
      </c>
      <c r="C2066" s="1133" t="s">
        <v>4657</v>
      </c>
      <c r="D2066" s="1133" t="s">
        <v>1041</v>
      </c>
      <c r="E2066" s="1134" t="s">
        <v>702</v>
      </c>
      <c r="F2066" s="1131" t="str">
        <f t="shared" si="3"/>
        <v/>
      </c>
      <c r="G2066" s="1131">
        <v>-1</v>
      </c>
      <c r="H2066" s="1131" t="s">
        <v>437</v>
      </c>
      <c r="I2066" s="1131" t="s">
        <v>9014</v>
      </c>
      <c r="J2066" s="1131" t="s">
        <v>9015</v>
      </c>
      <c r="K2066" s="1131">
        <v>2</v>
      </c>
      <c r="L2066" s="1131" t="s">
        <v>9016</v>
      </c>
      <c r="R2066" s="1131">
        <v>16</v>
      </c>
      <c r="S2066" s="1131" t="s">
        <v>8376</v>
      </c>
      <c r="T2066" s="1131">
        <v>16</v>
      </c>
    </row>
    <row r="2067" spans="1:20">
      <c r="A2067" s="1131" t="s">
        <v>5148</v>
      </c>
      <c r="B2067" s="1132" t="s">
        <v>5149</v>
      </c>
      <c r="C2067" s="1133" t="s">
        <v>4657</v>
      </c>
      <c r="D2067" s="1133" t="s">
        <v>1041</v>
      </c>
      <c r="E2067" s="1134" t="s">
        <v>702</v>
      </c>
      <c r="F2067" s="1131" t="str">
        <f t="shared" si="3"/>
        <v/>
      </c>
      <c r="G2067" s="1131">
        <v>-1</v>
      </c>
      <c r="H2067" s="1131" t="s">
        <v>437</v>
      </c>
      <c r="I2067" s="1131" t="s">
        <v>9017</v>
      </c>
      <c r="J2067" s="1131" t="s">
        <v>9018</v>
      </c>
      <c r="K2067" s="1131">
        <v>2</v>
      </c>
      <c r="L2067" s="1131" t="s">
        <v>9019</v>
      </c>
      <c r="R2067" s="1131">
        <v>16</v>
      </c>
      <c r="S2067" s="1131" t="s">
        <v>8376</v>
      </c>
      <c r="T2067" s="1131">
        <v>16</v>
      </c>
    </row>
    <row r="2068" spans="1:20">
      <c r="A2068" s="1131" t="s">
        <v>5150</v>
      </c>
      <c r="B2068" s="1132" t="s">
        <v>5151</v>
      </c>
      <c r="C2068" s="1133" t="s">
        <v>4657</v>
      </c>
      <c r="D2068" s="1133" t="s">
        <v>1041</v>
      </c>
      <c r="E2068" s="1134" t="s">
        <v>702</v>
      </c>
      <c r="F2068" s="1131" t="str">
        <f t="shared" si="3"/>
        <v/>
      </c>
      <c r="G2068" s="1131">
        <v>-1</v>
      </c>
      <c r="H2068" s="1131" t="s">
        <v>437</v>
      </c>
      <c r="I2068" s="1131" t="s">
        <v>9020</v>
      </c>
      <c r="J2068" s="1131" t="s">
        <v>9021</v>
      </c>
      <c r="K2068" s="1131">
        <v>2</v>
      </c>
      <c r="L2068" s="1131" t="s">
        <v>9022</v>
      </c>
      <c r="R2068" s="1131">
        <v>16</v>
      </c>
      <c r="S2068" s="1131" t="s">
        <v>8376</v>
      </c>
      <c r="T2068" s="1131">
        <v>16</v>
      </c>
    </row>
    <row r="2069" spans="1:20">
      <c r="A2069" s="1131" t="s">
        <v>5152</v>
      </c>
      <c r="B2069" s="1132" t="s">
        <v>5153</v>
      </c>
      <c r="C2069" s="1133" t="s">
        <v>4657</v>
      </c>
      <c r="D2069" s="1133" t="s">
        <v>1041</v>
      </c>
      <c r="E2069" s="1134" t="s">
        <v>702</v>
      </c>
      <c r="F2069" s="1131" t="str">
        <f t="shared" si="3"/>
        <v/>
      </c>
      <c r="G2069" s="1131">
        <v>-1</v>
      </c>
      <c r="H2069" s="1131" t="s">
        <v>437</v>
      </c>
      <c r="I2069" s="1131" t="s">
        <v>9023</v>
      </c>
      <c r="J2069" s="1131" t="s">
        <v>9024</v>
      </c>
      <c r="K2069" s="1131">
        <v>2</v>
      </c>
      <c r="L2069" s="1131" t="s">
        <v>9025</v>
      </c>
      <c r="R2069" s="1131">
        <v>16</v>
      </c>
      <c r="S2069" s="1131" t="s">
        <v>8376</v>
      </c>
      <c r="T2069" s="1131">
        <v>16</v>
      </c>
    </row>
    <row r="2070" spans="1:20">
      <c r="A2070" s="1131" t="s">
        <v>5154</v>
      </c>
      <c r="B2070" s="1132" t="s">
        <v>5155</v>
      </c>
      <c r="C2070" s="1133" t="s">
        <v>4657</v>
      </c>
      <c r="D2070" s="1133" t="s">
        <v>1041</v>
      </c>
      <c r="E2070" s="1134" t="s">
        <v>702</v>
      </c>
      <c r="F2070" s="1131" t="str">
        <f t="shared" si="3"/>
        <v/>
      </c>
      <c r="G2070" s="1131">
        <v>-1</v>
      </c>
      <c r="H2070" s="1131" t="s">
        <v>437</v>
      </c>
      <c r="I2070" s="1131" t="s">
        <v>9026</v>
      </c>
      <c r="J2070" s="1131" t="s">
        <v>9027</v>
      </c>
      <c r="K2070" s="1131">
        <v>2</v>
      </c>
      <c r="L2070" s="1131" t="s">
        <v>9028</v>
      </c>
      <c r="R2070" s="1131">
        <v>16</v>
      </c>
      <c r="S2070" s="1131" t="s">
        <v>8376</v>
      </c>
      <c r="T2070" s="1131">
        <v>16</v>
      </c>
    </row>
    <row r="2071" spans="1:20">
      <c r="A2071" s="1131" t="s">
        <v>5156</v>
      </c>
      <c r="B2071" s="1132" t="s">
        <v>5157</v>
      </c>
      <c r="C2071" s="1133" t="s">
        <v>4657</v>
      </c>
      <c r="D2071" s="1133" t="s">
        <v>1041</v>
      </c>
      <c r="E2071" s="1134" t="s">
        <v>702</v>
      </c>
      <c r="F2071" s="1131" t="str">
        <f t="shared" si="3"/>
        <v/>
      </c>
      <c r="G2071" s="1131">
        <v>-1</v>
      </c>
      <c r="H2071" s="1131" t="s">
        <v>437</v>
      </c>
      <c r="I2071" s="1131" t="s">
        <v>9029</v>
      </c>
      <c r="J2071" s="1131" t="s">
        <v>9030</v>
      </c>
      <c r="K2071" s="1131">
        <v>2</v>
      </c>
      <c r="L2071" s="1131" t="s">
        <v>9031</v>
      </c>
      <c r="R2071" s="1131">
        <v>16</v>
      </c>
      <c r="S2071" s="1131" t="s">
        <v>8376</v>
      </c>
      <c r="T2071" s="1131">
        <v>16</v>
      </c>
    </row>
    <row r="2072" spans="1:20">
      <c r="A2072" s="1131" t="s">
        <v>5158</v>
      </c>
      <c r="B2072" s="1132" t="s">
        <v>5159</v>
      </c>
      <c r="C2072" s="1133" t="s">
        <v>4657</v>
      </c>
      <c r="D2072" s="1133" t="s">
        <v>1041</v>
      </c>
      <c r="E2072" s="1134" t="s">
        <v>702</v>
      </c>
      <c r="F2072" s="1131" t="str">
        <f t="shared" si="3"/>
        <v/>
      </c>
      <c r="G2072" s="1131">
        <v>-1</v>
      </c>
      <c r="H2072" s="1131" t="s">
        <v>437</v>
      </c>
      <c r="I2072" s="1131" t="s">
        <v>9032</v>
      </c>
      <c r="J2072" s="1131" t="s">
        <v>9033</v>
      </c>
      <c r="K2072" s="1131">
        <v>2</v>
      </c>
      <c r="L2072" s="1131" t="s">
        <v>9034</v>
      </c>
      <c r="R2072" s="1131">
        <v>16</v>
      </c>
      <c r="S2072" s="1131" t="s">
        <v>8376</v>
      </c>
      <c r="T2072" s="1131">
        <v>16</v>
      </c>
    </row>
    <row r="2073" spans="1:20">
      <c r="A2073" s="1131" t="s">
        <v>5160</v>
      </c>
      <c r="B2073" s="1132" t="s">
        <v>5161</v>
      </c>
      <c r="C2073" s="1133" t="s">
        <v>4657</v>
      </c>
      <c r="D2073" s="1133" t="s">
        <v>1041</v>
      </c>
      <c r="E2073" s="1134" t="s">
        <v>702</v>
      </c>
      <c r="F2073" s="1131" t="str">
        <f t="shared" si="3"/>
        <v/>
      </c>
      <c r="G2073" s="1131">
        <v>-1</v>
      </c>
      <c r="H2073" s="1131" t="s">
        <v>437</v>
      </c>
      <c r="I2073" s="1131" t="s">
        <v>9035</v>
      </c>
      <c r="J2073" s="1131" t="s">
        <v>9036</v>
      </c>
      <c r="K2073" s="1131">
        <v>2</v>
      </c>
      <c r="L2073" s="1131" t="s">
        <v>9037</v>
      </c>
      <c r="R2073" s="1131">
        <v>16</v>
      </c>
      <c r="S2073" s="1131" t="s">
        <v>8376</v>
      </c>
      <c r="T2073" s="1131">
        <v>16</v>
      </c>
    </row>
    <row r="2074" spans="1:20">
      <c r="A2074" s="1131" t="s">
        <v>5162</v>
      </c>
      <c r="B2074" s="1132" t="s">
        <v>5163</v>
      </c>
      <c r="C2074" s="1133" t="s">
        <v>4657</v>
      </c>
      <c r="D2074" s="1133" t="s">
        <v>1041</v>
      </c>
      <c r="E2074" s="1134" t="s">
        <v>702</v>
      </c>
      <c r="F2074" s="1131" t="str">
        <f t="shared" si="3"/>
        <v/>
      </c>
      <c r="G2074" s="1131">
        <v>-1</v>
      </c>
      <c r="H2074" s="1131" t="s">
        <v>437</v>
      </c>
      <c r="I2074" s="1131" t="s">
        <v>9038</v>
      </c>
      <c r="J2074" s="1131" t="s">
        <v>9039</v>
      </c>
      <c r="K2074" s="1131">
        <v>2</v>
      </c>
      <c r="L2074" s="1131" t="s">
        <v>9040</v>
      </c>
      <c r="R2074" s="1131">
        <v>16</v>
      </c>
      <c r="S2074" s="1131" t="s">
        <v>8376</v>
      </c>
      <c r="T2074" s="1131">
        <v>16</v>
      </c>
    </row>
    <row r="2075" spans="1:20">
      <c r="A2075" s="1131" t="s">
        <v>5164</v>
      </c>
      <c r="B2075" s="1132" t="s">
        <v>5165</v>
      </c>
      <c r="C2075" s="1133" t="s">
        <v>4657</v>
      </c>
      <c r="D2075" s="1133" t="s">
        <v>1041</v>
      </c>
      <c r="E2075" s="1134" t="s">
        <v>702</v>
      </c>
      <c r="F2075" s="1131" t="str">
        <f t="shared" si="3"/>
        <v/>
      </c>
      <c r="G2075" s="1131">
        <v>-1</v>
      </c>
      <c r="H2075" s="1131" t="s">
        <v>437</v>
      </c>
      <c r="I2075" s="1131" t="s">
        <v>9041</v>
      </c>
      <c r="J2075" s="1131" t="s">
        <v>9042</v>
      </c>
      <c r="K2075" s="1131">
        <v>2</v>
      </c>
      <c r="L2075" s="1131" t="s">
        <v>9043</v>
      </c>
      <c r="R2075" s="1131">
        <v>16</v>
      </c>
      <c r="S2075" s="1131" t="s">
        <v>8376</v>
      </c>
      <c r="T2075" s="1131">
        <v>16</v>
      </c>
    </row>
    <row r="2076" spans="1:20">
      <c r="A2076" s="1131" t="s">
        <v>5166</v>
      </c>
      <c r="B2076" s="1132" t="s">
        <v>5167</v>
      </c>
      <c r="C2076" s="1133" t="s">
        <v>4657</v>
      </c>
      <c r="D2076" s="1133" t="s">
        <v>1041</v>
      </c>
      <c r="E2076" s="1134" t="s">
        <v>702</v>
      </c>
      <c r="F2076" s="1131" t="str">
        <f t="shared" si="3"/>
        <v/>
      </c>
      <c r="G2076" s="1131">
        <v>-1</v>
      </c>
      <c r="H2076" s="1131" t="s">
        <v>437</v>
      </c>
      <c r="I2076" s="1131" t="s">
        <v>9044</v>
      </c>
      <c r="J2076" s="1131" t="s">
        <v>9045</v>
      </c>
      <c r="K2076" s="1131">
        <v>2</v>
      </c>
      <c r="L2076" s="1131" t="s">
        <v>9046</v>
      </c>
      <c r="R2076" s="1131">
        <v>16</v>
      </c>
      <c r="S2076" s="1131" t="s">
        <v>8376</v>
      </c>
      <c r="T2076" s="1131">
        <v>16</v>
      </c>
    </row>
    <row r="2077" spans="1:20">
      <c r="A2077" s="1131" t="s">
        <v>5168</v>
      </c>
      <c r="B2077" s="1132" t="s">
        <v>5169</v>
      </c>
      <c r="C2077" s="1133" t="s">
        <v>4657</v>
      </c>
      <c r="D2077" s="1133" t="s">
        <v>1041</v>
      </c>
      <c r="E2077" s="1134" t="s">
        <v>702</v>
      </c>
      <c r="F2077" s="1131" t="str">
        <f t="shared" si="3"/>
        <v/>
      </c>
      <c r="G2077" s="1131">
        <v>-1</v>
      </c>
      <c r="H2077" s="1131" t="s">
        <v>437</v>
      </c>
      <c r="I2077" s="1131" t="s">
        <v>9047</v>
      </c>
      <c r="J2077" s="1131" t="s">
        <v>9048</v>
      </c>
      <c r="K2077" s="1131">
        <v>2</v>
      </c>
      <c r="L2077" s="1131" t="s">
        <v>9049</v>
      </c>
      <c r="R2077" s="1131">
        <v>16</v>
      </c>
      <c r="S2077" s="1131" t="s">
        <v>8376</v>
      </c>
      <c r="T2077" s="1131">
        <v>16</v>
      </c>
    </row>
    <row r="2078" spans="1:20">
      <c r="A2078" s="1131" t="s">
        <v>5170</v>
      </c>
      <c r="B2078" s="1132" t="s">
        <v>5171</v>
      </c>
      <c r="C2078" s="1133" t="s">
        <v>4657</v>
      </c>
      <c r="D2078" s="1133" t="s">
        <v>1041</v>
      </c>
      <c r="E2078" s="1134" t="s">
        <v>702</v>
      </c>
      <c r="F2078" s="1131" t="str">
        <f t="shared" ref="F2078:F2141" si="4">IF(LEN(A2078)=28,"","pas bon")</f>
        <v/>
      </c>
      <c r="G2078" s="1131">
        <v>-1</v>
      </c>
      <c r="H2078" s="1131" t="s">
        <v>437</v>
      </c>
      <c r="I2078" s="1131" t="s">
        <v>9050</v>
      </c>
      <c r="J2078" s="1131" t="s">
        <v>9051</v>
      </c>
      <c r="K2078" s="1131">
        <v>2</v>
      </c>
      <c r="L2078" s="1131" t="s">
        <v>9052</v>
      </c>
      <c r="R2078" s="1131">
        <v>32</v>
      </c>
      <c r="S2078" s="1131" t="s">
        <v>8376</v>
      </c>
      <c r="T2078" s="1131">
        <v>32</v>
      </c>
    </row>
    <row r="2079" spans="1:20">
      <c r="A2079" s="1131" t="s">
        <v>5172</v>
      </c>
      <c r="B2079" s="1132" t="s">
        <v>5173</v>
      </c>
      <c r="C2079" s="1133" t="s">
        <v>4657</v>
      </c>
      <c r="D2079" s="1133" t="s">
        <v>1041</v>
      </c>
      <c r="E2079" s="1134" t="s">
        <v>702</v>
      </c>
      <c r="F2079" s="1131" t="str">
        <f t="shared" si="4"/>
        <v/>
      </c>
      <c r="G2079" s="1131">
        <v>-1</v>
      </c>
      <c r="H2079" s="1131" t="s">
        <v>437</v>
      </c>
      <c r="I2079" s="1131" t="s">
        <v>9053</v>
      </c>
      <c r="J2079" s="1131" t="s">
        <v>9054</v>
      </c>
      <c r="K2079" s="1131">
        <v>2</v>
      </c>
      <c r="L2079" s="1131" t="s">
        <v>9055</v>
      </c>
      <c r="R2079" s="1131">
        <v>16</v>
      </c>
      <c r="S2079" s="1131" t="s">
        <v>8376</v>
      </c>
      <c r="T2079" s="1131">
        <v>16</v>
      </c>
    </row>
    <row r="2080" spans="1:20">
      <c r="A2080" s="1131" t="s">
        <v>5174</v>
      </c>
      <c r="B2080" s="1132" t="s">
        <v>5175</v>
      </c>
      <c r="C2080" s="1133" t="s">
        <v>4657</v>
      </c>
      <c r="D2080" s="1133" t="s">
        <v>1041</v>
      </c>
      <c r="E2080" s="1134" t="s">
        <v>702</v>
      </c>
      <c r="F2080" s="1131" t="str">
        <f t="shared" si="4"/>
        <v/>
      </c>
      <c r="G2080" s="1131">
        <v>-1</v>
      </c>
      <c r="H2080" s="1131" t="s">
        <v>437</v>
      </c>
      <c r="I2080" s="1131" t="s">
        <v>9056</v>
      </c>
      <c r="J2080" s="1131" t="s">
        <v>9057</v>
      </c>
      <c r="K2080" s="1131">
        <v>2</v>
      </c>
      <c r="L2080" s="1131" t="s">
        <v>9058</v>
      </c>
      <c r="R2080" s="1131">
        <v>16</v>
      </c>
      <c r="S2080" s="1131" t="s">
        <v>7215</v>
      </c>
      <c r="T2080" s="1131">
        <v>16</v>
      </c>
    </row>
    <row r="2081" spans="1:20">
      <c r="A2081" s="1131" t="s">
        <v>5176</v>
      </c>
      <c r="B2081" s="1132" t="s">
        <v>5177</v>
      </c>
      <c r="C2081" s="1133" t="s">
        <v>4657</v>
      </c>
      <c r="D2081" s="1133" t="s">
        <v>1041</v>
      </c>
      <c r="E2081" s="1134" t="s">
        <v>702</v>
      </c>
      <c r="F2081" s="1131" t="str">
        <f t="shared" si="4"/>
        <v/>
      </c>
      <c r="G2081" s="1131">
        <v>-1</v>
      </c>
      <c r="H2081" s="1131" t="s">
        <v>437</v>
      </c>
      <c r="I2081" s="1131" t="s">
        <v>9059</v>
      </c>
      <c r="J2081" s="1131" t="s">
        <v>9060</v>
      </c>
      <c r="K2081" s="1131">
        <v>2</v>
      </c>
      <c r="L2081" s="1131" t="s">
        <v>9061</v>
      </c>
      <c r="R2081" s="1131">
        <v>16</v>
      </c>
      <c r="S2081" s="1131" t="s">
        <v>8376</v>
      </c>
      <c r="T2081" s="1131">
        <v>16</v>
      </c>
    </row>
    <row r="2082" spans="1:20">
      <c r="A2082" s="1131" t="s">
        <v>5178</v>
      </c>
      <c r="B2082" s="1132" t="s">
        <v>5179</v>
      </c>
      <c r="C2082" s="1133" t="s">
        <v>4657</v>
      </c>
      <c r="D2082" s="1133" t="s">
        <v>1041</v>
      </c>
      <c r="E2082" s="1134" t="s">
        <v>702</v>
      </c>
      <c r="F2082" s="1131" t="str">
        <f t="shared" si="4"/>
        <v/>
      </c>
      <c r="G2082" s="1131">
        <v>-1</v>
      </c>
      <c r="H2082" s="1131" t="s">
        <v>437</v>
      </c>
      <c r="I2082" s="1131" t="s">
        <v>9062</v>
      </c>
      <c r="J2082" s="1131" t="s">
        <v>9063</v>
      </c>
      <c r="K2082" s="1131">
        <v>2</v>
      </c>
      <c r="L2082" s="1131" t="s">
        <v>9064</v>
      </c>
      <c r="R2082" s="1131">
        <v>16</v>
      </c>
      <c r="S2082" s="1131" t="s">
        <v>8376</v>
      </c>
      <c r="T2082" s="1131">
        <v>16</v>
      </c>
    </row>
    <row r="2083" spans="1:20">
      <c r="A2083" s="1131" t="s">
        <v>5180</v>
      </c>
      <c r="B2083" s="1132" t="s">
        <v>5181</v>
      </c>
      <c r="C2083" s="1133" t="s">
        <v>4657</v>
      </c>
      <c r="D2083" s="1133" t="s">
        <v>1041</v>
      </c>
      <c r="E2083" s="1133" t="s">
        <v>702</v>
      </c>
      <c r="F2083" s="1131" t="str">
        <f t="shared" si="4"/>
        <v/>
      </c>
      <c r="G2083" s="1131">
        <v>-1</v>
      </c>
      <c r="H2083" s="1131" t="s">
        <v>437</v>
      </c>
      <c r="I2083" s="1131" t="s">
        <v>9065</v>
      </c>
      <c r="J2083" s="1131" t="s">
        <v>9066</v>
      </c>
      <c r="K2083" s="1131">
        <v>2</v>
      </c>
      <c r="L2083" s="1131" t="s">
        <v>9067</v>
      </c>
      <c r="R2083" s="1131">
        <v>16</v>
      </c>
      <c r="S2083" s="1131" t="s">
        <v>8376</v>
      </c>
      <c r="T2083" s="1131">
        <v>16</v>
      </c>
    </row>
    <row r="2084" spans="1:20">
      <c r="A2084" s="1131" t="s">
        <v>5182</v>
      </c>
      <c r="B2084" s="1132" t="s">
        <v>5183</v>
      </c>
      <c r="C2084" s="1133" t="s">
        <v>4657</v>
      </c>
      <c r="D2084" s="1133" t="s">
        <v>1041</v>
      </c>
      <c r="E2084" s="1133" t="s">
        <v>702</v>
      </c>
      <c r="F2084" s="1131" t="str">
        <f t="shared" si="4"/>
        <v/>
      </c>
      <c r="G2084" s="1131">
        <v>-1</v>
      </c>
      <c r="H2084" s="1131" t="s">
        <v>437</v>
      </c>
      <c r="I2084" s="1131" t="s">
        <v>9068</v>
      </c>
      <c r="J2084" s="1131" t="s">
        <v>9069</v>
      </c>
      <c r="K2084" s="1131">
        <v>2</v>
      </c>
      <c r="L2084" s="1131" t="s">
        <v>9070</v>
      </c>
      <c r="R2084" s="1131">
        <v>16</v>
      </c>
      <c r="S2084" s="1131" t="s">
        <v>8376</v>
      </c>
      <c r="T2084" s="1131">
        <v>16</v>
      </c>
    </row>
    <row r="2085" spans="1:20">
      <c r="A2085" s="1131" t="s">
        <v>5184</v>
      </c>
      <c r="B2085" s="1132" t="s">
        <v>5185</v>
      </c>
      <c r="C2085" s="1133" t="s">
        <v>4657</v>
      </c>
      <c r="D2085" s="1133" t="s">
        <v>1041</v>
      </c>
      <c r="E2085" s="1133" t="s">
        <v>702</v>
      </c>
      <c r="F2085" s="1131" t="str">
        <f t="shared" si="4"/>
        <v/>
      </c>
      <c r="G2085" s="1131">
        <v>-1</v>
      </c>
      <c r="H2085" s="1131" t="s">
        <v>437</v>
      </c>
      <c r="I2085" s="1131" t="s">
        <v>9071</v>
      </c>
      <c r="J2085" s="1131" t="s">
        <v>9072</v>
      </c>
      <c r="K2085" s="1131">
        <v>2</v>
      </c>
      <c r="L2085" s="1131" t="s">
        <v>9073</v>
      </c>
      <c r="R2085" s="1131">
        <v>16</v>
      </c>
      <c r="S2085" s="1131" t="s">
        <v>8376</v>
      </c>
      <c r="T2085" s="1131">
        <v>16</v>
      </c>
    </row>
    <row r="2086" spans="1:20">
      <c r="A2086" s="1131" t="s">
        <v>5186</v>
      </c>
      <c r="B2086" s="1132" t="s">
        <v>5187</v>
      </c>
      <c r="C2086" s="1133" t="s">
        <v>4657</v>
      </c>
      <c r="D2086" s="1133" t="s">
        <v>1041</v>
      </c>
      <c r="E2086" s="1133" t="s">
        <v>702</v>
      </c>
      <c r="F2086" s="1131" t="str">
        <f t="shared" si="4"/>
        <v/>
      </c>
      <c r="G2086" s="1131">
        <v>-1</v>
      </c>
      <c r="H2086" s="1131" t="s">
        <v>437</v>
      </c>
      <c r="I2086" s="1131" t="s">
        <v>9074</v>
      </c>
      <c r="J2086" s="1131" t="s">
        <v>9075</v>
      </c>
      <c r="K2086" s="1131">
        <v>2</v>
      </c>
      <c r="L2086" s="1131" t="s">
        <v>9076</v>
      </c>
      <c r="R2086" s="1131">
        <v>16</v>
      </c>
      <c r="S2086" s="1131" t="s">
        <v>8376</v>
      </c>
      <c r="T2086" s="1131">
        <v>16</v>
      </c>
    </row>
    <row r="2087" spans="1:20">
      <c r="A2087" s="1131" t="s">
        <v>5188</v>
      </c>
      <c r="B2087" s="1132" t="s">
        <v>5189</v>
      </c>
      <c r="C2087" s="1133" t="s">
        <v>4657</v>
      </c>
      <c r="D2087" s="1133" t="s">
        <v>1041</v>
      </c>
      <c r="E2087" s="1133" t="s">
        <v>702</v>
      </c>
      <c r="F2087" s="1131" t="str">
        <f t="shared" si="4"/>
        <v/>
      </c>
      <c r="G2087" s="1131">
        <v>-1</v>
      </c>
      <c r="H2087" s="1131" t="s">
        <v>437</v>
      </c>
      <c r="I2087" s="1131" t="s">
        <v>9077</v>
      </c>
      <c r="J2087" s="1131" t="s">
        <v>9078</v>
      </c>
      <c r="K2087" s="1131">
        <v>2</v>
      </c>
      <c r="L2087" s="1131" t="s">
        <v>9079</v>
      </c>
      <c r="R2087" s="1131">
        <v>16</v>
      </c>
      <c r="S2087" s="1131" t="s">
        <v>8376</v>
      </c>
      <c r="T2087" s="1131">
        <v>16</v>
      </c>
    </row>
    <row r="2088" spans="1:20">
      <c r="A2088" s="1131" t="s">
        <v>5190</v>
      </c>
      <c r="B2088" s="1132" t="s">
        <v>5191</v>
      </c>
      <c r="C2088" s="1133" t="s">
        <v>4657</v>
      </c>
      <c r="D2088" s="1133" t="s">
        <v>1041</v>
      </c>
      <c r="E2088" s="1133" t="s">
        <v>702</v>
      </c>
      <c r="F2088" s="1131" t="str">
        <f t="shared" si="4"/>
        <v/>
      </c>
      <c r="G2088" s="1131">
        <v>-1</v>
      </c>
      <c r="H2088" s="1131" t="s">
        <v>437</v>
      </c>
      <c r="I2088" s="1131" t="s">
        <v>9080</v>
      </c>
      <c r="J2088" s="1131" t="s">
        <v>9081</v>
      </c>
      <c r="K2088" s="1131">
        <v>2</v>
      </c>
      <c r="L2088" s="1131" t="s">
        <v>9079</v>
      </c>
      <c r="R2088" s="1131">
        <v>16</v>
      </c>
      <c r="S2088" s="1131" t="s">
        <v>7215</v>
      </c>
      <c r="T2088" s="1131">
        <v>16</v>
      </c>
    </row>
    <row r="2089" spans="1:20">
      <c r="A2089" s="1131" t="s">
        <v>5192</v>
      </c>
      <c r="B2089" s="1132" t="s">
        <v>5193</v>
      </c>
      <c r="C2089" s="1133" t="s">
        <v>4657</v>
      </c>
      <c r="D2089" s="1133" t="s">
        <v>1041</v>
      </c>
      <c r="E2089" s="1133" t="s">
        <v>702</v>
      </c>
      <c r="F2089" s="1131" t="str">
        <f t="shared" si="4"/>
        <v/>
      </c>
      <c r="G2089" s="1131">
        <v>-1</v>
      </c>
      <c r="H2089" s="1131" t="s">
        <v>437</v>
      </c>
      <c r="I2089" s="1131" t="s">
        <v>9082</v>
      </c>
      <c r="J2089" s="1131" t="s">
        <v>9083</v>
      </c>
      <c r="K2089" s="1131">
        <v>2</v>
      </c>
      <c r="L2089" s="1131" t="s">
        <v>9084</v>
      </c>
      <c r="R2089" s="1131">
        <v>16</v>
      </c>
      <c r="S2089" s="1131" t="s">
        <v>8376</v>
      </c>
      <c r="T2089" s="1131">
        <v>16</v>
      </c>
    </row>
    <row r="2090" spans="1:20">
      <c r="A2090" s="1131" t="s">
        <v>5194</v>
      </c>
      <c r="B2090" s="1132" t="s">
        <v>5195</v>
      </c>
      <c r="C2090" s="1133" t="s">
        <v>4657</v>
      </c>
      <c r="D2090" s="1133" t="s">
        <v>1041</v>
      </c>
      <c r="E2090" s="1133" t="s">
        <v>702</v>
      </c>
      <c r="F2090" s="1131" t="str">
        <f t="shared" si="4"/>
        <v/>
      </c>
      <c r="G2090" s="1131">
        <v>-1</v>
      </c>
      <c r="H2090" s="1131" t="s">
        <v>437</v>
      </c>
      <c r="I2090" s="1131" t="s">
        <v>9085</v>
      </c>
      <c r="J2090" s="1131" t="s">
        <v>9086</v>
      </c>
      <c r="K2090" s="1131">
        <v>2</v>
      </c>
      <c r="L2090" s="1131" t="s">
        <v>9087</v>
      </c>
      <c r="R2090" s="1131">
        <v>16</v>
      </c>
      <c r="S2090" s="1131" t="s">
        <v>7215</v>
      </c>
      <c r="T2090" s="1131">
        <v>16</v>
      </c>
    </row>
    <row r="2091" spans="1:20">
      <c r="A2091" s="1131" t="s">
        <v>5196</v>
      </c>
      <c r="B2091" s="1132" t="s">
        <v>5197</v>
      </c>
      <c r="C2091" s="1133" t="s">
        <v>4657</v>
      </c>
      <c r="D2091" s="1133" t="s">
        <v>1041</v>
      </c>
      <c r="E2091" s="1133" t="s">
        <v>702</v>
      </c>
      <c r="F2091" s="1131" t="str">
        <f t="shared" si="4"/>
        <v/>
      </c>
      <c r="G2091" s="1131">
        <v>0</v>
      </c>
      <c r="H2091" s="1131" t="s">
        <v>7246</v>
      </c>
      <c r="I2091" s="1131" t="s">
        <v>9088</v>
      </c>
      <c r="J2091" s="1131" t="s">
        <v>9089</v>
      </c>
      <c r="K2091" s="1131">
        <v>2</v>
      </c>
      <c r="L2091" s="1131" t="s">
        <v>9090</v>
      </c>
      <c r="R2091" s="1131">
        <v>14</v>
      </c>
      <c r="S2091" s="1131" t="s">
        <v>7215</v>
      </c>
      <c r="T2091" s="1131">
        <v>14</v>
      </c>
    </row>
    <row r="2092" spans="1:20">
      <c r="A2092" s="1131" t="s">
        <v>5198</v>
      </c>
      <c r="B2092" s="1132" t="s">
        <v>5199</v>
      </c>
      <c r="C2092" s="1133" t="s">
        <v>4657</v>
      </c>
      <c r="D2092" s="1133" t="s">
        <v>1041</v>
      </c>
      <c r="E2092" s="1133" t="s">
        <v>702</v>
      </c>
      <c r="F2092" s="1131" t="str">
        <f t="shared" si="4"/>
        <v/>
      </c>
      <c r="G2092" s="1131">
        <v>0</v>
      </c>
      <c r="H2092" s="1131" t="s">
        <v>7246</v>
      </c>
      <c r="I2092" s="1131" t="s">
        <v>9091</v>
      </c>
      <c r="J2092" s="1131" t="s">
        <v>9092</v>
      </c>
      <c r="K2092" s="1131">
        <v>2</v>
      </c>
      <c r="L2092" s="1131" t="s">
        <v>9093</v>
      </c>
      <c r="R2092" s="1131">
        <v>14</v>
      </c>
      <c r="S2092" s="1131" t="s">
        <v>7215</v>
      </c>
      <c r="T2092" s="1131">
        <v>14</v>
      </c>
    </row>
    <row r="2093" spans="1:20">
      <c r="A2093" s="1131" t="s">
        <v>5200</v>
      </c>
      <c r="B2093" s="1132" t="s">
        <v>5201</v>
      </c>
      <c r="C2093" s="1133" t="s">
        <v>4657</v>
      </c>
      <c r="D2093" s="1133" t="s">
        <v>1041</v>
      </c>
      <c r="E2093" s="1133" t="s">
        <v>702</v>
      </c>
      <c r="F2093" s="1131" t="str">
        <f t="shared" si="4"/>
        <v/>
      </c>
      <c r="G2093" s="1131">
        <v>0</v>
      </c>
      <c r="H2093" s="1131" t="s">
        <v>7246</v>
      </c>
      <c r="I2093" s="1131" t="s">
        <v>9094</v>
      </c>
      <c r="J2093" s="1131" t="s">
        <v>9095</v>
      </c>
      <c r="K2093" s="1131">
        <v>2</v>
      </c>
      <c r="L2093" s="1131" t="s">
        <v>9096</v>
      </c>
      <c r="R2093" s="1131">
        <v>14</v>
      </c>
      <c r="S2093" s="1131" t="s">
        <v>7215</v>
      </c>
      <c r="T2093" s="1131">
        <v>14</v>
      </c>
    </row>
    <row r="2094" spans="1:20">
      <c r="A2094" s="1131" t="s">
        <v>5202</v>
      </c>
      <c r="B2094" s="1132" t="s">
        <v>5203</v>
      </c>
      <c r="C2094" s="1133" t="s">
        <v>4657</v>
      </c>
      <c r="D2094" s="1133" t="s">
        <v>1041</v>
      </c>
      <c r="E2094" s="1133" t="s">
        <v>702</v>
      </c>
      <c r="F2094" s="1131" t="str">
        <f t="shared" si="4"/>
        <v/>
      </c>
      <c r="G2094" s="1131">
        <v>0</v>
      </c>
      <c r="H2094" s="1131" t="s">
        <v>7246</v>
      </c>
      <c r="I2094" s="1131" t="s">
        <v>9097</v>
      </c>
      <c r="J2094" s="1131" t="s">
        <v>9098</v>
      </c>
      <c r="K2094" s="1131">
        <v>2</v>
      </c>
      <c r="L2094" s="1131" t="s">
        <v>9099</v>
      </c>
      <c r="R2094" s="1131">
        <v>14</v>
      </c>
      <c r="S2094" s="1131" t="s">
        <v>7215</v>
      </c>
      <c r="T2094" s="1131">
        <v>14</v>
      </c>
    </row>
    <row r="2095" spans="1:20">
      <c r="A2095" s="1131" t="s">
        <v>5204</v>
      </c>
      <c r="B2095" s="1132" t="s">
        <v>5205</v>
      </c>
      <c r="C2095" s="1133" t="s">
        <v>4657</v>
      </c>
      <c r="D2095" s="1133" t="s">
        <v>1041</v>
      </c>
      <c r="E2095" s="1133" t="s">
        <v>702</v>
      </c>
      <c r="F2095" s="1131" t="str">
        <f t="shared" si="4"/>
        <v/>
      </c>
      <c r="G2095" s="1131">
        <v>0</v>
      </c>
      <c r="H2095" s="1131" t="s">
        <v>7246</v>
      </c>
      <c r="I2095" s="1131" t="s">
        <v>9100</v>
      </c>
      <c r="J2095" s="1131" t="s">
        <v>9101</v>
      </c>
      <c r="K2095" s="1131">
        <v>2</v>
      </c>
      <c r="L2095" s="1131" t="s">
        <v>9102</v>
      </c>
      <c r="R2095" s="1131">
        <v>42</v>
      </c>
      <c r="S2095" s="1131" t="s">
        <v>7215</v>
      </c>
      <c r="T2095" s="1131">
        <v>42</v>
      </c>
    </row>
    <row r="2096" spans="1:20">
      <c r="A2096" s="1131" t="s">
        <v>5206</v>
      </c>
      <c r="B2096" s="1132" t="s">
        <v>5207</v>
      </c>
      <c r="C2096" s="1133" t="s">
        <v>4657</v>
      </c>
      <c r="D2096" s="1133" t="s">
        <v>1041</v>
      </c>
      <c r="E2096" s="1133" t="s">
        <v>702</v>
      </c>
      <c r="F2096" s="1131" t="str">
        <f t="shared" si="4"/>
        <v/>
      </c>
      <c r="G2096" s="1131">
        <v>0</v>
      </c>
      <c r="H2096" s="1131" t="s">
        <v>7246</v>
      </c>
      <c r="I2096" s="1131" t="s">
        <v>9103</v>
      </c>
      <c r="J2096" s="1131" t="s">
        <v>9104</v>
      </c>
      <c r="K2096" s="1131">
        <v>2</v>
      </c>
      <c r="L2096" s="1131" t="s">
        <v>9105</v>
      </c>
      <c r="R2096" s="1131">
        <v>14</v>
      </c>
      <c r="S2096" s="1131" t="s">
        <v>7215</v>
      </c>
      <c r="T2096" s="1131">
        <v>14</v>
      </c>
    </row>
    <row r="2097" spans="1:20">
      <c r="A2097" s="1131" t="s">
        <v>5208</v>
      </c>
      <c r="B2097" s="1132" t="s">
        <v>5209</v>
      </c>
      <c r="C2097" s="1133" t="s">
        <v>4657</v>
      </c>
      <c r="D2097" s="1133" t="s">
        <v>1041</v>
      </c>
      <c r="E2097" s="1133" t="s">
        <v>702</v>
      </c>
      <c r="F2097" s="1131" t="str">
        <f t="shared" si="4"/>
        <v/>
      </c>
      <c r="G2097" s="1131">
        <v>0</v>
      </c>
      <c r="H2097" s="1131" t="s">
        <v>7246</v>
      </c>
      <c r="I2097" s="1131" t="s">
        <v>9106</v>
      </c>
      <c r="J2097" s="1131" t="s">
        <v>9107</v>
      </c>
      <c r="K2097" s="1131">
        <v>2</v>
      </c>
      <c r="L2097" s="1131" t="s">
        <v>9108</v>
      </c>
      <c r="R2097" s="1131">
        <v>14</v>
      </c>
      <c r="S2097" s="1131" t="s">
        <v>7215</v>
      </c>
      <c r="T2097" s="1131">
        <v>14</v>
      </c>
    </row>
    <row r="2098" spans="1:20">
      <c r="A2098" s="1131" t="s">
        <v>5210</v>
      </c>
      <c r="B2098" s="1132" t="s">
        <v>5211</v>
      </c>
      <c r="C2098" s="1133" t="s">
        <v>4657</v>
      </c>
      <c r="D2098" s="1133" t="s">
        <v>1041</v>
      </c>
      <c r="E2098" s="1133" t="s">
        <v>702</v>
      </c>
      <c r="F2098" s="1131" t="str">
        <f t="shared" si="4"/>
        <v/>
      </c>
      <c r="G2098" s="1131">
        <v>0</v>
      </c>
      <c r="H2098" s="1131" t="s">
        <v>7246</v>
      </c>
      <c r="I2098" s="1131" t="s">
        <v>9109</v>
      </c>
      <c r="J2098" s="1131" t="s">
        <v>9110</v>
      </c>
      <c r="K2098" s="1131">
        <v>2</v>
      </c>
      <c r="L2098" s="1131" t="s">
        <v>9111</v>
      </c>
      <c r="R2098" s="1131">
        <v>28</v>
      </c>
      <c r="S2098" s="1131" t="s">
        <v>7215</v>
      </c>
      <c r="T2098" s="1131">
        <v>28</v>
      </c>
    </row>
    <row r="2099" spans="1:20">
      <c r="A2099" s="1131" t="s">
        <v>5212</v>
      </c>
      <c r="B2099" s="1132" t="s">
        <v>5213</v>
      </c>
      <c r="C2099" s="1133" t="s">
        <v>4657</v>
      </c>
      <c r="D2099" s="1133" t="s">
        <v>1041</v>
      </c>
      <c r="E2099" s="1133" t="s">
        <v>702</v>
      </c>
      <c r="F2099" s="1131" t="str">
        <f t="shared" si="4"/>
        <v/>
      </c>
      <c r="G2099" s="1131">
        <v>0</v>
      </c>
      <c r="H2099" s="1131" t="s">
        <v>7246</v>
      </c>
      <c r="I2099" s="1131" t="s">
        <v>9112</v>
      </c>
      <c r="J2099" s="1131" t="s">
        <v>9113</v>
      </c>
      <c r="K2099" s="1131">
        <v>2</v>
      </c>
      <c r="L2099" s="1131" t="s">
        <v>9114</v>
      </c>
      <c r="R2099" s="1131">
        <v>14</v>
      </c>
      <c r="S2099" s="1131" t="s">
        <v>7215</v>
      </c>
      <c r="T2099" s="1131">
        <v>14</v>
      </c>
    </row>
    <row r="2100" spans="1:20">
      <c r="A2100" s="1131" t="s">
        <v>5214</v>
      </c>
      <c r="B2100" s="1132" t="s">
        <v>5215</v>
      </c>
      <c r="C2100" s="1133" t="s">
        <v>4657</v>
      </c>
      <c r="D2100" s="1133" t="s">
        <v>1041</v>
      </c>
      <c r="E2100" s="1133" t="s">
        <v>702</v>
      </c>
      <c r="F2100" s="1131" t="str">
        <f t="shared" si="4"/>
        <v/>
      </c>
      <c r="G2100" s="1131">
        <v>0</v>
      </c>
      <c r="H2100" s="1131" t="s">
        <v>7246</v>
      </c>
      <c r="I2100" s="1131" t="s">
        <v>9115</v>
      </c>
      <c r="J2100" s="1131" t="s">
        <v>9116</v>
      </c>
      <c r="K2100" s="1131">
        <v>2</v>
      </c>
      <c r="L2100" s="1131" t="s">
        <v>9117</v>
      </c>
      <c r="R2100" s="1131">
        <v>42</v>
      </c>
      <c r="S2100" s="1131" t="s">
        <v>7215</v>
      </c>
      <c r="T2100" s="1131">
        <v>42</v>
      </c>
    </row>
    <row r="2101" spans="1:20">
      <c r="A2101" s="1131" t="s">
        <v>5216</v>
      </c>
      <c r="B2101" s="1132" t="s">
        <v>5217</v>
      </c>
      <c r="C2101" s="1133" t="s">
        <v>4657</v>
      </c>
      <c r="D2101" s="1133" t="s">
        <v>1041</v>
      </c>
      <c r="E2101" s="1133" t="s">
        <v>702</v>
      </c>
      <c r="F2101" s="1131" t="str">
        <f t="shared" si="4"/>
        <v/>
      </c>
      <c r="G2101" s="1131">
        <v>0</v>
      </c>
      <c r="H2101" s="1131" t="s">
        <v>7246</v>
      </c>
      <c r="I2101" s="1131" t="s">
        <v>9118</v>
      </c>
      <c r="J2101" s="1131" t="s">
        <v>9119</v>
      </c>
      <c r="K2101" s="1131">
        <v>2</v>
      </c>
      <c r="L2101" s="1131" t="s">
        <v>9120</v>
      </c>
      <c r="R2101" s="1131">
        <v>14</v>
      </c>
      <c r="S2101" s="1131" t="s">
        <v>7215</v>
      </c>
      <c r="T2101" s="1131">
        <v>14</v>
      </c>
    </row>
    <row r="2102" spans="1:20">
      <c r="A2102" s="1131" t="s">
        <v>5218</v>
      </c>
      <c r="B2102" s="1132" t="s">
        <v>5219</v>
      </c>
      <c r="C2102" s="1133" t="s">
        <v>4657</v>
      </c>
      <c r="D2102" s="1133" t="s">
        <v>1041</v>
      </c>
      <c r="E2102" s="1133" t="s">
        <v>702</v>
      </c>
      <c r="F2102" s="1131" t="str">
        <f t="shared" si="4"/>
        <v/>
      </c>
      <c r="G2102" s="1131">
        <v>0</v>
      </c>
      <c r="H2102" s="1131" t="s">
        <v>7246</v>
      </c>
      <c r="I2102" s="1131" t="s">
        <v>9121</v>
      </c>
      <c r="J2102" s="1131" t="s">
        <v>9122</v>
      </c>
      <c r="K2102" s="1131">
        <v>2</v>
      </c>
      <c r="L2102" s="1131" t="s">
        <v>9123</v>
      </c>
      <c r="R2102" s="1131">
        <v>14</v>
      </c>
      <c r="S2102" s="1131" t="s">
        <v>7215</v>
      </c>
      <c r="T2102" s="1131">
        <v>14</v>
      </c>
    </row>
    <row r="2103" spans="1:20">
      <c r="A2103" s="1131" t="s">
        <v>5220</v>
      </c>
      <c r="B2103" s="1132" t="s">
        <v>5221</v>
      </c>
      <c r="C2103" s="1133" t="s">
        <v>4657</v>
      </c>
      <c r="D2103" s="1133" t="s">
        <v>1041</v>
      </c>
      <c r="E2103" s="1133" t="s">
        <v>702</v>
      </c>
      <c r="F2103" s="1131" t="str">
        <f t="shared" si="4"/>
        <v/>
      </c>
      <c r="G2103" s="1131">
        <v>0</v>
      </c>
      <c r="H2103" s="1131" t="s">
        <v>7246</v>
      </c>
      <c r="I2103" s="1131" t="s">
        <v>9124</v>
      </c>
      <c r="J2103" s="1131" t="s">
        <v>9125</v>
      </c>
      <c r="K2103" s="1131">
        <v>2</v>
      </c>
      <c r="L2103" s="1131" t="s">
        <v>9126</v>
      </c>
      <c r="R2103" s="1131">
        <v>14</v>
      </c>
      <c r="S2103" s="1131" t="s">
        <v>7215</v>
      </c>
      <c r="T2103" s="1131">
        <v>14</v>
      </c>
    </row>
    <row r="2104" spans="1:20">
      <c r="A2104" s="1131" t="s">
        <v>5222</v>
      </c>
      <c r="B2104" s="1132" t="s">
        <v>5223</v>
      </c>
      <c r="C2104" s="1133" t="s">
        <v>4657</v>
      </c>
      <c r="D2104" s="1133" t="s">
        <v>1041</v>
      </c>
      <c r="E2104" s="1133" t="s">
        <v>702</v>
      </c>
      <c r="F2104" s="1131" t="str">
        <f t="shared" si="4"/>
        <v/>
      </c>
      <c r="G2104" s="1131">
        <v>0</v>
      </c>
      <c r="H2104" s="1131" t="s">
        <v>7246</v>
      </c>
      <c r="I2104" s="1131" t="s">
        <v>9127</v>
      </c>
      <c r="J2104" s="1131" t="s">
        <v>9128</v>
      </c>
      <c r="K2104" s="1131">
        <v>2</v>
      </c>
      <c r="L2104" s="1131" t="s">
        <v>9129</v>
      </c>
      <c r="R2104" s="1131">
        <v>14</v>
      </c>
      <c r="S2104" s="1131" t="s">
        <v>7215</v>
      </c>
      <c r="T2104" s="1131">
        <v>14</v>
      </c>
    </row>
    <row r="2105" spans="1:20">
      <c r="A2105" s="1131" t="s">
        <v>5224</v>
      </c>
      <c r="B2105" s="1132" t="s">
        <v>5225</v>
      </c>
      <c r="C2105" s="1133" t="s">
        <v>4657</v>
      </c>
      <c r="D2105" s="1133" t="s">
        <v>1041</v>
      </c>
      <c r="E2105" s="1133" t="s">
        <v>702</v>
      </c>
      <c r="F2105" s="1131" t="str">
        <f t="shared" si="4"/>
        <v/>
      </c>
      <c r="G2105" s="1131">
        <v>0</v>
      </c>
      <c r="H2105" s="1131" t="s">
        <v>7246</v>
      </c>
      <c r="I2105" s="1131" t="s">
        <v>9130</v>
      </c>
      <c r="J2105" s="1131" t="s">
        <v>9131</v>
      </c>
      <c r="K2105" s="1131">
        <v>2</v>
      </c>
      <c r="L2105" s="1131" t="s">
        <v>9132</v>
      </c>
      <c r="R2105" s="1131">
        <v>14</v>
      </c>
      <c r="S2105" s="1131" t="s">
        <v>7215</v>
      </c>
      <c r="T2105" s="1131">
        <v>14</v>
      </c>
    </row>
    <row r="2106" spans="1:20">
      <c r="A2106" s="1131" t="s">
        <v>5226</v>
      </c>
      <c r="B2106" s="1132" t="s">
        <v>5227</v>
      </c>
      <c r="C2106" s="1133" t="s">
        <v>4657</v>
      </c>
      <c r="D2106" s="1133" t="s">
        <v>1041</v>
      </c>
      <c r="E2106" s="1133" t="s">
        <v>702</v>
      </c>
      <c r="F2106" s="1131" t="str">
        <f t="shared" si="4"/>
        <v/>
      </c>
      <c r="G2106" s="1131">
        <v>0</v>
      </c>
      <c r="H2106" s="1131" t="s">
        <v>7246</v>
      </c>
      <c r="I2106" s="1131" t="s">
        <v>9133</v>
      </c>
      <c r="J2106" s="1131" t="s">
        <v>9134</v>
      </c>
      <c r="K2106" s="1131">
        <v>2</v>
      </c>
      <c r="L2106" s="1131" t="s">
        <v>9135</v>
      </c>
      <c r="R2106" s="1131">
        <v>14</v>
      </c>
      <c r="S2106" s="1131" t="s">
        <v>7215</v>
      </c>
      <c r="T2106" s="1131">
        <v>14</v>
      </c>
    </row>
    <row r="2107" spans="1:20">
      <c r="A2107" s="1131" t="s">
        <v>5228</v>
      </c>
      <c r="B2107" s="1132" t="s">
        <v>5229</v>
      </c>
      <c r="C2107" s="1133" t="s">
        <v>4657</v>
      </c>
      <c r="D2107" s="1133" t="s">
        <v>1041</v>
      </c>
      <c r="E2107" s="1133" t="s">
        <v>702</v>
      </c>
      <c r="F2107" s="1131" t="str">
        <f t="shared" si="4"/>
        <v/>
      </c>
      <c r="G2107" s="1131">
        <v>0</v>
      </c>
      <c r="H2107" s="1131" t="s">
        <v>7246</v>
      </c>
      <c r="I2107" s="1131" t="s">
        <v>9136</v>
      </c>
      <c r="J2107" s="1131" t="s">
        <v>9137</v>
      </c>
      <c r="K2107" s="1131">
        <v>2</v>
      </c>
      <c r="L2107" s="1131" t="s">
        <v>9138</v>
      </c>
      <c r="R2107" s="1131">
        <v>14</v>
      </c>
      <c r="S2107" s="1131" t="s">
        <v>7215</v>
      </c>
      <c r="T2107" s="1131">
        <v>14</v>
      </c>
    </row>
    <row r="2108" spans="1:20">
      <c r="A2108" s="1131" t="s">
        <v>5230</v>
      </c>
      <c r="B2108" s="1132" t="s">
        <v>5231</v>
      </c>
      <c r="C2108" s="1133" t="s">
        <v>4657</v>
      </c>
      <c r="D2108" s="1133" t="s">
        <v>1041</v>
      </c>
      <c r="E2108" s="1133" t="s">
        <v>702</v>
      </c>
      <c r="F2108" s="1131" t="str">
        <f t="shared" si="4"/>
        <v/>
      </c>
      <c r="G2108" s="1131">
        <v>0</v>
      </c>
      <c r="H2108" s="1131" t="s">
        <v>7246</v>
      </c>
      <c r="I2108" s="1131" t="s">
        <v>9139</v>
      </c>
      <c r="J2108" s="1131" t="s">
        <v>9140</v>
      </c>
      <c r="K2108" s="1131">
        <v>2</v>
      </c>
      <c r="L2108" s="1131" t="s">
        <v>9141</v>
      </c>
      <c r="R2108" s="1131">
        <v>14</v>
      </c>
      <c r="S2108" s="1131" t="s">
        <v>7215</v>
      </c>
      <c r="T2108" s="1131">
        <v>14</v>
      </c>
    </row>
    <row r="2109" spans="1:20">
      <c r="A2109" s="1131" t="s">
        <v>5232</v>
      </c>
      <c r="B2109" s="1132" t="s">
        <v>5233</v>
      </c>
      <c r="C2109" s="1133" t="s">
        <v>4657</v>
      </c>
      <c r="D2109" s="1133" t="s">
        <v>1041</v>
      </c>
      <c r="E2109" s="1133" t="s">
        <v>702</v>
      </c>
      <c r="F2109" s="1131" t="str">
        <f t="shared" si="4"/>
        <v/>
      </c>
      <c r="G2109" s="1131">
        <v>0</v>
      </c>
      <c r="H2109" s="1131" t="s">
        <v>7246</v>
      </c>
      <c r="I2109" s="1131" t="s">
        <v>9142</v>
      </c>
      <c r="J2109" s="1131" t="s">
        <v>9143</v>
      </c>
      <c r="K2109" s="1131">
        <v>2</v>
      </c>
      <c r="L2109" s="1131" t="s">
        <v>9144</v>
      </c>
      <c r="R2109" s="1131">
        <v>14</v>
      </c>
      <c r="S2109" s="1131" t="s">
        <v>7215</v>
      </c>
      <c r="T2109" s="1131">
        <v>14</v>
      </c>
    </row>
    <row r="2110" spans="1:20">
      <c r="A2110" s="1131" t="s">
        <v>5234</v>
      </c>
      <c r="B2110" s="1132" t="s">
        <v>5235</v>
      </c>
      <c r="C2110" s="1133" t="s">
        <v>4657</v>
      </c>
      <c r="D2110" s="1133" t="s">
        <v>1041</v>
      </c>
      <c r="E2110" s="1133" t="s">
        <v>702</v>
      </c>
      <c r="F2110" s="1131" t="str">
        <f t="shared" si="4"/>
        <v/>
      </c>
      <c r="G2110" s="1131">
        <v>0</v>
      </c>
      <c r="H2110" s="1131" t="s">
        <v>7246</v>
      </c>
      <c r="I2110" s="1131" t="s">
        <v>9145</v>
      </c>
      <c r="J2110" s="1131" t="s">
        <v>9146</v>
      </c>
      <c r="K2110" s="1131">
        <v>2</v>
      </c>
      <c r="L2110" s="1131" t="s">
        <v>9147</v>
      </c>
      <c r="R2110" s="1131">
        <v>14</v>
      </c>
      <c r="S2110" s="1131" t="s">
        <v>7215</v>
      </c>
      <c r="T2110" s="1131">
        <v>14</v>
      </c>
    </row>
    <row r="2111" spans="1:20">
      <c r="A2111" s="1131" t="s">
        <v>5236</v>
      </c>
      <c r="B2111" s="1132" t="s">
        <v>5237</v>
      </c>
      <c r="C2111" s="1133" t="s">
        <v>4657</v>
      </c>
      <c r="D2111" s="1133" t="s">
        <v>1041</v>
      </c>
      <c r="E2111" s="1133" t="s">
        <v>702</v>
      </c>
      <c r="F2111" s="1131" t="str">
        <f t="shared" si="4"/>
        <v/>
      </c>
      <c r="G2111" s="1131">
        <v>0</v>
      </c>
      <c r="H2111" s="1131" t="s">
        <v>7246</v>
      </c>
      <c r="I2111" s="1131" t="s">
        <v>9148</v>
      </c>
      <c r="J2111" s="1131" t="s">
        <v>9149</v>
      </c>
      <c r="K2111" s="1131">
        <v>2</v>
      </c>
      <c r="L2111" s="1131" t="s">
        <v>9150</v>
      </c>
      <c r="R2111" s="1131">
        <v>14</v>
      </c>
      <c r="S2111" s="1131" t="s">
        <v>7215</v>
      </c>
      <c r="T2111" s="1131">
        <v>14</v>
      </c>
    </row>
    <row r="2112" spans="1:20">
      <c r="A2112" s="1131" t="s">
        <v>5238</v>
      </c>
      <c r="B2112" s="1132" t="s">
        <v>5239</v>
      </c>
      <c r="C2112" s="1133" t="s">
        <v>4657</v>
      </c>
      <c r="D2112" s="1133" t="s">
        <v>1041</v>
      </c>
      <c r="E2112" s="1133" t="s">
        <v>702</v>
      </c>
      <c r="F2112" s="1131" t="str">
        <f t="shared" si="4"/>
        <v/>
      </c>
      <c r="G2112" s="1131">
        <v>0</v>
      </c>
      <c r="H2112" s="1131" t="s">
        <v>7246</v>
      </c>
      <c r="I2112" s="1131" t="s">
        <v>9151</v>
      </c>
      <c r="J2112" s="1131" t="s">
        <v>9152</v>
      </c>
      <c r="K2112" s="1131">
        <v>2</v>
      </c>
      <c r="L2112" s="1131" t="s">
        <v>9153</v>
      </c>
      <c r="R2112" s="1131">
        <v>14</v>
      </c>
      <c r="S2112" s="1131" t="s">
        <v>7215</v>
      </c>
      <c r="T2112" s="1131">
        <v>14</v>
      </c>
    </row>
    <row r="2113" spans="1:20">
      <c r="A2113" s="1131" t="s">
        <v>5240</v>
      </c>
      <c r="B2113" s="1132" t="s">
        <v>5241</v>
      </c>
      <c r="C2113" s="1133" t="s">
        <v>4657</v>
      </c>
      <c r="D2113" s="1133" t="s">
        <v>1041</v>
      </c>
      <c r="E2113" s="1133" t="s">
        <v>702</v>
      </c>
      <c r="F2113" s="1131" t="str">
        <f t="shared" si="4"/>
        <v/>
      </c>
      <c r="G2113" s="1131">
        <v>0</v>
      </c>
      <c r="H2113" s="1131" t="s">
        <v>7246</v>
      </c>
      <c r="I2113" s="1131" t="s">
        <v>9154</v>
      </c>
      <c r="J2113" s="1131" t="s">
        <v>9155</v>
      </c>
      <c r="K2113" s="1131">
        <v>2</v>
      </c>
      <c r="L2113" s="1131" t="s">
        <v>9156</v>
      </c>
      <c r="R2113" s="1131">
        <v>14</v>
      </c>
      <c r="S2113" s="1131" t="s">
        <v>7215</v>
      </c>
      <c r="T2113" s="1131">
        <v>14</v>
      </c>
    </row>
    <row r="2114" spans="1:20">
      <c r="A2114" s="1131" t="s">
        <v>5242</v>
      </c>
      <c r="B2114" s="1132" t="s">
        <v>5243</v>
      </c>
      <c r="C2114" s="1133" t="s">
        <v>4657</v>
      </c>
      <c r="D2114" s="1133" t="s">
        <v>1041</v>
      </c>
      <c r="E2114" s="1133" t="s">
        <v>702</v>
      </c>
      <c r="F2114" s="1131" t="str">
        <f t="shared" si="4"/>
        <v/>
      </c>
      <c r="G2114" s="1131">
        <v>0</v>
      </c>
      <c r="H2114" s="1131" t="s">
        <v>7246</v>
      </c>
      <c r="I2114" s="1131" t="s">
        <v>9157</v>
      </c>
      <c r="J2114" s="1131" t="s">
        <v>9158</v>
      </c>
      <c r="K2114" s="1131">
        <v>2</v>
      </c>
      <c r="L2114" s="1131" t="s">
        <v>9159</v>
      </c>
      <c r="R2114" s="1131">
        <v>14</v>
      </c>
      <c r="S2114" s="1131" t="s">
        <v>7215</v>
      </c>
      <c r="T2114" s="1131">
        <v>14</v>
      </c>
    </row>
    <row r="2115" spans="1:20">
      <c r="A2115" s="1131" t="s">
        <v>5244</v>
      </c>
      <c r="B2115" s="1132" t="s">
        <v>5245</v>
      </c>
      <c r="C2115" s="1133" t="s">
        <v>4657</v>
      </c>
      <c r="D2115" s="1133" t="s">
        <v>1041</v>
      </c>
      <c r="E2115" s="1133" t="s">
        <v>702</v>
      </c>
      <c r="F2115" s="1131" t="str">
        <f t="shared" si="4"/>
        <v/>
      </c>
      <c r="G2115" s="1131">
        <v>0</v>
      </c>
      <c r="H2115" s="1131" t="s">
        <v>7246</v>
      </c>
      <c r="I2115" s="1131" t="s">
        <v>9160</v>
      </c>
      <c r="J2115" s="1131" t="s">
        <v>9161</v>
      </c>
      <c r="K2115" s="1131">
        <v>2</v>
      </c>
      <c r="L2115" s="1131" t="s">
        <v>9162</v>
      </c>
      <c r="R2115" s="1131">
        <v>14</v>
      </c>
      <c r="S2115" s="1131" t="s">
        <v>7215</v>
      </c>
      <c r="T2115" s="1131">
        <v>14</v>
      </c>
    </row>
    <row r="2116" spans="1:20">
      <c r="A2116" s="1131" t="s">
        <v>5246</v>
      </c>
      <c r="B2116" s="1132" t="s">
        <v>5247</v>
      </c>
      <c r="C2116" s="1133" t="s">
        <v>4657</v>
      </c>
      <c r="D2116" s="1133" t="s">
        <v>1041</v>
      </c>
      <c r="E2116" s="1133" t="s">
        <v>702</v>
      </c>
      <c r="F2116" s="1131" t="str">
        <f t="shared" si="4"/>
        <v/>
      </c>
      <c r="G2116" s="1131">
        <v>0</v>
      </c>
      <c r="H2116" s="1131" t="s">
        <v>7246</v>
      </c>
      <c r="I2116" s="1131" t="s">
        <v>9163</v>
      </c>
      <c r="J2116" s="1131" t="s">
        <v>9164</v>
      </c>
      <c r="K2116" s="1131">
        <v>2</v>
      </c>
      <c r="L2116" s="1131" t="s">
        <v>9165</v>
      </c>
      <c r="R2116" s="1131">
        <v>14</v>
      </c>
      <c r="S2116" s="1131" t="s">
        <v>7215</v>
      </c>
      <c r="T2116" s="1131">
        <v>14</v>
      </c>
    </row>
    <row r="2117" spans="1:20">
      <c r="A2117" s="1131" t="s">
        <v>5248</v>
      </c>
      <c r="B2117" s="1132" t="s">
        <v>5249</v>
      </c>
      <c r="C2117" s="1133" t="s">
        <v>4657</v>
      </c>
      <c r="D2117" s="1133" t="s">
        <v>1041</v>
      </c>
      <c r="E2117" s="1133" t="s">
        <v>702</v>
      </c>
      <c r="F2117" s="1131" t="str">
        <f t="shared" si="4"/>
        <v/>
      </c>
      <c r="G2117" s="1131">
        <v>0</v>
      </c>
      <c r="H2117" s="1131" t="s">
        <v>7246</v>
      </c>
      <c r="I2117" s="1131" t="s">
        <v>9166</v>
      </c>
      <c r="J2117" s="1131" t="s">
        <v>9167</v>
      </c>
      <c r="K2117" s="1131">
        <v>2</v>
      </c>
      <c r="L2117" s="1131" t="s">
        <v>9168</v>
      </c>
      <c r="R2117" s="1131">
        <v>14</v>
      </c>
      <c r="S2117" s="1131" t="s">
        <v>7215</v>
      </c>
      <c r="T2117" s="1131">
        <v>14</v>
      </c>
    </row>
    <row r="2118" spans="1:20">
      <c r="A2118" s="1131" t="s">
        <v>5250</v>
      </c>
      <c r="B2118" s="1132" t="s">
        <v>5251</v>
      </c>
      <c r="C2118" s="1133" t="s">
        <v>4657</v>
      </c>
      <c r="D2118" s="1133" t="s">
        <v>1041</v>
      </c>
      <c r="E2118" s="1133" t="s">
        <v>702</v>
      </c>
      <c r="F2118" s="1131" t="str">
        <f t="shared" si="4"/>
        <v/>
      </c>
      <c r="G2118" s="1131">
        <v>0</v>
      </c>
      <c r="H2118" s="1131" t="s">
        <v>7246</v>
      </c>
      <c r="I2118" s="1131" t="s">
        <v>9169</v>
      </c>
      <c r="J2118" s="1131" t="s">
        <v>9170</v>
      </c>
      <c r="K2118" s="1131">
        <v>2</v>
      </c>
      <c r="L2118" s="1131" t="s">
        <v>9171</v>
      </c>
      <c r="R2118" s="1131">
        <v>14</v>
      </c>
      <c r="S2118" s="1131" t="s">
        <v>7215</v>
      </c>
      <c r="T2118" s="1131">
        <v>14</v>
      </c>
    </row>
    <row r="2119" spans="1:20">
      <c r="A2119" s="1131" t="s">
        <v>5252</v>
      </c>
      <c r="B2119" s="1132" t="s">
        <v>5253</v>
      </c>
      <c r="C2119" s="1133" t="s">
        <v>4657</v>
      </c>
      <c r="D2119" s="1133" t="s">
        <v>1041</v>
      </c>
      <c r="E2119" s="1133" t="s">
        <v>702</v>
      </c>
      <c r="F2119" s="1131" t="str">
        <f t="shared" si="4"/>
        <v/>
      </c>
      <c r="G2119" s="1131">
        <v>0</v>
      </c>
      <c r="H2119" s="1131" t="s">
        <v>7246</v>
      </c>
      <c r="I2119" s="1131" t="s">
        <v>9172</v>
      </c>
      <c r="J2119" s="1131" t="s">
        <v>9173</v>
      </c>
      <c r="K2119" s="1131">
        <v>2</v>
      </c>
      <c r="L2119" s="1131" t="s">
        <v>9174</v>
      </c>
      <c r="R2119" s="1131">
        <v>14</v>
      </c>
      <c r="S2119" s="1131" t="s">
        <v>7215</v>
      </c>
      <c r="T2119" s="1131">
        <v>14</v>
      </c>
    </row>
    <row r="2120" spans="1:20">
      <c r="A2120" s="1131" t="s">
        <v>5254</v>
      </c>
      <c r="B2120" s="1132" t="s">
        <v>5255</v>
      </c>
      <c r="C2120" s="1133" t="s">
        <v>4657</v>
      </c>
      <c r="D2120" s="1133" t="s">
        <v>1041</v>
      </c>
      <c r="E2120" s="1133" t="s">
        <v>702</v>
      </c>
      <c r="F2120" s="1131" t="str">
        <f t="shared" si="4"/>
        <v/>
      </c>
      <c r="G2120" s="1131">
        <v>0</v>
      </c>
      <c r="H2120" s="1131" t="s">
        <v>7246</v>
      </c>
      <c r="I2120" s="1131" t="s">
        <v>9175</v>
      </c>
      <c r="J2120" s="1131" t="s">
        <v>9176</v>
      </c>
      <c r="K2120" s="1131">
        <v>2</v>
      </c>
      <c r="L2120" s="1131" t="s">
        <v>9177</v>
      </c>
      <c r="R2120" s="1131">
        <v>14</v>
      </c>
      <c r="S2120" s="1131" t="s">
        <v>7215</v>
      </c>
      <c r="T2120" s="1131">
        <v>14</v>
      </c>
    </row>
    <row r="2121" spans="1:20">
      <c r="A2121" s="1131" t="s">
        <v>5256</v>
      </c>
      <c r="B2121" s="1132" t="s">
        <v>5257</v>
      </c>
      <c r="C2121" s="1133" t="s">
        <v>4657</v>
      </c>
      <c r="D2121" s="1133" t="s">
        <v>1041</v>
      </c>
      <c r="E2121" s="1133" t="s">
        <v>702</v>
      </c>
      <c r="F2121" s="1131" t="str">
        <f t="shared" si="4"/>
        <v/>
      </c>
      <c r="G2121" s="1131">
        <v>0</v>
      </c>
      <c r="H2121" s="1131" t="s">
        <v>7246</v>
      </c>
      <c r="I2121" s="1131" t="s">
        <v>9178</v>
      </c>
      <c r="J2121" s="1131" t="s">
        <v>9179</v>
      </c>
      <c r="K2121" s="1131">
        <v>2</v>
      </c>
      <c r="L2121" s="1131" t="s">
        <v>9180</v>
      </c>
      <c r="R2121" s="1131">
        <v>14</v>
      </c>
      <c r="S2121" s="1131" t="s">
        <v>7215</v>
      </c>
      <c r="T2121" s="1131">
        <v>14</v>
      </c>
    </row>
    <row r="2122" spans="1:20">
      <c r="A2122" s="1131" t="s">
        <v>5258</v>
      </c>
      <c r="B2122" s="1132" t="s">
        <v>5259</v>
      </c>
      <c r="C2122" s="1133" t="s">
        <v>4657</v>
      </c>
      <c r="D2122" s="1133" t="s">
        <v>1041</v>
      </c>
      <c r="E2122" s="1133" t="s">
        <v>702</v>
      </c>
      <c r="F2122" s="1131" t="str">
        <f t="shared" si="4"/>
        <v/>
      </c>
      <c r="G2122" s="1131">
        <v>0</v>
      </c>
      <c r="H2122" s="1131" t="s">
        <v>7246</v>
      </c>
      <c r="I2122" s="1131" t="s">
        <v>9181</v>
      </c>
      <c r="J2122" s="1131" t="s">
        <v>9182</v>
      </c>
      <c r="K2122" s="1131">
        <v>2</v>
      </c>
      <c r="L2122" s="1131" t="s">
        <v>9183</v>
      </c>
      <c r="R2122" s="1131">
        <v>14</v>
      </c>
      <c r="S2122" s="1131" t="s">
        <v>7215</v>
      </c>
      <c r="T2122" s="1131">
        <v>14</v>
      </c>
    </row>
    <row r="2123" spans="1:20">
      <c r="A2123" s="1131" t="s">
        <v>5260</v>
      </c>
      <c r="B2123" s="1132" t="s">
        <v>5261</v>
      </c>
      <c r="C2123" s="1133" t="s">
        <v>4657</v>
      </c>
      <c r="D2123" s="1133" t="s">
        <v>1041</v>
      </c>
      <c r="E2123" s="1133" t="s">
        <v>702</v>
      </c>
      <c r="F2123" s="1131" t="str">
        <f t="shared" si="4"/>
        <v/>
      </c>
      <c r="G2123" s="1131">
        <v>0</v>
      </c>
      <c r="H2123" s="1131" t="s">
        <v>7246</v>
      </c>
      <c r="I2123" s="1131" t="s">
        <v>9184</v>
      </c>
      <c r="J2123" s="1131" t="s">
        <v>9185</v>
      </c>
      <c r="K2123" s="1131">
        <v>2</v>
      </c>
      <c r="L2123" s="1131" t="s">
        <v>9186</v>
      </c>
      <c r="R2123" s="1131">
        <v>14</v>
      </c>
      <c r="S2123" s="1131" t="s">
        <v>7215</v>
      </c>
      <c r="T2123" s="1131">
        <v>14</v>
      </c>
    </row>
    <row r="2124" spans="1:20">
      <c r="A2124" s="1131" t="s">
        <v>5262</v>
      </c>
      <c r="B2124" s="1132" t="s">
        <v>5263</v>
      </c>
      <c r="C2124" s="1133" t="s">
        <v>4657</v>
      </c>
      <c r="D2124" s="1133" t="s">
        <v>1041</v>
      </c>
      <c r="E2124" s="1133" t="s">
        <v>702</v>
      </c>
      <c r="F2124" s="1131" t="str">
        <f t="shared" si="4"/>
        <v/>
      </c>
      <c r="G2124" s="1131">
        <v>0</v>
      </c>
      <c r="H2124" s="1131" t="s">
        <v>7246</v>
      </c>
      <c r="I2124" s="1131" t="s">
        <v>9187</v>
      </c>
      <c r="J2124" s="1131" t="s">
        <v>9188</v>
      </c>
      <c r="K2124" s="1131">
        <v>2</v>
      </c>
      <c r="L2124" s="1131" t="s">
        <v>9189</v>
      </c>
      <c r="R2124" s="1131">
        <v>14</v>
      </c>
      <c r="S2124" s="1131" t="s">
        <v>7215</v>
      </c>
      <c r="T2124" s="1131">
        <v>14</v>
      </c>
    </row>
    <row r="2125" spans="1:20">
      <c r="A2125" s="1131" t="s">
        <v>5264</v>
      </c>
      <c r="B2125" s="1132" t="s">
        <v>5265</v>
      </c>
      <c r="C2125" s="1133" t="s">
        <v>4657</v>
      </c>
      <c r="D2125" s="1133" t="s">
        <v>1041</v>
      </c>
      <c r="E2125" s="1133" t="s">
        <v>702</v>
      </c>
      <c r="F2125" s="1131" t="str">
        <f t="shared" si="4"/>
        <v/>
      </c>
      <c r="G2125" s="1131">
        <v>0</v>
      </c>
      <c r="H2125" s="1131" t="s">
        <v>7246</v>
      </c>
      <c r="I2125" s="1131" t="s">
        <v>9190</v>
      </c>
      <c r="J2125" s="1131" t="s">
        <v>9191</v>
      </c>
      <c r="K2125" s="1131">
        <v>2</v>
      </c>
      <c r="L2125" s="1131" t="s">
        <v>9192</v>
      </c>
      <c r="R2125" s="1131">
        <v>14</v>
      </c>
      <c r="S2125" s="1131" t="s">
        <v>7215</v>
      </c>
      <c r="T2125" s="1131">
        <v>14</v>
      </c>
    </row>
    <row r="2126" spans="1:20">
      <c r="A2126" s="1131" t="s">
        <v>5266</v>
      </c>
      <c r="B2126" s="1132" t="s">
        <v>5267</v>
      </c>
      <c r="C2126" s="1133" t="s">
        <v>4657</v>
      </c>
      <c r="D2126" s="1133" t="s">
        <v>1041</v>
      </c>
      <c r="E2126" s="1133" t="s">
        <v>702</v>
      </c>
      <c r="F2126" s="1131" t="str">
        <f t="shared" si="4"/>
        <v/>
      </c>
      <c r="G2126" s="1131">
        <v>0</v>
      </c>
      <c r="H2126" s="1131" t="s">
        <v>7246</v>
      </c>
      <c r="I2126" s="1131" t="s">
        <v>9193</v>
      </c>
      <c r="J2126" s="1131" t="s">
        <v>9194</v>
      </c>
      <c r="K2126" s="1131">
        <v>2</v>
      </c>
      <c r="L2126" s="1131" t="s">
        <v>9195</v>
      </c>
      <c r="R2126" s="1131">
        <v>14</v>
      </c>
      <c r="S2126" s="1131" t="s">
        <v>7215</v>
      </c>
      <c r="T2126" s="1131">
        <v>14</v>
      </c>
    </row>
    <row r="2127" spans="1:20">
      <c r="A2127" s="1131" t="s">
        <v>5268</v>
      </c>
      <c r="B2127" s="1132" t="s">
        <v>5269</v>
      </c>
      <c r="C2127" s="1133" t="s">
        <v>4657</v>
      </c>
      <c r="D2127" s="1133" t="s">
        <v>1041</v>
      </c>
      <c r="E2127" s="1133" t="s">
        <v>702</v>
      </c>
      <c r="F2127" s="1131" t="str">
        <f t="shared" si="4"/>
        <v/>
      </c>
      <c r="G2127" s="1131">
        <v>0</v>
      </c>
      <c r="H2127" s="1131" t="s">
        <v>7246</v>
      </c>
      <c r="I2127" s="1131" t="s">
        <v>9196</v>
      </c>
      <c r="J2127" s="1131" t="s">
        <v>9197</v>
      </c>
      <c r="K2127" s="1131">
        <v>2</v>
      </c>
      <c r="L2127" s="1131" t="s">
        <v>9198</v>
      </c>
      <c r="R2127" s="1131">
        <v>14</v>
      </c>
      <c r="S2127" s="1131" t="s">
        <v>7215</v>
      </c>
      <c r="T2127" s="1131">
        <v>14</v>
      </c>
    </row>
    <row r="2128" spans="1:20">
      <c r="A2128" s="1131" t="s">
        <v>5270</v>
      </c>
      <c r="B2128" s="1132" t="s">
        <v>5271</v>
      </c>
      <c r="C2128" s="1133" t="s">
        <v>4657</v>
      </c>
      <c r="D2128" s="1133" t="s">
        <v>1041</v>
      </c>
      <c r="E2128" s="1133" t="s">
        <v>702</v>
      </c>
      <c r="F2128" s="1131" t="str">
        <f t="shared" si="4"/>
        <v/>
      </c>
      <c r="G2128" s="1131">
        <v>0</v>
      </c>
      <c r="H2128" s="1131" t="s">
        <v>7246</v>
      </c>
      <c r="I2128" s="1131" t="s">
        <v>9199</v>
      </c>
      <c r="J2128" s="1131" t="s">
        <v>9200</v>
      </c>
      <c r="K2128" s="1131">
        <v>2</v>
      </c>
      <c r="L2128" s="1131" t="s">
        <v>9201</v>
      </c>
      <c r="R2128" s="1131">
        <v>14</v>
      </c>
      <c r="S2128" s="1131" t="s">
        <v>7215</v>
      </c>
      <c r="T2128" s="1131">
        <v>14</v>
      </c>
    </row>
    <row r="2129" spans="1:20">
      <c r="A2129" s="1131" t="s">
        <v>5272</v>
      </c>
      <c r="B2129" s="1132" t="s">
        <v>5273</v>
      </c>
      <c r="C2129" s="1133" t="s">
        <v>4657</v>
      </c>
      <c r="D2129" s="1133" t="s">
        <v>1041</v>
      </c>
      <c r="E2129" s="1133" t="s">
        <v>702</v>
      </c>
      <c r="F2129" s="1131" t="str">
        <f t="shared" si="4"/>
        <v/>
      </c>
      <c r="G2129" s="1131">
        <v>0</v>
      </c>
      <c r="H2129" s="1131" t="s">
        <v>7246</v>
      </c>
      <c r="I2129" s="1131" t="s">
        <v>9202</v>
      </c>
      <c r="J2129" s="1131" t="s">
        <v>9203</v>
      </c>
      <c r="K2129" s="1131">
        <v>2</v>
      </c>
      <c r="L2129" s="1131" t="s">
        <v>9204</v>
      </c>
      <c r="R2129" s="1131">
        <v>14</v>
      </c>
      <c r="S2129" s="1131" t="s">
        <v>7215</v>
      </c>
      <c r="T2129" s="1131">
        <v>14</v>
      </c>
    </row>
    <row r="2130" spans="1:20">
      <c r="A2130" s="1131" t="s">
        <v>5274</v>
      </c>
      <c r="B2130" s="1132" t="s">
        <v>5275</v>
      </c>
      <c r="C2130" s="1133" t="s">
        <v>4657</v>
      </c>
      <c r="D2130" s="1133" t="s">
        <v>1041</v>
      </c>
      <c r="E2130" s="1133" t="s">
        <v>702</v>
      </c>
      <c r="F2130" s="1131" t="str">
        <f t="shared" si="4"/>
        <v/>
      </c>
      <c r="G2130" s="1131">
        <v>0</v>
      </c>
      <c r="H2130" s="1131" t="s">
        <v>7246</v>
      </c>
      <c r="I2130" s="1131" t="s">
        <v>9205</v>
      </c>
      <c r="J2130" s="1131" t="s">
        <v>9206</v>
      </c>
      <c r="K2130" s="1131">
        <v>2</v>
      </c>
      <c r="L2130" s="1131" t="s">
        <v>9207</v>
      </c>
      <c r="R2130" s="1131">
        <v>14</v>
      </c>
      <c r="S2130" s="1131" t="s">
        <v>7215</v>
      </c>
      <c r="T2130" s="1131">
        <v>14</v>
      </c>
    </row>
    <row r="2131" spans="1:20">
      <c r="A2131" s="1131" t="s">
        <v>5276</v>
      </c>
      <c r="B2131" s="1132" t="s">
        <v>5277</v>
      </c>
      <c r="C2131" s="1133" t="s">
        <v>4657</v>
      </c>
      <c r="D2131" s="1133" t="s">
        <v>1041</v>
      </c>
      <c r="E2131" s="1133" t="s">
        <v>702</v>
      </c>
      <c r="F2131" s="1131" t="str">
        <f t="shared" si="4"/>
        <v/>
      </c>
      <c r="G2131" s="1131">
        <v>0</v>
      </c>
      <c r="H2131" s="1131" t="s">
        <v>7246</v>
      </c>
      <c r="I2131" s="1131" t="s">
        <v>9208</v>
      </c>
      <c r="J2131" s="1131" t="s">
        <v>9209</v>
      </c>
      <c r="K2131" s="1131">
        <v>2</v>
      </c>
      <c r="L2131" s="1131" t="s">
        <v>9210</v>
      </c>
      <c r="R2131" s="1131">
        <v>14</v>
      </c>
      <c r="S2131" s="1131" t="s">
        <v>7215</v>
      </c>
      <c r="T2131" s="1131">
        <v>14</v>
      </c>
    </row>
    <row r="2132" spans="1:20">
      <c r="A2132" s="1131" t="s">
        <v>5278</v>
      </c>
      <c r="B2132" s="1132" t="s">
        <v>5279</v>
      </c>
      <c r="C2132" s="1133" t="s">
        <v>4657</v>
      </c>
      <c r="D2132" s="1133" t="s">
        <v>1041</v>
      </c>
      <c r="E2132" s="1133" t="s">
        <v>702</v>
      </c>
      <c r="F2132" s="1131" t="str">
        <f t="shared" si="4"/>
        <v/>
      </c>
      <c r="G2132" s="1131">
        <v>0</v>
      </c>
      <c r="H2132" s="1131" t="s">
        <v>7246</v>
      </c>
      <c r="I2132" s="1131" t="s">
        <v>9211</v>
      </c>
      <c r="J2132" s="1131" t="s">
        <v>9212</v>
      </c>
      <c r="K2132" s="1131">
        <v>2</v>
      </c>
      <c r="L2132" s="1131" t="s">
        <v>9213</v>
      </c>
      <c r="R2132" s="1131">
        <v>14</v>
      </c>
      <c r="S2132" s="1131" t="s">
        <v>7215</v>
      </c>
      <c r="T2132" s="1131">
        <v>14</v>
      </c>
    </row>
    <row r="2133" spans="1:20">
      <c r="A2133" s="1131" t="s">
        <v>5280</v>
      </c>
      <c r="B2133" s="1132" t="s">
        <v>5281</v>
      </c>
      <c r="C2133" s="1133" t="s">
        <v>4657</v>
      </c>
      <c r="D2133" s="1133" t="s">
        <v>1041</v>
      </c>
      <c r="E2133" s="1133" t="s">
        <v>702</v>
      </c>
      <c r="F2133" s="1131" t="str">
        <f t="shared" si="4"/>
        <v/>
      </c>
      <c r="G2133" s="1131">
        <v>0</v>
      </c>
      <c r="H2133" s="1131" t="s">
        <v>7246</v>
      </c>
      <c r="I2133" s="1131" t="s">
        <v>9214</v>
      </c>
      <c r="J2133" s="1131" t="s">
        <v>9215</v>
      </c>
      <c r="K2133" s="1131">
        <v>2</v>
      </c>
      <c r="L2133" s="1131" t="s">
        <v>9216</v>
      </c>
      <c r="R2133" s="1131">
        <v>14</v>
      </c>
      <c r="S2133" s="1131" t="s">
        <v>7215</v>
      </c>
      <c r="T2133" s="1131">
        <v>14</v>
      </c>
    </row>
    <row r="2134" spans="1:20">
      <c r="A2134" s="1131" t="s">
        <v>5282</v>
      </c>
      <c r="B2134" s="1132" t="s">
        <v>5283</v>
      </c>
      <c r="C2134" s="1133" t="s">
        <v>4657</v>
      </c>
      <c r="D2134" s="1133" t="s">
        <v>1041</v>
      </c>
      <c r="E2134" s="1133" t="s">
        <v>702</v>
      </c>
      <c r="F2134" s="1131" t="str">
        <f t="shared" si="4"/>
        <v/>
      </c>
      <c r="G2134" s="1131">
        <v>0</v>
      </c>
      <c r="H2134" s="1131" t="s">
        <v>7246</v>
      </c>
      <c r="I2134" s="1131" t="s">
        <v>9217</v>
      </c>
      <c r="J2134" s="1131" t="s">
        <v>9218</v>
      </c>
      <c r="K2134" s="1131">
        <v>2</v>
      </c>
      <c r="L2134" s="1131" t="s">
        <v>9219</v>
      </c>
      <c r="R2134" s="1131">
        <v>14</v>
      </c>
      <c r="S2134" s="1131" t="s">
        <v>7215</v>
      </c>
      <c r="T2134" s="1131">
        <v>14</v>
      </c>
    </row>
    <row r="2135" spans="1:20">
      <c r="A2135" s="1131" t="s">
        <v>5284</v>
      </c>
      <c r="B2135" s="1132" t="s">
        <v>5285</v>
      </c>
      <c r="C2135" s="1133" t="s">
        <v>4657</v>
      </c>
      <c r="D2135" s="1133" t="s">
        <v>1041</v>
      </c>
      <c r="E2135" s="1133" t="s">
        <v>702</v>
      </c>
      <c r="F2135" s="1131" t="str">
        <f t="shared" si="4"/>
        <v/>
      </c>
      <c r="G2135" s="1131">
        <v>0</v>
      </c>
      <c r="H2135" s="1131" t="s">
        <v>7246</v>
      </c>
      <c r="I2135" s="1131" t="s">
        <v>9220</v>
      </c>
      <c r="J2135" s="1131" t="s">
        <v>9221</v>
      </c>
      <c r="K2135" s="1131">
        <v>2</v>
      </c>
      <c r="L2135" s="1131" t="s">
        <v>9222</v>
      </c>
      <c r="R2135" s="1131">
        <v>28</v>
      </c>
      <c r="S2135" s="1131" t="s">
        <v>7215</v>
      </c>
      <c r="T2135" s="1131">
        <v>28</v>
      </c>
    </row>
    <row r="2136" spans="1:20">
      <c r="A2136" s="1131" t="s">
        <v>5286</v>
      </c>
      <c r="B2136" s="1132" t="s">
        <v>5287</v>
      </c>
      <c r="C2136" s="1133" t="s">
        <v>4657</v>
      </c>
      <c r="D2136" s="1133" t="s">
        <v>1041</v>
      </c>
      <c r="E2136" s="1133" t="s">
        <v>702</v>
      </c>
      <c r="F2136" s="1131" t="str">
        <f t="shared" si="4"/>
        <v/>
      </c>
      <c r="G2136" s="1131">
        <v>0</v>
      </c>
      <c r="H2136" s="1131" t="s">
        <v>7246</v>
      </c>
      <c r="I2136" s="1131" t="s">
        <v>9223</v>
      </c>
      <c r="J2136" s="1131" t="s">
        <v>9224</v>
      </c>
      <c r="K2136" s="1131">
        <v>2</v>
      </c>
      <c r="L2136" s="1131" t="s">
        <v>9225</v>
      </c>
      <c r="R2136" s="1131">
        <v>14</v>
      </c>
      <c r="S2136" s="1131" t="s">
        <v>7215</v>
      </c>
      <c r="T2136" s="1131">
        <v>14</v>
      </c>
    </row>
    <row r="2137" spans="1:20">
      <c r="A2137" s="1131" t="s">
        <v>5288</v>
      </c>
      <c r="B2137" s="1132" t="s">
        <v>5289</v>
      </c>
      <c r="C2137" s="1133" t="s">
        <v>4657</v>
      </c>
      <c r="D2137" s="1133" t="s">
        <v>1041</v>
      </c>
      <c r="E2137" s="1133" t="s">
        <v>702</v>
      </c>
      <c r="F2137" s="1131" t="str">
        <f t="shared" si="4"/>
        <v/>
      </c>
      <c r="G2137" s="1131">
        <v>0</v>
      </c>
      <c r="H2137" s="1131" t="s">
        <v>7246</v>
      </c>
      <c r="I2137" s="1131" t="s">
        <v>9226</v>
      </c>
      <c r="J2137" s="1131" t="s">
        <v>9227</v>
      </c>
      <c r="K2137" s="1131">
        <v>2</v>
      </c>
      <c r="L2137" s="1131" t="s">
        <v>9228</v>
      </c>
      <c r="R2137" s="1131">
        <v>28</v>
      </c>
      <c r="S2137" s="1131" t="s">
        <v>7215</v>
      </c>
      <c r="T2137" s="1131">
        <v>28</v>
      </c>
    </row>
    <row r="2138" spans="1:20">
      <c r="A2138" s="1131" t="s">
        <v>5290</v>
      </c>
      <c r="B2138" s="1132" t="s">
        <v>5291</v>
      </c>
      <c r="C2138" s="1133" t="s">
        <v>4657</v>
      </c>
      <c r="D2138" s="1133" t="s">
        <v>1041</v>
      </c>
      <c r="E2138" s="1133" t="s">
        <v>702</v>
      </c>
      <c r="F2138" s="1131" t="str">
        <f t="shared" si="4"/>
        <v/>
      </c>
      <c r="G2138" s="1131">
        <v>0</v>
      </c>
      <c r="H2138" s="1131" t="s">
        <v>7246</v>
      </c>
      <c r="I2138" s="1131" t="s">
        <v>9229</v>
      </c>
      <c r="J2138" s="1131" t="s">
        <v>9230</v>
      </c>
      <c r="K2138" s="1131">
        <v>2</v>
      </c>
      <c r="L2138" s="1131" t="s">
        <v>9231</v>
      </c>
      <c r="R2138" s="1131">
        <v>14</v>
      </c>
      <c r="S2138" s="1131" t="s">
        <v>7215</v>
      </c>
      <c r="T2138" s="1131">
        <v>14</v>
      </c>
    </row>
    <row r="2139" spans="1:20">
      <c r="A2139" s="1131" t="s">
        <v>5292</v>
      </c>
      <c r="B2139" s="1132" t="s">
        <v>5293</v>
      </c>
      <c r="C2139" s="1133" t="s">
        <v>4657</v>
      </c>
      <c r="D2139" s="1133" t="s">
        <v>1041</v>
      </c>
      <c r="E2139" s="1133" t="s">
        <v>702</v>
      </c>
      <c r="F2139" s="1131" t="str">
        <f t="shared" si="4"/>
        <v/>
      </c>
      <c r="G2139" s="1131">
        <v>0</v>
      </c>
      <c r="H2139" s="1131" t="s">
        <v>7246</v>
      </c>
      <c r="I2139" s="1131" t="s">
        <v>9232</v>
      </c>
      <c r="J2139" s="1131" t="s">
        <v>9233</v>
      </c>
      <c r="K2139" s="1131">
        <v>2</v>
      </c>
      <c r="L2139" s="1131" t="s">
        <v>9234</v>
      </c>
      <c r="R2139" s="1131">
        <v>14</v>
      </c>
      <c r="S2139" s="1131" t="s">
        <v>7215</v>
      </c>
      <c r="T2139" s="1131">
        <v>14</v>
      </c>
    </row>
    <row r="2140" spans="1:20">
      <c r="A2140" s="1131" t="s">
        <v>5294</v>
      </c>
      <c r="B2140" s="1132" t="s">
        <v>5295</v>
      </c>
      <c r="C2140" s="1133" t="s">
        <v>4657</v>
      </c>
      <c r="D2140" s="1133" t="s">
        <v>1041</v>
      </c>
      <c r="E2140" s="1133" t="s">
        <v>702</v>
      </c>
      <c r="F2140" s="1131" t="str">
        <f t="shared" si="4"/>
        <v/>
      </c>
      <c r="G2140" s="1131">
        <v>0</v>
      </c>
      <c r="H2140" s="1131" t="s">
        <v>7246</v>
      </c>
      <c r="I2140" s="1131" t="s">
        <v>9235</v>
      </c>
      <c r="J2140" s="1131" t="s">
        <v>9236</v>
      </c>
      <c r="K2140" s="1131">
        <v>2</v>
      </c>
      <c r="L2140" s="1131" t="s">
        <v>9237</v>
      </c>
      <c r="R2140" s="1131">
        <v>14</v>
      </c>
      <c r="S2140" s="1131" t="s">
        <v>7215</v>
      </c>
      <c r="T2140" s="1131">
        <v>14</v>
      </c>
    </row>
    <row r="2141" spans="1:20">
      <c r="A2141" s="1131" t="s">
        <v>5296</v>
      </c>
      <c r="B2141" s="1132" t="s">
        <v>5297</v>
      </c>
      <c r="C2141" s="1133" t="s">
        <v>4657</v>
      </c>
      <c r="D2141" s="1133" t="s">
        <v>1041</v>
      </c>
      <c r="E2141" s="1133" t="s">
        <v>702</v>
      </c>
      <c r="F2141" s="1131" t="str">
        <f t="shared" si="4"/>
        <v/>
      </c>
      <c r="G2141" s="1131">
        <v>0</v>
      </c>
      <c r="H2141" s="1131" t="s">
        <v>7246</v>
      </c>
      <c r="I2141" s="1131" t="s">
        <v>9238</v>
      </c>
      <c r="J2141" s="1131" t="s">
        <v>9239</v>
      </c>
      <c r="K2141" s="1131">
        <v>2</v>
      </c>
      <c r="L2141" s="1131" t="s">
        <v>9240</v>
      </c>
      <c r="R2141" s="1131">
        <v>14</v>
      </c>
      <c r="S2141" s="1131" t="s">
        <v>7215</v>
      </c>
      <c r="T2141" s="1131">
        <v>14</v>
      </c>
    </row>
    <row r="2142" spans="1:20">
      <c r="A2142" s="1131" t="s">
        <v>5298</v>
      </c>
      <c r="B2142" s="1132" t="s">
        <v>5299</v>
      </c>
      <c r="C2142" s="1133" t="s">
        <v>4657</v>
      </c>
      <c r="D2142" s="1133" t="s">
        <v>1041</v>
      </c>
      <c r="E2142" s="1133" t="s">
        <v>702</v>
      </c>
      <c r="F2142" s="1131" t="str">
        <f t="shared" ref="F2142:F2205" si="5">IF(LEN(A2142)=28,"","pas bon")</f>
        <v/>
      </c>
      <c r="G2142" s="1131">
        <v>0</v>
      </c>
      <c r="H2142" s="1131" t="s">
        <v>7246</v>
      </c>
      <c r="I2142" s="1131" t="s">
        <v>9241</v>
      </c>
      <c r="J2142" s="1131" t="s">
        <v>9242</v>
      </c>
      <c r="K2142" s="1131">
        <v>2</v>
      </c>
      <c r="L2142" s="1131" t="s">
        <v>9243</v>
      </c>
      <c r="R2142" s="1131">
        <v>27</v>
      </c>
      <c r="S2142" s="1131" t="s">
        <v>7215</v>
      </c>
      <c r="T2142" s="1131">
        <v>27</v>
      </c>
    </row>
    <row r="2143" spans="1:20">
      <c r="A2143" s="1131" t="s">
        <v>5300</v>
      </c>
      <c r="B2143" s="1132" t="s">
        <v>5301</v>
      </c>
      <c r="C2143" s="1133" t="s">
        <v>4657</v>
      </c>
      <c r="D2143" s="1133" t="s">
        <v>1041</v>
      </c>
      <c r="E2143" s="1133" t="s">
        <v>702</v>
      </c>
      <c r="F2143" s="1131" t="str">
        <f t="shared" si="5"/>
        <v/>
      </c>
      <c r="G2143" s="1131">
        <v>0</v>
      </c>
      <c r="H2143" s="1131" t="s">
        <v>7246</v>
      </c>
      <c r="I2143" s="1131" t="s">
        <v>9244</v>
      </c>
      <c r="J2143" s="1131" t="s">
        <v>9245</v>
      </c>
      <c r="K2143" s="1131">
        <v>2</v>
      </c>
      <c r="L2143" s="1131" t="s">
        <v>9246</v>
      </c>
      <c r="R2143" s="1131">
        <v>14</v>
      </c>
      <c r="S2143" s="1131" t="s">
        <v>7215</v>
      </c>
      <c r="T2143" s="1131">
        <v>14</v>
      </c>
    </row>
    <row r="2144" spans="1:20">
      <c r="A2144" s="1131" t="s">
        <v>5302</v>
      </c>
      <c r="B2144" s="1132" t="s">
        <v>5303</v>
      </c>
      <c r="C2144" s="1133" t="s">
        <v>4657</v>
      </c>
      <c r="D2144" s="1133" t="s">
        <v>1041</v>
      </c>
      <c r="E2144" s="1133" t="s">
        <v>702</v>
      </c>
      <c r="F2144" s="1131" t="str">
        <f t="shared" si="5"/>
        <v/>
      </c>
      <c r="G2144" s="1131">
        <v>0</v>
      </c>
      <c r="H2144" s="1131" t="s">
        <v>7246</v>
      </c>
      <c r="I2144" s="1131" t="s">
        <v>9247</v>
      </c>
      <c r="J2144" s="1131" t="s">
        <v>9248</v>
      </c>
      <c r="K2144" s="1131">
        <v>2</v>
      </c>
      <c r="L2144" s="1131" t="s">
        <v>9249</v>
      </c>
      <c r="R2144" s="1131">
        <v>14</v>
      </c>
      <c r="S2144" s="1131" t="s">
        <v>7215</v>
      </c>
      <c r="T2144" s="1131">
        <v>14</v>
      </c>
    </row>
    <row r="2145" spans="1:20">
      <c r="A2145" s="1131" t="s">
        <v>5304</v>
      </c>
      <c r="B2145" s="1132" t="s">
        <v>5305</v>
      </c>
      <c r="C2145" s="1133" t="s">
        <v>4657</v>
      </c>
      <c r="D2145" s="1133" t="s">
        <v>1041</v>
      </c>
      <c r="E2145" s="1133" t="s">
        <v>702</v>
      </c>
      <c r="F2145" s="1131" t="str">
        <f t="shared" si="5"/>
        <v/>
      </c>
      <c r="G2145" s="1131">
        <v>0</v>
      </c>
      <c r="H2145" s="1131" t="s">
        <v>7246</v>
      </c>
      <c r="I2145" s="1131" t="s">
        <v>9250</v>
      </c>
      <c r="J2145" s="1131" t="s">
        <v>9251</v>
      </c>
      <c r="K2145" s="1131">
        <v>2</v>
      </c>
      <c r="L2145" s="1131" t="s">
        <v>9252</v>
      </c>
      <c r="R2145" s="1131">
        <v>14</v>
      </c>
      <c r="S2145" s="1131" t="s">
        <v>7215</v>
      </c>
      <c r="T2145" s="1131">
        <v>14</v>
      </c>
    </row>
    <row r="2146" spans="1:20">
      <c r="A2146" s="1131" t="s">
        <v>5306</v>
      </c>
      <c r="B2146" s="1132" t="s">
        <v>5307</v>
      </c>
      <c r="C2146" s="1133" t="s">
        <v>4657</v>
      </c>
      <c r="D2146" s="1133" t="s">
        <v>1041</v>
      </c>
      <c r="E2146" s="1133" t="s">
        <v>702</v>
      </c>
      <c r="F2146" s="1131" t="str">
        <f t="shared" si="5"/>
        <v/>
      </c>
      <c r="G2146" s="1131">
        <v>0</v>
      </c>
      <c r="H2146" s="1131" t="s">
        <v>7246</v>
      </c>
      <c r="I2146" s="1131" t="s">
        <v>9253</v>
      </c>
      <c r="J2146" s="1131" t="s">
        <v>9254</v>
      </c>
      <c r="K2146" s="1131">
        <v>2</v>
      </c>
      <c r="L2146" s="1131" t="s">
        <v>9255</v>
      </c>
      <c r="R2146" s="1131">
        <v>14</v>
      </c>
      <c r="S2146" s="1131" t="s">
        <v>7215</v>
      </c>
      <c r="T2146" s="1131">
        <v>14</v>
      </c>
    </row>
    <row r="2147" spans="1:20">
      <c r="A2147" s="1131" t="s">
        <v>5308</v>
      </c>
      <c r="B2147" s="1132" t="s">
        <v>5309</v>
      </c>
      <c r="C2147" s="1133" t="s">
        <v>4657</v>
      </c>
      <c r="D2147" s="1133" t="s">
        <v>1041</v>
      </c>
      <c r="E2147" s="1133" t="s">
        <v>702</v>
      </c>
      <c r="F2147" s="1131" t="str">
        <f t="shared" si="5"/>
        <v/>
      </c>
      <c r="G2147" s="1131">
        <v>0</v>
      </c>
      <c r="H2147" s="1131" t="s">
        <v>7246</v>
      </c>
      <c r="I2147" s="1131" t="s">
        <v>9256</v>
      </c>
      <c r="J2147" s="1131" t="s">
        <v>9257</v>
      </c>
      <c r="K2147" s="1131">
        <v>2</v>
      </c>
      <c r="L2147" s="1131" t="s">
        <v>9258</v>
      </c>
      <c r="R2147" s="1131">
        <v>14</v>
      </c>
      <c r="S2147" s="1131" t="s">
        <v>7215</v>
      </c>
      <c r="T2147" s="1131">
        <v>14</v>
      </c>
    </row>
    <row r="2148" spans="1:20">
      <c r="A2148" s="1131" t="s">
        <v>5310</v>
      </c>
      <c r="B2148" s="1132" t="s">
        <v>5311</v>
      </c>
      <c r="C2148" s="1133" t="s">
        <v>4657</v>
      </c>
      <c r="D2148" s="1133" t="s">
        <v>1041</v>
      </c>
      <c r="E2148" s="1133" t="s">
        <v>702</v>
      </c>
      <c r="F2148" s="1131" t="str">
        <f t="shared" si="5"/>
        <v/>
      </c>
      <c r="G2148" s="1131">
        <v>0</v>
      </c>
      <c r="H2148" s="1131" t="s">
        <v>7246</v>
      </c>
      <c r="I2148" s="1131" t="s">
        <v>9259</v>
      </c>
      <c r="J2148" s="1131" t="s">
        <v>9260</v>
      </c>
      <c r="K2148" s="1131">
        <v>2</v>
      </c>
      <c r="L2148" s="1131" t="s">
        <v>9261</v>
      </c>
      <c r="R2148" s="1131">
        <v>14</v>
      </c>
      <c r="S2148" s="1131" t="s">
        <v>7215</v>
      </c>
      <c r="T2148" s="1131">
        <v>14</v>
      </c>
    </row>
    <row r="2149" spans="1:20">
      <c r="A2149" s="1131" t="s">
        <v>5312</v>
      </c>
      <c r="B2149" s="1132" t="s">
        <v>5313</v>
      </c>
      <c r="C2149" s="1133" t="s">
        <v>4657</v>
      </c>
      <c r="D2149" s="1133" t="s">
        <v>1041</v>
      </c>
      <c r="E2149" s="1133" t="s">
        <v>702</v>
      </c>
      <c r="F2149" s="1131" t="str">
        <f t="shared" si="5"/>
        <v/>
      </c>
      <c r="G2149" s="1131">
        <v>0</v>
      </c>
      <c r="H2149" s="1131" t="s">
        <v>7246</v>
      </c>
      <c r="I2149" s="1131" t="s">
        <v>9262</v>
      </c>
      <c r="J2149" s="1131" t="s">
        <v>9263</v>
      </c>
      <c r="K2149" s="1131">
        <v>2</v>
      </c>
      <c r="L2149" s="1131" t="s">
        <v>9264</v>
      </c>
      <c r="R2149" s="1131">
        <v>14</v>
      </c>
      <c r="S2149" s="1131" t="s">
        <v>7215</v>
      </c>
      <c r="T2149" s="1131">
        <v>14</v>
      </c>
    </row>
    <row r="2150" spans="1:20">
      <c r="A2150" s="1131" t="s">
        <v>5314</v>
      </c>
      <c r="B2150" s="1132" t="s">
        <v>5315</v>
      </c>
      <c r="C2150" s="1133" t="s">
        <v>4657</v>
      </c>
      <c r="D2150" s="1133" t="s">
        <v>1041</v>
      </c>
      <c r="E2150" s="1133" t="s">
        <v>702</v>
      </c>
      <c r="F2150" s="1131" t="str">
        <f t="shared" si="5"/>
        <v/>
      </c>
      <c r="G2150" s="1131">
        <v>0</v>
      </c>
      <c r="H2150" s="1131" t="s">
        <v>7246</v>
      </c>
      <c r="I2150" s="1131" t="s">
        <v>9265</v>
      </c>
      <c r="J2150" s="1131" t="s">
        <v>9266</v>
      </c>
      <c r="K2150" s="1131">
        <v>2</v>
      </c>
      <c r="L2150" s="1131" t="s">
        <v>9267</v>
      </c>
      <c r="R2150" s="1131">
        <v>14</v>
      </c>
      <c r="S2150" s="1131" t="s">
        <v>7215</v>
      </c>
      <c r="T2150" s="1131">
        <v>14</v>
      </c>
    </row>
    <row r="2151" spans="1:20">
      <c r="A2151" s="1131" t="s">
        <v>5316</v>
      </c>
      <c r="B2151" s="1132" t="s">
        <v>5317</v>
      </c>
      <c r="C2151" s="1133" t="s">
        <v>4657</v>
      </c>
      <c r="D2151" s="1133" t="s">
        <v>1041</v>
      </c>
      <c r="E2151" s="1133" t="s">
        <v>702</v>
      </c>
      <c r="F2151" s="1131" t="str">
        <f t="shared" si="5"/>
        <v/>
      </c>
      <c r="G2151" s="1131">
        <v>0</v>
      </c>
      <c r="H2151" s="1131" t="s">
        <v>7246</v>
      </c>
      <c r="I2151" s="1131" t="s">
        <v>9268</v>
      </c>
      <c r="J2151" s="1131" t="s">
        <v>9269</v>
      </c>
      <c r="K2151" s="1131">
        <v>2</v>
      </c>
      <c r="L2151" s="1131" t="s">
        <v>9270</v>
      </c>
      <c r="R2151" s="1131">
        <v>14</v>
      </c>
      <c r="S2151" s="1131" t="s">
        <v>7215</v>
      </c>
      <c r="T2151" s="1131">
        <v>14</v>
      </c>
    </row>
    <row r="2152" spans="1:20">
      <c r="A2152" s="1131" t="s">
        <v>5318</v>
      </c>
      <c r="B2152" s="1132" t="s">
        <v>5319</v>
      </c>
      <c r="C2152" s="1133" t="s">
        <v>4657</v>
      </c>
      <c r="D2152" s="1133" t="s">
        <v>1041</v>
      </c>
      <c r="E2152" s="1133" t="s">
        <v>702</v>
      </c>
      <c r="F2152" s="1131" t="str">
        <f t="shared" si="5"/>
        <v/>
      </c>
      <c r="G2152" s="1131">
        <v>0</v>
      </c>
      <c r="H2152" s="1131" t="s">
        <v>7246</v>
      </c>
      <c r="I2152" s="1131" t="s">
        <v>9271</v>
      </c>
      <c r="J2152" s="1131" t="s">
        <v>9272</v>
      </c>
      <c r="K2152" s="1131">
        <v>2</v>
      </c>
      <c r="L2152" s="1131" t="s">
        <v>9273</v>
      </c>
      <c r="R2152" s="1131">
        <v>14</v>
      </c>
      <c r="S2152" s="1131" t="s">
        <v>7215</v>
      </c>
      <c r="T2152" s="1131">
        <v>14</v>
      </c>
    </row>
    <row r="2153" spans="1:20">
      <c r="A2153" s="1131" t="s">
        <v>5320</v>
      </c>
      <c r="B2153" s="1132" t="s">
        <v>5321</v>
      </c>
      <c r="C2153" s="1133" t="s">
        <v>4657</v>
      </c>
      <c r="D2153" s="1133" t="s">
        <v>1041</v>
      </c>
      <c r="E2153" s="1133" t="s">
        <v>702</v>
      </c>
      <c r="F2153" s="1131" t="str">
        <f t="shared" si="5"/>
        <v/>
      </c>
      <c r="G2153" s="1131">
        <v>0</v>
      </c>
      <c r="H2153" s="1131" t="s">
        <v>7246</v>
      </c>
      <c r="I2153" s="1131" t="s">
        <v>9274</v>
      </c>
      <c r="J2153" s="1131" t="s">
        <v>9275</v>
      </c>
      <c r="K2153" s="1131">
        <v>2</v>
      </c>
      <c r="L2153" s="1131" t="s">
        <v>9276</v>
      </c>
      <c r="R2153" s="1131">
        <v>14</v>
      </c>
      <c r="S2153" s="1131" t="s">
        <v>7215</v>
      </c>
      <c r="T2153" s="1131">
        <v>14</v>
      </c>
    </row>
    <row r="2154" spans="1:20">
      <c r="A2154" s="1131" t="s">
        <v>5322</v>
      </c>
      <c r="B2154" s="1132" t="s">
        <v>5323</v>
      </c>
      <c r="C2154" s="1133" t="s">
        <v>4657</v>
      </c>
      <c r="D2154" s="1133" t="s">
        <v>1041</v>
      </c>
      <c r="E2154" s="1133" t="s">
        <v>702</v>
      </c>
      <c r="F2154" s="1131" t="str">
        <f t="shared" si="5"/>
        <v/>
      </c>
      <c r="G2154" s="1131">
        <v>0</v>
      </c>
      <c r="H2154" s="1131" t="s">
        <v>7246</v>
      </c>
      <c r="I2154" s="1131" t="s">
        <v>9277</v>
      </c>
      <c r="J2154" s="1131" t="s">
        <v>9278</v>
      </c>
      <c r="K2154" s="1131">
        <v>2</v>
      </c>
      <c r="L2154" s="1131" t="s">
        <v>9279</v>
      </c>
      <c r="R2154" s="1131">
        <v>13</v>
      </c>
      <c r="S2154" s="1131" t="s">
        <v>7215</v>
      </c>
      <c r="T2154" s="1131">
        <v>13</v>
      </c>
    </row>
    <row r="2155" spans="1:20">
      <c r="A2155" s="1131" t="s">
        <v>5324</v>
      </c>
      <c r="B2155" s="1132" t="s">
        <v>5325</v>
      </c>
      <c r="C2155" s="1133" t="s">
        <v>4657</v>
      </c>
      <c r="D2155" s="1133" t="s">
        <v>1041</v>
      </c>
      <c r="E2155" s="1133" t="s">
        <v>702</v>
      </c>
      <c r="F2155" s="1131" t="str">
        <f t="shared" si="5"/>
        <v/>
      </c>
      <c r="G2155" s="1131">
        <v>0</v>
      </c>
      <c r="H2155" s="1131" t="s">
        <v>7246</v>
      </c>
      <c r="I2155" s="1131" t="s">
        <v>9280</v>
      </c>
      <c r="J2155" s="1131" t="s">
        <v>9281</v>
      </c>
      <c r="K2155" s="1131">
        <v>2</v>
      </c>
      <c r="L2155" s="1131" t="s">
        <v>9282</v>
      </c>
      <c r="R2155" s="1131">
        <v>14</v>
      </c>
      <c r="S2155" s="1131" t="s">
        <v>7215</v>
      </c>
      <c r="T2155" s="1131">
        <v>14</v>
      </c>
    </row>
    <row r="2156" spans="1:20">
      <c r="A2156" s="1131" t="s">
        <v>5326</v>
      </c>
      <c r="B2156" s="1132" t="s">
        <v>5327</v>
      </c>
      <c r="C2156" s="1133" t="s">
        <v>4657</v>
      </c>
      <c r="D2156" s="1133" t="s">
        <v>1041</v>
      </c>
      <c r="E2156" s="1133" t="s">
        <v>702</v>
      </c>
      <c r="F2156" s="1131" t="str">
        <f t="shared" si="5"/>
        <v/>
      </c>
      <c r="G2156" s="1131">
        <v>0</v>
      </c>
      <c r="H2156" s="1131" t="s">
        <v>7246</v>
      </c>
      <c r="I2156" s="1131" t="s">
        <v>9283</v>
      </c>
      <c r="J2156" s="1131" t="s">
        <v>9284</v>
      </c>
      <c r="K2156" s="1131">
        <v>2</v>
      </c>
      <c r="L2156" s="1131" t="s">
        <v>9285</v>
      </c>
      <c r="R2156" s="1131">
        <v>14</v>
      </c>
      <c r="S2156" s="1131" t="s">
        <v>7215</v>
      </c>
      <c r="T2156" s="1131">
        <v>14</v>
      </c>
    </row>
    <row r="2157" spans="1:20">
      <c r="A2157" s="1131" t="s">
        <v>5328</v>
      </c>
      <c r="B2157" s="1132" t="s">
        <v>5329</v>
      </c>
      <c r="C2157" s="1133" t="s">
        <v>4657</v>
      </c>
      <c r="D2157" s="1133" t="s">
        <v>1041</v>
      </c>
      <c r="E2157" s="1133" t="s">
        <v>702</v>
      </c>
      <c r="F2157" s="1131" t="str">
        <f t="shared" si="5"/>
        <v/>
      </c>
      <c r="G2157" s="1131">
        <v>0</v>
      </c>
      <c r="H2157" s="1131" t="s">
        <v>7246</v>
      </c>
      <c r="I2157" s="1131" t="s">
        <v>9286</v>
      </c>
      <c r="J2157" s="1131" t="s">
        <v>9287</v>
      </c>
      <c r="K2157" s="1131">
        <v>2</v>
      </c>
      <c r="L2157" s="1131" t="s">
        <v>9288</v>
      </c>
      <c r="R2157" s="1131">
        <v>14</v>
      </c>
      <c r="S2157" s="1131" t="s">
        <v>7215</v>
      </c>
      <c r="T2157" s="1131">
        <v>14</v>
      </c>
    </row>
    <row r="2158" spans="1:20">
      <c r="A2158" s="1131" t="s">
        <v>5330</v>
      </c>
      <c r="B2158" s="1132" t="s">
        <v>5331</v>
      </c>
      <c r="C2158" s="1133" t="s">
        <v>4657</v>
      </c>
      <c r="D2158" s="1133" t="s">
        <v>1041</v>
      </c>
      <c r="E2158" s="1133" t="s">
        <v>702</v>
      </c>
      <c r="F2158" s="1131" t="str">
        <f t="shared" si="5"/>
        <v/>
      </c>
      <c r="G2158" s="1131">
        <v>0</v>
      </c>
      <c r="H2158" s="1131" t="s">
        <v>7246</v>
      </c>
      <c r="I2158" s="1131" t="s">
        <v>9289</v>
      </c>
      <c r="J2158" s="1131" t="s">
        <v>9290</v>
      </c>
      <c r="K2158" s="1131">
        <v>2</v>
      </c>
      <c r="L2158" s="1131" t="s">
        <v>9291</v>
      </c>
      <c r="R2158" s="1131">
        <v>14</v>
      </c>
      <c r="S2158" s="1131" t="s">
        <v>7215</v>
      </c>
      <c r="T2158" s="1131">
        <v>14</v>
      </c>
    </row>
    <row r="2159" spans="1:20">
      <c r="A2159" s="1131" t="s">
        <v>5332</v>
      </c>
      <c r="B2159" s="1132" t="s">
        <v>5333</v>
      </c>
      <c r="C2159" s="1133" t="s">
        <v>4657</v>
      </c>
      <c r="D2159" s="1133" t="s">
        <v>1041</v>
      </c>
      <c r="E2159" s="1133" t="s">
        <v>702</v>
      </c>
      <c r="F2159" s="1131" t="str">
        <f t="shared" si="5"/>
        <v/>
      </c>
      <c r="G2159" s="1131">
        <v>0</v>
      </c>
      <c r="H2159" s="1131" t="s">
        <v>7246</v>
      </c>
      <c r="I2159" s="1131" t="s">
        <v>9292</v>
      </c>
      <c r="J2159" s="1131" t="s">
        <v>9293</v>
      </c>
      <c r="K2159" s="1131">
        <v>2</v>
      </c>
      <c r="L2159" s="1131" t="s">
        <v>9294</v>
      </c>
      <c r="R2159" s="1131">
        <v>14</v>
      </c>
      <c r="S2159" s="1131" t="s">
        <v>7215</v>
      </c>
      <c r="T2159" s="1131">
        <v>14</v>
      </c>
    </row>
    <row r="2160" spans="1:20">
      <c r="A2160" s="1131" t="s">
        <v>5334</v>
      </c>
      <c r="B2160" s="1132" t="s">
        <v>5335</v>
      </c>
      <c r="C2160" s="1133" t="s">
        <v>4657</v>
      </c>
      <c r="D2160" s="1133" t="s">
        <v>1041</v>
      </c>
      <c r="E2160" s="1133" t="s">
        <v>702</v>
      </c>
      <c r="F2160" s="1131" t="str">
        <f t="shared" si="5"/>
        <v/>
      </c>
      <c r="G2160" s="1131">
        <v>0</v>
      </c>
      <c r="H2160" s="1131" t="s">
        <v>7246</v>
      </c>
      <c r="I2160" s="1131" t="s">
        <v>9295</v>
      </c>
      <c r="J2160" s="1131" t="s">
        <v>9296</v>
      </c>
      <c r="K2160" s="1131">
        <v>2</v>
      </c>
      <c r="L2160" s="1131" t="s">
        <v>9297</v>
      </c>
      <c r="R2160" s="1131">
        <v>14</v>
      </c>
      <c r="S2160" s="1131" t="s">
        <v>7215</v>
      </c>
      <c r="T2160" s="1131">
        <v>14</v>
      </c>
    </row>
    <row r="2161" spans="1:20">
      <c r="A2161" s="1131" t="s">
        <v>5336</v>
      </c>
      <c r="B2161" s="1132" t="s">
        <v>5337</v>
      </c>
      <c r="C2161" s="1133" t="s">
        <v>4657</v>
      </c>
      <c r="D2161" s="1133" t="s">
        <v>1041</v>
      </c>
      <c r="E2161" s="1133" t="s">
        <v>702</v>
      </c>
      <c r="F2161" s="1131" t="str">
        <f t="shared" si="5"/>
        <v/>
      </c>
      <c r="G2161" s="1131">
        <v>0</v>
      </c>
      <c r="H2161" s="1131" t="s">
        <v>7246</v>
      </c>
      <c r="I2161" s="1131" t="s">
        <v>9298</v>
      </c>
      <c r="J2161" s="1131" t="s">
        <v>9299</v>
      </c>
      <c r="K2161" s="1131">
        <v>2</v>
      </c>
      <c r="L2161" s="1131" t="s">
        <v>9300</v>
      </c>
      <c r="R2161" s="1131">
        <v>14</v>
      </c>
      <c r="S2161" s="1131" t="s">
        <v>7215</v>
      </c>
      <c r="T2161" s="1131">
        <v>14</v>
      </c>
    </row>
    <row r="2162" spans="1:20">
      <c r="A2162" s="1131" t="s">
        <v>5338</v>
      </c>
      <c r="B2162" s="1132" t="s">
        <v>5339</v>
      </c>
      <c r="C2162" s="1133" t="s">
        <v>4657</v>
      </c>
      <c r="D2162" s="1133" t="s">
        <v>1041</v>
      </c>
      <c r="E2162" s="1133" t="s">
        <v>702</v>
      </c>
      <c r="F2162" s="1131" t="str">
        <f t="shared" si="5"/>
        <v/>
      </c>
      <c r="G2162" s="1131">
        <v>0</v>
      </c>
      <c r="H2162" s="1131" t="s">
        <v>7246</v>
      </c>
      <c r="I2162" s="1131" t="s">
        <v>9301</v>
      </c>
      <c r="J2162" s="1131" t="s">
        <v>9302</v>
      </c>
      <c r="K2162" s="1131">
        <v>2</v>
      </c>
      <c r="L2162" s="1131" t="s">
        <v>9303</v>
      </c>
      <c r="R2162" s="1131">
        <v>14</v>
      </c>
      <c r="S2162" s="1131" t="s">
        <v>7215</v>
      </c>
      <c r="T2162" s="1131">
        <v>14</v>
      </c>
    </row>
    <row r="2163" spans="1:20">
      <c r="A2163" s="1131" t="s">
        <v>5340</v>
      </c>
      <c r="B2163" s="1132" t="s">
        <v>5341</v>
      </c>
      <c r="C2163" s="1133" t="s">
        <v>4657</v>
      </c>
      <c r="D2163" s="1133" t="s">
        <v>1041</v>
      </c>
      <c r="E2163" s="1133" t="s">
        <v>702</v>
      </c>
      <c r="F2163" s="1131" t="str">
        <f t="shared" si="5"/>
        <v/>
      </c>
      <c r="G2163" s="1131">
        <v>0</v>
      </c>
      <c r="H2163" s="1131" t="s">
        <v>7246</v>
      </c>
      <c r="I2163" s="1131" t="s">
        <v>9304</v>
      </c>
      <c r="J2163" s="1131" t="s">
        <v>9305</v>
      </c>
      <c r="K2163" s="1131">
        <v>2</v>
      </c>
      <c r="L2163" s="1131" t="s">
        <v>9306</v>
      </c>
      <c r="R2163" s="1131">
        <v>14</v>
      </c>
      <c r="S2163" s="1131" t="s">
        <v>7215</v>
      </c>
      <c r="T2163" s="1131">
        <v>14</v>
      </c>
    </row>
    <row r="2164" spans="1:20">
      <c r="A2164" s="1131" t="s">
        <v>5342</v>
      </c>
      <c r="B2164" s="1132" t="s">
        <v>5343</v>
      </c>
      <c r="C2164" s="1133" t="s">
        <v>4657</v>
      </c>
      <c r="D2164" s="1133" t="s">
        <v>1041</v>
      </c>
      <c r="E2164" s="1133" t="s">
        <v>702</v>
      </c>
      <c r="F2164" s="1131" t="str">
        <f t="shared" si="5"/>
        <v/>
      </c>
      <c r="G2164" s="1131">
        <v>0</v>
      </c>
      <c r="H2164" s="1131" t="s">
        <v>7246</v>
      </c>
      <c r="I2164" s="1131" t="s">
        <v>9307</v>
      </c>
      <c r="J2164" s="1131" t="s">
        <v>9308</v>
      </c>
      <c r="K2164" s="1131">
        <v>2</v>
      </c>
      <c r="L2164" s="1131" t="s">
        <v>9309</v>
      </c>
      <c r="R2164" s="1131">
        <v>14</v>
      </c>
      <c r="S2164" s="1131" t="s">
        <v>7215</v>
      </c>
      <c r="T2164" s="1131">
        <v>14</v>
      </c>
    </row>
    <row r="2165" spans="1:20">
      <c r="A2165" s="1131" t="s">
        <v>5344</v>
      </c>
      <c r="B2165" s="1132" t="s">
        <v>5345</v>
      </c>
      <c r="C2165" s="1133" t="s">
        <v>4657</v>
      </c>
      <c r="D2165" s="1133" t="s">
        <v>1041</v>
      </c>
      <c r="E2165" s="1133" t="s">
        <v>702</v>
      </c>
      <c r="F2165" s="1131" t="str">
        <f t="shared" si="5"/>
        <v/>
      </c>
      <c r="G2165" s="1131">
        <v>0</v>
      </c>
      <c r="H2165" s="1131" t="s">
        <v>7246</v>
      </c>
      <c r="I2165" s="1131" t="s">
        <v>9310</v>
      </c>
      <c r="J2165" s="1131" t="s">
        <v>9311</v>
      </c>
      <c r="K2165" s="1131">
        <v>2</v>
      </c>
      <c r="L2165" s="1131" t="s">
        <v>9312</v>
      </c>
      <c r="R2165" s="1131">
        <v>14</v>
      </c>
      <c r="S2165" s="1131" t="s">
        <v>7215</v>
      </c>
      <c r="T2165" s="1131">
        <v>14</v>
      </c>
    </row>
    <row r="2166" spans="1:20">
      <c r="A2166" s="1131" t="s">
        <v>5346</v>
      </c>
      <c r="B2166" s="1132" t="s">
        <v>5347</v>
      </c>
      <c r="C2166" s="1133" t="s">
        <v>4657</v>
      </c>
      <c r="D2166" s="1133" t="s">
        <v>1041</v>
      </c>
      <c r="E2166" s="1133" t="s">
        <v>702</v>
      </c>
      <c r="F2166" s="1131" t="str">
        <f t="shared" si="5"/>
        <v/>
      </c>
      <c r="G2166" s="1131">
        <v>0</v>
      </c>
      <c r="H2166" s="1131" t="s">
        <v>7246</v>
      </c>
      <c r="I2166" s="1131" t="s">
        <v>9313</v>
      </c>
      <c r="J2166" s="1131" t="s">
        <v>9314</v>
      </c>
      <c r="K2166" s="1131">
        <v>2</v>
      </c>
      <c r="L2166" s="1131" t="s">
        <v>9315</v>
      </c>
      <c r="R2166" s="1131">
        <v>14</v>
      </c>
      <c r="S2166" s="1131" t="s">
        <v>7215</v>
      </c>
      <c r="T2166" s="1131">
        <v>14</v>
      </c>
    </row>
    <row r="2167" spans="1:20">
      <c r="A2167" s="1131" t="s">
        <v>5348</v>
      </c>
      <c r="B2167" s="1132" t="s">
        <v>5349</v>
      </c>
      <c r="C2167" s="1133" t="s">
        <v>4657</v>
      </c>
      <c r="D2167" s="1133" t="s">
        <v>1041</v>
      </c>
      <c r="E2167" s="1133" t="s">
        <v>702</v>
      </c>
      <c r="F2167" s="1131" t="str">
        <f t="shared" si="5"/>
        <v/>
      </c>
      <c r="G2167" s="1131">
        <v>0</v>
      </c>
      <c r="H2167" s="1131" t="s">
        <v>7246</v>
      </c>
      <c r="I2167" s="1131" t="s">
        <v>9316</v>
      </c>
      <c r="J2167" s="1131" t="s">
        <v>9317</v>
      </c>
      <c r="K2167" s="1131">
        <v>2</v>
      </c>
      <c r="L2167" s="1131" t="s">
        <v>9318</v>
      </c>
      <c r="R2167" s="1131">
        <v>14</v>
      </c>
      <c r="S2167" s="1131" t="s">
        <v>7215</v>
      </c>
      <c r="T2167" s="1131">
        <v>14</v>
      </c>
    </row>
    <row r="2168" spans="1:20">
      <c r="A2168" s="1131" t="s">
        <v>5350</v>
      </c>
      <c r="B2168" s="1132" t="s">
        <v>5351</v>
      </c>
      <c r="C2168" s="1133" t="s">
        <v>4657</v>
      </c>
      <c r="D2168" s="1133" t="s">
        <v>1041</v>
      </c>
      <c r="E2168" s="1133" t="s">
        <v>702</v>
      </c>
      <c r="F2168" s="1131" t="str">
        <f t="shared" si="5"/>
        <v/>
      </c>
      <c r="G2168" s="1131">
        <v>0</v>
      </c>
      <c r="H2168" s="1131" t="s">
        <v>7246</v>
      </c>
      <c r="I2168" s="1131" t="s">
        <v>9319</v>
      </c>
      <c r="J2168" s="1131" t="s">
        <v>9320</v>
      </c>
      <c r="K2168" s="1131">
        <v>2</v>
      </c>
      <c r="L2168" s="1131" t="s">
        <v>9321</v>
      </c>
      <c r="R2168" s="1131">
        <v>28</v>
      </c>
      <c r="S2168" s="1131" t="s">
        <v>7215</v>
      </c>
      <c r="T2168" s="1131">
        <v>28</v>
      </c>
    </row>
    <row r="2169" spans="1:20">
      <c r="A2169" s="1131" t="s">
        <v>5352</v>
      </c>
      <c r="B2169" s="1132" t="s">
        <v>5353</v>
      </c>
      <c r="C2169" s="1133" t="s">
        <v>4657</v>
      </c>
      <c r="D2169" s="1133" t="s">
        <v>1041</v>
      </c>
      <c r="E2169" s="1133" t="s">
        <v>702</v>
      </c>
      <c r="F2169" s="1131" t="str">
        <f t="shared" si="5"/>
        <v/>
      </c>
      <c r="G2169" s="1131">
        <v>0</v>
      </c>
      <c r="H2169" s="1131" t="s">
        <v>7246</v>
      </c>
      <c r="I2169" s="1131" t="s">
        <v>9322</v>
      </c>
      <c r="J2169" s="1131" t="s">
        <v>9323</v>
      </c>
      <c r="K2169" s="1131">
        <v>2</v>
      </c>
      <c r="L2169" s="1131" t="s">
        <v>9324</v>
      </c>
      <c r="R2169" s="1131">
        <v>14</v>
      </c>
      <c r="S2169" s="1131" t="s">
        <v>7215</v>
      </c>
      <c r="T2169" s="1131">
        <v>14</v>
      </c>
    </row>
    <row r="2170" spans="1:20">
      <c r="A2170" s="1131" t="s">
        <v>5354</v>
      </c>
      <c r="B2170" s="1132" t="s">
        <v>5355</v>
      </c>
      <c r="C2170" s="1133" t="s">
        <v>4657</v>
      </c>
      <c r="D2170" s="1133" t="s">
        <v>1041</v>
      </c>
      <c r="E2170" s="1133" t="s">
        <v>702</v>
      </c>
      <c r="F2170" s="1131" t="str">
        <f t="shared" si="5"/>
        <v/>
      </c>
      <c r="G2170" s="1131">
        <v>0</v>
      </c>
      <c r="H2170" s="1131" t="s">
        <v>7246</v>
      </c>
      <c r="I2170" s="1131" t="s">
        <v>9325</v>
      </c>
      <c r="J2170" s="1131" t="s">
        <v>9326</v>
      </c>
      <c r="K2170" s="1131">
        <v>2</v>
      </c>
      <c r="L2170" s="1131" t="s">
        <v>9327</v>
      </c>
      <c r="R2170" s="1131">
        <v>14</v>
      </c>
      <c r="S2170" s="1131" t="s">
        <v>7215</v>
      </c>
      <c r="T2170" s="1131">
        <v>14</v>
      </c>
    </row>
    <row r="2171" spans="1:20">
      <c r="A2171" s="1131" t="s">
        <v>5356</v>
      </c>
      <c r="B2171" s="1132" t="s">
        <v>5357</v>
      </c>
      <c r="C2171" s="1133" t="s">
        <v>4657</v>
      </c>
      <c r="D2171" s="1133" t="s">
        <v>1041</v>
      </c>
      <c r="E2171" s="1133" t="s">
        <v>702</v>
      </c>
      <c r="F2171" s="1131" t="str">
        <f t="shared" si="5"/>
        <v/>
      </c>
      <c r="G2171" s="1131">
        <v>0</v>
      </c>
      <c r="H2171" s="1131" t="s">
        <v>7246</v>
      </c>
      <c r="I2171" s="1131" t="s">
        <v>9328</v>
      </c>
      <c r="J2171" s="1131" t="s">
        <v>9329</v>
      </c>
      <c r="K2171" s="1131">
        <v>2</v>
      </c>
      <c r="L2171" s="1131" t="s">
        <v>9330</v>
      </c>
      <c r="R2171" s="1131">
        <v>14</v>
      </c>
      <c r="S2171" s="1131" t="s">
        <v>7215</v>
      </c>
      <c r="T2171" s="1131">
        <v>14</v>
      </c>
    </row>
    <row r="2172" spans="1:20">
      <c r="A2172" s="1131" t="s">
        <v>5358</v>
      </c>
      <c r="B2172" s="1132" t="s">
        <v>5359</v>
      </c>
      <c r="C2172" s="1133" t="s">
        <v>4657</v>
      </c>
      <c r="D2172" s="1133" t="s">
        <v>1041</v>
      </c>
      <c r="E2172" s="1133" t="s">
        <v>702</v>
      </c>
      <c r="F2172" s="1131" t="str">
        <f t="shared" si="5"/>
        <v/>
      </c>
      <c r="G2172" s="1131">
        <v>0</v>
      </c>
      <c r="H2172" s="1131" t="s">
        <v>7246</v>
      </c>
      <c r="I2172" s="1131" t="s">
        <v>9331</v>
      </c>
      <c r="J2172" s="1131" t="s">
        <v>9332</v>
      </c>
      <c r="K2172" s="1131">
        <v>2</v>
      </c>
      <c r="L2172" s="1131" t="s">
        <v>9333</v>
      </c>
      <c r="R2172" s="1131">
        <v>14</v>
      </c>
      <c r="S2172" s="1131" t="s">
        <v>7215</v>
      </c>
      <c r="T2172" s="1131">
        <v>14</v>
      </c>
    </row>
    <row r="2173" spans="1:20">
      <c r="A2173" s="1131" t="s">
        <v>5360</v>
      </c>
      <c r="B2173" s="1132" t="s">
        <v>5361</v>
      </c>
      <c r="C2173" s="1133" t="s">
        <v>4657</v>
      </c>
      <c r="D2173" s="1133" t="s">
        <v>1041</v>
      </c>
      <c r="E2173" s="1133" t="s">
        <v>702</v>
      </c>
      <c r="F2173" s="1131" t="str">
        <f t="shared" si="5"/>
        <v/>
      </c>
      <c r="G2173" s="1131">
        <v>0</v>
      </c>
      <c r="H2173" s="1131" t="s">
        <v>7246</v>
      </c>
      <c r="I2173" s="1131" t="s">
        <v>9334</v>
      </c>
      <c r="J2173" s="1131" t="s">
        <v>9335</v>
      </c>
      <c r="K2173" s="1131">
        <v>2</v>
      </c>
      <c r="L2173" s="1131" t="s">
        <v>9336</v>
      </c>
      <c r="R2173" s="1131">
        <v>14</v>
      </c>
      <c r="S2173" s="1131" t="s">
        <v>7215</v>
      </c>
      <c r="T2173" s="1131">
        <v>14</v>
      </c>
    </row>
    <row r="2174" spans="1:20">
      <c r="A2174" s="1131" t="s">
        <v>5362</v>
      </c>
      <c r="B2174" s="1132" t="s">
        <v>5363</v>
      </c>
      <c r="C2174" s="1133" t="s">
        <v>4657</v>
      </c>
      <c r="D2174" s="1133" t="s">
        <v>1041</v>
      </c>
      <c r="E2174" s="1133" t="s">
        <v>702</v>
      </c>
      <c r="F2174" s="1131" t="str">
        <f t="shared" si="5"/>
        <v/>
      </c>
      <c r="G2174" s="1131">
        <v>0</v>
      </c>
      <c r="H2174" s="1131" t="s">
        <v>7246</v>
      </c>
      <c r="I2174" s="1131" t="s">
        <v>9337</v>
      </c>
      <c r="J2174" s="1131" t="s">
        <v>9338</v>
      </c>
      <c r="K2174" s="1131">
        <v>2</v>
      </c>
      <c r="L2174" s="1131" t="s">
        <v>9339</v>
      </c>
      <c r="R2174" s="1131">
        <v>14</v>
      </c>
      <c r="S2174" s="1131" t="s">
        <v>7215</v>
      </c>
      <c r="T2174" s="1131">
        <v>14</v>
      </c>
    </row>
    <row r="2175" spans="1:20">
      <c r="A2175" s="1131" t="s">
        <v>5364</v>
      </c>
      <c r="B2175" s="1132" t="s">
        <v>5365</v>
      </c>
      <c r="C2175" s="1133" t="s">
        <v>4657</v>
      </c>
      <c r="D2175" s="1133" t="s">
        <v>1041</v>
      </c>
      <c r="E2175" s="1133" t="s">
        <v>702</v>
      </c>
      <c r="F2175" s="1131" t="str">
        <f t="shared" si="5"/>
        <v/>
      </c>
      <c r="G2175" s="1131">
        <v>0</v>
      </c>
      <c r="H2175" s="1131" t="s">
        <v>7246</v>
      </c>
      <c r="I2175" s="1131" t="s">
        <v>9340</v>
      </c>
      <c r="J2175" s="1131" t="s">
        <v>9341</v>
      </c>
      <c r="K2175" s="1131">
        <v>2</v>
      </c>
      <c r="L2175" s="1131" t="s">
        <v>9342</v>
      </c>
      <c r="R2175" s="1131">
        <v>14</v>
      </c>
      <c r="S2175" s="1131" t="s">
        <v>7215</v>
      </c>
      <c r="T2175" s="1131">
        <v>14</v>
      </c>
    </row>
    <row r="2176" spans="1:20">
      <c r="A2176" s="1131" t="s">
        <v>5366</v>
      </c>
      <c r="B2176" s="1132" t="s">
        <v>5367</v>
      </c>
      <c r="C2176" s="1133" t="s">
        <v>4657</v>
      </c>
      <c r="D2176" s="1133" t="s">
        <v>1041</v>
      </c>
      <c r="E2176" s="1133" t="s">
        <v>702</v>
      </c>
      <c r="F2176" s="1131" t="str">
        <f t="shared" si="5"/>
        <v/>
      </c>
      <c r="G2176" s="1131">
        <v>0</v>
      </c>
      <c r="H2176" s="1131" t="s">
        <v>7246</v>
      </c>
      <c r="I2176" s="1131" t="s">
        <v>9343</v>
      </c>
      <c r="J2176" s="1131" t="s">
        <v>9344</v>
      </c>
      <c r="K2176" s="1131">
        <v>2</v>
      </c>
      <c r="L2176" s="1131" t="s">
        <v>9345</v>
      </c>
      <c r="R2176" s="1131">
        <v>14</v>
      </c>
      <c r="S2176" s="1131" t="s">
        <v>7215</v>
      </c>
      <c r="T2176" s="1131">
        <v>14</v>
      </c>
    </row>
    <row r="2177" spans="1:20">
      <c r="A2177" s="1131" t="s">
        <v>5368</v>
      </c>
      <c r="B2177" s="1132" t="s">
        <v>5369</v>
      </c>
      <c r="C2177" s="1133" t="s">
        <v>4657</v>
      </c>
      <c r="D2177" s="1133" t="s">
        <v>1041</v>
      </c>
      <c r="E2177" s="1133" t="s">
        <v>702</v>
      </c>
      <c r="F2177" s="1131" t="str">
        <f t="shared" si="5"/>
        <v/>
      </c>
      <c r="G2177" s="1131">
        <v>0</v>
      </c>
      <c r="H2177" s="1131" t="s">
        <v>7246</v>
      </c>
      <c r="I2177" s="1131" t="s">
        <v>9346</v>
      </c>
      <c r="J2177" s="1131" t="s">
        <v>9347</v>
      </c>
      <c r="K2177" s="1131">
        <v>2</v>
      </c>
      <c r="L2177" s="1131" t="s">
        <v>9348</v>
      </c>
      <c r="R2177" s="1131">
        <v>14</v>
      </c>
      <c r="S2177" s="1131" t="s">
        <v>7215</v>
      </c>
      <c r="T2177" s="1131">
        <v>14</v>
      </c>
    </row>
    <row r="2178" spans="1:20">
      <c r="A2178" s="1131" t="s">
        <v>5370</v>
      </c>
      <c r="B2178" s="1132" t="s">
        <v>5371</v>
      </c>
      <c r="C2178" s="1133" t="s">
        <v>4657</v>
      </c>
      <c r="D2178" s="1133" t="s">
        <v>1041</v>
      </c>
      <c r="E2178" s="1133" t="s">
        <v>702</v>
      </c>
      <c r="F2178" s="1131" t="str">
        <f t="shared" si="5"/>
        <v/>
      </c>
      <c r="G2178" s="1131">
        <v>0</v>
      </c>
      <c r="H2178" s="1131" t="s">
        <v>7246</v>
      </c>
      <c r="I2178" s="1131" t="s">
        <v>9349</v>
      </c>
      <c r="J2178" s="1131" t="s">
        <v>9350</v>
      </c>
      <c r="K2178" s="1131">
        <v>2</v>
      </c>
      <c r="L2178" s="1131" t="s">
        <v>9351</v>
      </c>
      <c r="R2178" s="1131">
        <v>14</v>
      </c>
      <c r="S2178" s="1131" t="s">
        <v>7215</v>
      </c>
      <c r="T2178" s="1131">
        <v>14</v>
      </c>
    </row>
    <row r="2179" spans="1:20">
      <c r="A2179" s="1131" t="s">
        <v>5372</v>
      </c>
      <c r="B2179" s="1132" t="s">
        <v>5373</v>
      </c>
      <c r="C2179" s="1133" t="s">
        <v>4657</v>
      </c>
      <c r="D2179" s="1133" t="s">
        <v>1041</v>
      </c>
      <c r="E2179" s="1133" t="s">
        <v>702</v>
      </c>
      <c r="F2179" s="1131" t="str">
        <f t="shared" si="5"/>
        <v/>
      </c>
      <c r="G2179" s="1131">
        <v>0</v>
      </c>
      <c r="H2179" s="1131" t="s">
        <v>7246</v>
      </c>
      <c r="I2179" s="1131" t="s">
        <v>9352</v>
      </c>
      <c r="J2179" s="1131" t="s">
        <v>9353</v>
      </c>
      <c r="K2179" s="1131">
        <v>2</v>
      </c>
      <c r="L2179" s="1131" t="s">
        <v>9354</v>
      </c>
      <c r="R2179" s="1131">
        <v>14</v>
      </c>
      <c r="S2179" s="1131" t="s">
        <v>7215</v>
      </c>
      <c r="T2179" s="1131">
        <v>14</v>
      </c>
    </row>
    <row r="2180" spans="1:20">
      <c r="A2180" s="1131" t="s">
        <v>5374</v>
      </c>
      <c r="B2180" s="1132" t="s">
        <v>5375</v>
      </c>
      <c r="C2180" s="1133" t="s">
        <v>4657</v>
      </c>
      <c r="D2180" s="1133" t="s">
        <v>1041</v>
      </c>
      <c r="E2180" s="1133" t="s">
        <v>702</v>
      </c>
      <c r="F2180" s="1131" t="str">
        <f t="shared" si="5"/>
        <v/>
      </c>
      <c r="G2180" s="1131">
        <v>0</v>
      </c>
      <c r="H2180" s="1131" t="s">
        <v>7246</v>
      </c>
      <c r="I2180" s="1131" t="s">
        <v>9355</v>
      </c>
      <c r="J2180" s="1131" t="s">
        <v>9356</v>
      </c>
      <c r="K2180" s="1131">
        <v>2</v>
      </c>
      <c r="L2180" s="1131" t="s">
        <v>9357</v>
      </c>
      <c r="R2180" s="1131">
        <v>14</v>
      </c>
      <c r="S2180" s="1131" t="s">
        <v>7215</v>
      </c>
      <c r="T2180" s="1131">
        <v>14</v>
      </c>
    </row>
    <row r="2181" spans="1:20">
      <c r="A2181" s="1131" t="s">
        <v>5376</v>
      </c>
      <c r="B2181" s="1132" t="s">
        <v>5377</v>
      </c>
      <c r="C2181" s="1133" t="s">
        <v>4657</v>
      </c>
      <c r="D2181" s="1133" t="s">
        <v>1041</v>
      </c>
      <c r="E2181" s="1133" t="s">
        <v>702</v>
      </c>
      <c r="F2181" s="1131" t="str">
        <f t="shared" si="5"/>
        <v/>
      </c>
      <c r="G2181" s="1131">
        <v>0</v>
      </c>
      <c r="H2181" s="1131" t="s">
        <v>7397</v>
      </c>
      <c r="I2181" s="1131" t="s">
        <v>9088</v>
      </c>
      <c r="J2181" s="1131" t="s">
        <v>9089</v>
      </c>
      <c r="K2181" s="1131">
        <v>2</v>
      </c>
      <c r="L2181" s="1131" t="s">
        <v>9090</v>
      </c>
      <c r="R2181" s="1131">
        <v>14</v>
      </c>
      <c r="S2181" s="1131" t="s">
        <v>7215</v>
      </c>
      <c r="T2181" s="1131">
        <v>14</v>
      </c>
    </row>
    <row r="2182" spans="1:20">
      <c r="A2182" s="1131" t="s">
        <v>5378</v>
      </c>
      <c r="B2182" s="1132" t="s">
        <v>5379</v>
      </c>
      <c r="C2182" s="1133" t="s">
        <v>4657</v>
      </c>
      <c r="D2182" s="1133" t="s">
        <v>1041</v>
      </c>
      <c r="E2182" s="1133" t="s">
        <v>702</v>
      </c>
      <c r="F2182" s="1131" t="str">
        <f t="shared" si="5"/>
        <v/>
      </c>
      <c r="G2182" s="1131">
        <v>0</v>
      </c>
      <c r="H2182" s="1131" t="s">
        <v>7397</v>
      </c>
      <c r="I2182" s="1131" t="s">
        <v>9091</v>
      </c>
      <c r="J2182" s="1131" t="s">
        <v>9092</v>
      </c>
      <c r="K2182" s="1131">
        <v>2</v>
      </c>
      <c r="L2182" s="1131" t="s">
        <v>9093</v>
      </c>
      <c r="R2182" s="1131">
        <v>14</v>
      </c>
      <c r="S2182" s="1131" t="s">
        <v>7215</v>
      </c>
      <c r="T2182" s="1131">
        <v>14</v>
      </c>
    </row>
    <row r="2183" spans="1:20">
      <c r="A2183" s="1131" t="s">
        <v>5380</v>
      </c>
      <c r="B2183" s="1132" t="s">
        <v>5381</v>
      </c>
      <c r="C2183" s="1133" t="s">
        <v>4657</v>
      </c>
      <c r="D2183" s="1133" t="s">
        <v>1041</v>
      </c>
      <c r="E2183" s="1133" t="s">
        <v>702</v>
      </c>
      <c r="F2183" s="1131" t="str">
        <f t="shared" si="5"/>
        <v/>
      </c>
      <c r="G2183" s="1131">
        <v>0</v>
      </c>
      <c r="H2183" s="1131" t="s">
        <v>7397</v>
      </c>
      <c r="I2183" s="1131" t="s">
        <v>9094</v>
      </c>
      <c r="J2183" s="1131" t="s">
        <v>9095</v>
      </c>
      <c r="K2183" s="1131">
        <v>2</v>
      </c>
      <c r="L2183" s="1131" t="s">
        <v>9096</v>
      </c>
      <c r="R2183" s="1131">
        <v>14</v>
      </c>
      <c r="S2183" s="1131" t="s">
        <v>7215</v>
      </c>
      <c r="T2183" s="1131">
        <v>14</v>
      </c>
    </row>
    <row r="2184" spans="1:20">
      <c r="A2184" s="1131" t="s">
        <v>5382</v>
      </c>
      <c r="B2184" s="1132" t="s">
        <v>5383</v>
      </c>
      <c r="C2184" s="1133" t="s">
        <v>4657</v>
      </c>
      <c r="D2184" s="1133" t="s">
        <v>1041</v>
      </c>
      <c r="E2184" s="1133" t="s">
        <v>702</v>
      </c>
      <c r="F2184" s="1131" t="str">
        <f t="shared" si="5"/>
        <v/>
      </c>
      <c r="G2184" s="1131">
        <v>0</v>
      </c>
      <c r="H2184" s="1131" t="s">
        <v>7397</v>
      </c>
      <c r="I2184" s="1131" t="s">
        <v>9097</v>
      </c>
      <c r="J2184" s="1131" t="s">
        <v>9098</v>
      </c>
      <c r="K2184" s="1131">
        <v>2</v>
      </c>
      <c r="L2184" s="1131" t="s">
        <v>9099</v>
      </c>
      <c r="R2184" s="1131">
        <v>14</v>
      </c>
      <c r="S2184" s="1131" t="s">
        <v>7215</v>
      </c>
      <c r="T2184" s="1131">
        <v>14</v>
      </c>
    </row>
    <row r="2185" spans="1:20">
      <c r="A2185" s="1131" t="s">
        <v>5384</v>
      </c>
      <c r="B2185" s="1132" t="s">
        <v>5385</v>
      </c>
      <c r="C2185" s="1133" t="s">
        <v>4657</v>
      </c>
      <c r="D2185" s="1133" t="s">
        <v>1041</v>
      </c>
      <c r="E2185" s="1133" t="s">
        <v>702</v>
      </c>
      <c r="F2185" s="1131" t="str">
        <f t="shared" si="5"/>
        <v/>
      </c>
      <c r="G2185" s="1131">
        <v>0</v>
      </c>
      <c r="H2185" s="1131" t="s">
        <v>7397</v>
      </c>
      <c r="I2185" s="1131" t="s">
        <v>9100</v>
      </c>
      <c r="J2185" s="1131" t="s">
        <v>9101</v>
      </c>
      <c r="K2185" s="1131">
        <v>2</v>
      </c>
      <c r="L2185" s="1131" t="s">
        <v>9102</v>
      </c>
      <c r="R2185" s="1131">
        <v>42</v>
      </c>
      <c r="S2185" s="1131" t="s">
        <v>7215</v>
      </c>
      <c r="T2185" s="1131">
        <v>42</v>
      </c>
    </row>
    <row r="2186" spans="1:20">
      <c r="A2186" s="1131" t="s">
        <v>5386</v>
      </c>
      <c r="B2186" s="1132" t="s">
        <v>5387</v>
      </c>
      <c r="C2186" s="1133" t="s">
        <v>4657</v>
      </c>
      <c r="D2186" s="1133" t="s">
        <v>1041</v>
      </c>
      <c r="E2186" s="1133" t="s">
        <v>702</v>
      </c>
      <c r="F2186" s="1131" t="str">
        <f t="shared" si="5"/>
        <v/>
      </c>
      <c r="G2186" s="1131">
        <v>0</v>
      </c>
      <c r="H2186" s="1131" t="s">
        <v>7397</v>
      </c>
      <c r="I2186" s="1131" t="s">
        <v>9103</v>
      </c>
      <c r="J2186" s="1131" t="s">
        <v>9104</v>
      </c>
      <c r="K2186" s="1131">
        <v>2</v>
      </c>
      <c r="L2186" s="1131" t="s">
        <v>9105</v>
      </c>
      <c r="R2186" s="1131">
        <v>14</v>
      </c>
      <c r="S2186" s="1131" t="s">
        <v>7215</v>
      </c>
      <c r="T2186" s="1131">
        <v>14</v>
      </c>
    </row>
    <row r="2187" spans="1:20">
      <c r="A2187" s="1131" t="s">
        <v>5388</v>
      </c>
      <c r="B2187" s="1132" t="s">
        <v>5389</v>
      </c>
      <c r="C2187" s="1133" t="s">
        <v>4657</v>
      </c>
      <c r="D2187" s="1133" t="s">
        <v>1041</v>
      </c>
      <c r="E2187" s="1133" t="s">
        <v>702</v>
      </c>
      <c r="F2187" s="1131" t="str">
        <f t="shared" si="5"/>
        <v/>
      </c>
      <c r="G2187" s="1131">
        <v>0</v>
      </c>
      <c r="H2187" s="1131" t="s">
        <v>7397</v>
      </c>
      <c r="I2187" s="1131" t="s">
        <v>9106</v>
      </c>
      <c r="J2187" s="1131" t="s">
        <v>9107</v>
      </c>
      <c r="K2187" s="1131">
        <v>2</v>
      </c>
      <c r="L2187" s="1131" t="s">
        <v>9108</v>
      </c>
      <c r="R2187" s="1131">
        <v>14</v>
      </c>
      <c r="S2187" s="1131" t="s">
        <v>7215</v>
      </c>
      <c r="T2187" s="1131">
        <v>14</v>
      </c>
    </row>
    <row r="2188" spans="1:20">
      <c r="A2188" s="1131" t="s">
        <v>5390</v>
      </c>
      <c r="B2188" s="1132" t="s">
        <v>5391</v>
      </c>
      <c r="C2188" s="1133" t="s">
        <v>4657</v>
      </c>
      <c r="D2188" s="1133" t="s">
        <v>1041</v>
      </c>
      <c r="E2188" s="1133" t="s">
        <v>702</v>
      </c>
      <c r="F2188" s="1131" t="str">
        <f t="shared" si="5"/>
        <v/>
      </c>
      <c r="G2188" s="1131">
        <v>0</v>
      </c>
      <c r="H2188" s="1131" t="s">
        <v>7397</v>
      </c>
      <c r="I2188" s="1131" t="s">
        <v>9109</v>
      </c>
      <c r="J2188" s="1131" t="s">
        <v>9110</v>
      </c>
      <c r="K2188" s="1131">
        <v>2</v>
      </c>
      <c r="L2188" s="1131" t="s">
        <v>9111</v>
      </c>
      <c r="R2188" s="1131">
        <v>28</v>
      </c>
      <c r="S2188" s="1131" t="s">
        <v>7215</v>
      </c>
      <c r="T2188" s="1131">
        <v>28</v>
      </c>
    </row>
    <row r="2189" spans="1:20">
      <c r="A2189" s="1131" t="s">
        <v>5392</v>
      </c>
      <c r="B2189" s="1132" t="s">
        <v>5393</v>
      </c>
      <c r="C2189" s="1133" t="s">
        <v>4657</v>
      </c>
      <c r="D2189" s="1133" t="s">
        <v>1041</v>
      </c>
      <c r="E2189" s="1133" t="s">
        <v>702</v>
      </c>
      <c r="F2189" s="1131" t="str">
        <f t="shared" si="5"/>
        <v/>
      </c>
      <c r="G2189" s="1131">
        <v>0</v>
      </c>
      <c r="H2189" s="1131" t="s">
        <v>7397</v>
      </c>
      <c r="I2189" s="1131" t="s">
        <v>9112</v>
      </c>
      <c r="J2189" s="1131" t="s">
        <v>9113</v>
      </c>
      <c r="K2189" s="1131">
        <v>2</v>
      </c>
      <c r="L2189" s="1131" t="s">
        <v>9114</v>
      </c>
      <c r="R2189" s="1131">
        <v>14</v>
      </c>
      <c r="S2189" s="1131" t="s">
        <v>7215</v>
      </c>
      <c r="T2189" s="1131">
        <v>14</v>
      </c>
    </row>
    <row r="2190" spans="1:20">
      <c r="A2190" s="1131" t="s">
        <v>5394</v>
      </c>
      <c r="B2190" s="1132" t="s">
        <v>5395</v>
      </c>
      <c r="C2190" s="1133" t="s">
        <v>4657</v>
      </c>
      <c r="D2190" s="1133" t="s">
        <v>1041</v>
      </c>
      <c r="E2190" s="1133" t="s">
        <v>702</v>
      </c>
      <c r="F2190" s="1131" t="str">
        <f t="shared" si="5"/>
        <v/>
      </c>
      <c r="G2190" s="1131">
        <v>0</v>
      </c>
      <c r="H2190" s="1131" t="s">
        <v>7397</v>
      </c>
      <c r="I2190" s="1131" t="s">
        <v>9115</v>
      </c>
      <c r="J2190" s="1131" t="s">
        <v>9116</v>
      </c>
      <c r="K2190" s="1131">
        <v>2</v>
      </c>
      <c r="L2190" s="1131" t="s">
        <v>9117</v>
      </c>
      <c r="R2190" s="1131">
        <v>42</v>
      </c>
      <c r="S2190" s="1131" t="s">
        <v>7215</v>
      </c>
      <c r="T2190" s="1131">
        <v>42</v>
      </c>
    </row>
    <row r="2191" spans="1:20">
      <c r="A2191" s="1131" t="s">
        <v>5396</v>
      </c>
      <c r="B2191" s="1132" t="s">
        <v>5397</v>
      </c>
      <c r="C2191" s="1133" t="s">
        <v>4657</v>
      </c>
      <c r="D2191" s="1133" t="s">
        <v>1041</v>
      </c>
      <c r="E2191" s="1133" t="s">
        <v>702</v>
      </c>
      <c r="F2191" s="1131" t="str">
        <f t="shared" si="5"/>
        <v/>
      </c>
      <c r="G2191" s="1131">
        <v>0</v>
      </c>
      <c r="H2191" s="1131" t="s">
        <v>7397</v>
      </c>
      <c r="I2191" s="1131" t="s">
        <v>9118</v>
      </c>
      <c r="J2191" s="1131" t="s">
        <v>9119</v>
      </c>
      <c r="K2191" s="1131">
        <v>2</v>
      </c>
      <c r="L2191" s="1131" t="s">
        <v>9120</v>
      </c>
      <c r="R2191" s="1131">
        <v>14</v>
      </c>
      <c r="S2191" s="1131" t="s">
        <v>7215</v>
      </c>
      <c r="T2191" s="1131">
        <v>14</v>
      </c>
    </row>
    <row r="2192" spans="1:20">
      <c r="A2192" s="1131" t="s">
        <v>5398</v>
      </c>
      <c r="B2192" s="1132" t="s">
        <v>5399</v>
      </c>
      <c r="C2192" s="1133" t="s">
        <v>4657</v>
      </c>
      <c r="D2192" s="1133" t="s">
        <v>1041</v>
      </c>
      <c r="E2192" s="1133" t="s">
        <v>702</v>
      </c>
      <c r="F2192" s="1131" t="str">
        <f t="shared" si="5"/>
        <v/>
      </c>
      <c r="G2192" s="1131">
        <v>0</v>
      </c>
      <c r="H2192" s="1131" t="s">
        <v>7397</v>
      </c>
      <c r="I2192" s="1131" t="s">
        <v>9121</v>
      </c>
      <c r="J2192" s="1131" t="s">
        <v>9122</v>
      </c>
      <c r="K2192" s="1131">
        <v>2</v>
      </c>
      <c r="L2192" s="1131" t="s">
        <v>9123</v>
      </c>
      <c r="R2192" s="1131">
        <v>14</v>
      </c>
      <c r="S2192" s="1131" t="s">
        <v>7215</v>
      </c>
      <c r="T2192" s="1131">
        <v>14</v>
      </c>
    </row>
    <row r="2193" spans="1:20">
      <c r="A2193" s="1131" t="s">
        <v>5400</v>
      </c>
      <c r="B2193" s="1132" t="s">
        <v>5401</v>
      </c>
      <c r="C2193" s="1133" t="s">
        <v>4657</v>
      </c>
      <c r="D2193" s="1133" t="s">
        <v>1041</v>
      </c>
      <c r="E2193" s="1133" t="s">
        <v>702</v>
      </c>
      <c r="F2193" s="1131" t="str">
        <f t="shared" si="5"/>
        <v/>
      </c>
      <c r="G2193" s="1131">
        <v>0</v>
      </c>
      <c r="H2193" s="1131" t="s">
        <v>7397</v>
      </c>
      <c r="I2193" s="1131" t="s">
        <v>9124</v>
      </c>
      <c r="J2193" s="1131" t="s">
        <v>9125</v>
      </c>
      <c r="K2193" s="1131">
        <v>2</v>
      </c>
      <c r="L2193" s="1131" t="s">
        <v>9126</v>
      </c>
      <c r="R2193" s="1131">
        <v>14</v>
      </c>
      <c r="S2193" s="1131" t="s">
        <v>7215</v>
      </c>
      <c r="T2193" s="1131">
        <v>14</v>
      </c>
    </row>
    <row r="2194" spans="1:20">
      <c r="A2194" s="1131" t="s">
        <v>5402</v>
      </c>
      <c r="B2194" s="1132" t="s">
        <v>5403</v>
      </c>
      <c r="C2194" s="1133" t="s">
        <v>4657</v>
      </c>
      <c r="D2194" s="1133" t="s">
        <v>1041</v>
      </c>
      <c r="E2194" s="1133" t="s">
        <v>702</v>
      </c>
      <c r="F2194" s="1131" t="str">
        <f t="shared" si="5"/>
        <v/>
      </c>
      <c r="G2194" s="1131">
        <v>0</v>
      </c>
      <c r="H2194" s="1131" t="s">
        <v>7397</v>
      </c>
      <c r="I2194" s="1131" t="s">
        <v>9127</v>
      </c>
      <c r="J2194" s="1131" t="s">
        <v>9128</v>
      </c>
      <c r="K2194" s="1131">
        <v>2</v>
      </c>
      <c r="L2194" s="1131" t="s">
        <v>9129</v>
      </c>
      <c r="R2194" s="1131">
        <v>14</v>
      </c>
      <c r="S2194" s="1131" t="s">
        <v>7215</v>
      </c>
      <c r="T2194" s="1131">
        <v>14</v>
      </c>
    </row>
    <row r="2195" spans="1:20">
      <c r="A2195" s="1131" t="s">
        <v>5404</v>
      </c>
      <c r="B2195" s="1132" t="s">
        <v>5405</v>
      </c>
      <c r="C2195" s="1133" t="s">
        <v>4657</v>
      </c>
      <c r="D2195" s="1133" t="s">
        <v>1041</v>
      </c>
      <c r="E2195" s="1133" t="s">
        <v>702</v>
      </c>
      <c r="F2195" s="1131" t="str">
        <f t="shared" si="5"/>
        <v/>
      </c>
      <c r="G2195" s="1131">
        <v>0</v>
      </c>
      <c r="H2195" s="1131" t="s">
        <v>7397</v>
      </c>
      <c r="I2195" s="1131" t="s">
        <v>9130</v>
      </c>
      <c r="J2195" s="1131" t="s">
        <v>9131</v>
      </c>
      <c r="K2195" s="1131">
        <v>2</v>
      </c>
      <c r="L2195" s="1131" t="s">
        <v>9132</v>
      </c>
      <c r="R2195" s="1131">
        <v>14</v>
      </c>
      <c r="S2195" s="1131" t="s">
        <v>7215</v>
      </c>
      <c r="T2195" s="1131">
        <v>14</v>
      </c>
    </row>
    <row r="2196" spans="1:20">
      <c r="A2196" s="1131" t="s">
        <v>5406</v>
      </c>
      <c r="B2196" s="1132" t="s">
        <v>5407</v>
      </c>
      <c r="C2196" s="1133" t="s">
        <v>4657</v>
      </c>
      <c r="D2196" s="1133" t="s">
        <v>1041</v>
      </c>
      <c r="E2196" s="1133" t="s">
        <v>702</v>
      </c>
      <c r="F2196" s="1131" t="str">
        <f t="shared" si="5"/>
        <v/>
      </c>
      <c r="G2196" s="1131">
        <v>0</v>
      </c>
      <c r="H2196" s="1131" t="s">
        <v>7397</v>
      </c>
      <c r="I2196" s="1131" t="s">
        <v>9133</v>
      </c>
      <c r="J2196" s="1131" t="s">
        <v>9134</v>
      </c>
      <c r="K2196" s="1131">
        <v>2</v>
      </c>
      <c r="L2196" s="1131" t="s">
        <v>9135</v>
      </c>
      <c r="R2196" s="1131">
        <v>14</v>
      </c>
      <c r="S2196" s="1131" t="s">
        <v>7215</v>
      </c>
      <c r="T2196" s="1131">
        <v>14</v>
      </c>
    </row>
    <row r="2197" spans="1:20">
      <c r="A2197" s="1131" t="s">
        <v>5408</v>
      </c>
      <c r="B2197" s="1132" t="s">
        <v>5409</v>
      </c>
      <c r="C2197" s="1133" t="s">
        <v>4657</v>
      </c>
      <c r="D2197" s="1133" t="s">
        <v>1041</v>
      </c>
      <c r="E2197" s="1133" t="s">
        <v>702</v>
      </c>
      <c r="F2197" s="1131" t="str">
        <f t="shared" si="5"/>
        <v/>
      </c>
      <c r="G2197" s="1131">
        <v>0</v>
      </c>
      <c r="H2197" s="1131" t="s">
        <v>7397</v>
      </c>
      <c r="I2197" s="1131" t="s">
        <v>9136</v>
      </c>
      <c r="J2197" s="1131" t="s">
        <v>9137</v>
      </c>
      <c r="K2197" s="1131">
        <v>2</v>
      </c>
      <c r="L2197" s="1131" t="s">
        <v>9138</v>
      </c>
      <c r="R2197" s="1131">
        <v>14</v>
      </c>
      <c r="S2197" s="1131" t="s">
        <v>7215</v>
      </c>
      <c r="T2197" s="1131">
        <v>14</v>
      </c>
    </row>
    <row r="2198" spans="1:20">
      <c r="A2198" s="1131" t="s">
        <v>5410</v>
      </c>
      <c r="B2198" s="1132" t="s">
        <v>5411</v>
      </c>
      <c r="C2198" s="1133" t="s">
        <v>4657</v>
      </c>
      <c r="D2198" s="1133" t="s">
        <v>1041</v>
      </c>
      <c r="E2198" s="1133" t="s">
        <v>702</v>
      </c>
      <c r="F2198" s="1131" t="str">
        <f t="shared" si="5"/>
        <v/>
      </c>
      <c r="G2198" s="1131">
        <v>0</v>
      </c>
      <c r="H2198" s="1131" t="s">
        <v>7397</v>
      </c>
      <c r="I2198" s="1131" t="s">
        <v>9139</v>
      </c>
      <c r="J2198" s="1131" t="s">
        <v>9140</v>
      </c>
      <c r="K2198" s="1131">
        <v>2</v>
      </c>
      <c r="L2198" s="1131" t="s">
        <v>9141</v>
      </c>
      <c r="R2198" s="1131">
        <v>14</v>
      </c>
      <c r="S2198" s="1131" t="s">
        <v>7215</v>
      </c>
      <c r="T2198" s="1131">
        <v>14</v>
      </c>
    </row>
    <row r="2199" spans="1:20">
      <c r="A2199" s="1131" t="s">
        <v>5412</v>
      </c>
      <c r="B2199" s="1132" t="s">
        <v>5413</v>
      </c>
      <c r="C2199" s="1133" t="s">
        <v>4657</v>
      </c>
      <c r="D2199" s="1133" t="s">
        <v>1041</v>
      </c>
      <c r="E2199" s="1133" t="s">
        <v>702</v>
      </c>
      <c r="F2199" s="1131" t="str">
        <f t="shared" si="5"/>
        <v/>
      </c>
      <c r="G2199" s="1131">
        <v>0</v>
      </c>
      <c r="H2199" s="1131" t="s">
        <v>7397</v>
      </c>
      <c r="I2199" s="1131" t="s">
        <v>9142</v>
      </c>
      <c r="J2199" s="1131" t="s">
        <v>9143</v>
      </c>
      <c r="K2199" s="1131">
        <v>2</v>
      </c>
      <c r="L2199" s="1131" t="s">
        <v>9144</v>
      </c>
      <c r="R2199" s="1131">
        <v>14</v>
      </c>
      <c r="S2199" s="1131" t="s">
        <v>7215</v>
      </c>
      <c r="T2199" s="1131">
        <v>14</v>
      </c>
    </row>
    <row r="2200" spans="1:20">
      <c r="A2200" s="1131" t="s">
        <v>5414</v>
      </c>
      <c r="B2200" s="1132" t="s">
        <v>5415</v>
      </c>
      <c r="C2200" s="1133" t="s">
        <v>4657</v>
      </c>
      <c r="D2200" s="1133" t="s">
        <v>1041</v>
      </c>
      <c r="E2200" s="1133" t="s">
        <v>702</v>
      </c>
      <c r="F2200" s="1131" t="str">
        <f t="shared" si="5"/>
        <v/>
      </c>
      <c r="G2200" s="1131">
        <v>0</v>
      </c>
      <c r="H2200" s="1131" t="s">
        <v>7397</v>
      </c>
      <c r="I2200" s="1131" t="s">
        <v>9145</v>
      </c>
      <c r="J2200" s="1131" t="s">
        <v>9146</v>
      </c>
      <c r="K2200" s="1131">
        <v>2</v>
      </c>
      <c r="L2200" s="1131" t="s">
        <v>9147</v>
      </c>
      <c r="R2200" s="1131">
        <v>14</v>
      </c>
      <c r="S2200" s="1131" t="s">
        <v>7215</v>
      </c>
      <c r="T2200" s="1131">
        <v>14</v>
      </c>
    </row>
    <row r="2201" spans="1:20">
      <c r="A2201" s="1131" t="s">
        <v>5416</v>
      </c>
      <c r="B2201" s="1132" t="s">
        <v>5417</v>
      </c>
      <c r="C2201" s="1133" t="s">
        <v>4657</v>
      </c>
      <c r="D2201" s="1133" t="s">
        <v>1041</v>
      </c>
      <c r="E2201" s="1133" t="s">
        <v>702</v>
      </c>
      <c r="F2201" s="1131" t="str">
        <f t="shared" si="5"/>
        <v/>
      </c>
      <c r="G2201" s="1131">
        <v>0</v>
      </c>
      <c r="H2201" s="1131" t="s">
        <v>7397</v>
      </c>
      <c r="I2201" s="1131" t="s">
        <v>9148</v>
      </c>
      <c r="J2201" s="1131" t="s">
        <v>9149</v>
      </c>
      <c r="K2201" s="1131">
        <v>2</v>
      </c>
      <c r="L2201" s="1131" t="s">
        <v>9150</v>
      </c>
      <c r="R2201" s="1131">
        <v>14</v>
      </c>
      <c r="S2201" s="1131" t="s">
        <v>7215</v>
      </c>
      <c r="T2201" s="1131">
        <v>14</v>
      </c>
    </row>
    <row r="2202" spans="1:20">
      <c r="A2202" s="1131" t="s">
        <v>5418</v>
      </c>
      <c r="B2202" s="1132" t="s">
        <v>5419</v>
      </c>
      <c r="C2202" s="1133" t="s">
        <v>4657</v>
      </c>
      <c r="D2202" s="1133" t="s">
        <v>1041</v>
      </c>
      <c r="E2202" s="1133" t="s">
        <v>702</v>
      </c>
      <c r="F2202" s="1131" t="str">
        <f t="shared" si="5"/>
        <v/>
      </c>
      <c r="G2202" s="1131">
        <v>0</v>
      </c>
      <c r="H2202" s="1131" t="s">
        <v>7397</v>
      </c>
      <c r="I2202" s="1131" t="s">
        <v>9151</v>
      </c>
      <c r="J2202" s="1131" t="s">
        <v>9152</v>
      </c>
      <c r="K2202" s="1131">
        <v>2</v>
      </c>
      <c r="L2202" s="1131" t="s">
        <v>9153</v>
      </c>
      <c r="R2202" s="1131">
        <v>14</v>
      </c>
      <c r="S2202" s="1131" t="s">
        <v>7215</v>
      </c>
      <c r="T2202" s="1131">
        <v>14</v>
      </c>
    </row>
    <row r="2203" spans="1:20">
      <c r="A2203" s="1131" t="s">
        <v>5420</v>
      </c>
      <c r="B2203" s="1132" t="s">
        <v>5421</v>
      </c>
      <c r="C2203" s="1133" t="s">
        <v>4657</v>
      </c>
      <c r="D2203" s="1133" t="s">
        <v>1041</v>
      </c>
      <c r="E2203" s="1133" t="s">
        <v>702</v>
      </c>
      <c r="F2203" s="1131" t="str">
        <f t="shared" si="5"/>
        <v/>
      </c>
      <c r="G2203" s="1131">
        <v>0</v>
      </c>
      <c r="H2203" s="1131" t="s">
        <v>7397</v>
      </c>
      <c r="I2203" s="1131" t="s">
        <v>9154</v>
      </c>
      <c r="J2203" s="1131" t="s">
        <v>9155</v>
      </c>
      <c r="K2203" s="1131">
        <v>2</v>
      </c>
      <c r="L2203" s="1131" t="s">
        <v>9156</v>
      </c>
      <c r="R2203" s="1131">
        <v>14</v>
      </c>
      <c r="S2203" s="1131" t="s">
        <v>7215</v>
      </c>
      <c r="T2203" s="1131">
        <v>14</v>
      </c>
    </row>
    <row r="2204" spans="1:20">
      <c r="A2204" s="1131" t="s">
        <v>5422</v>
      </c>
      <c r="B2204" s="1132" t="s">
        <v>5423</v>
      </c>
      <c r="C2204" s="1133" t="s">
        <v>4657</v>
      </c>
      <c r="D2204" s="1133" t="s">
        <v>1041</v>
      </c>
      <c r="E2204" s="1133" t="s">
        <v>702</v>
      </c>
      <c r="F2204" s="1131" t="str">
        <f t="shared" si="5"/>
        <v/>
      </c>
      <c r="G2204" s="1131">
        <v>0</v>
      </c>
      <c r="H2204" s="1131" t="s">
        <v>7397</v>
      </c>
      <c r="I2204" s="1131" t="s">
        <v>9157</v>
      </c>
      <c r="J2204" s="1131" t="s">
        <v>9158</v>
      </c>
      <c r="K2204" s="1131">
        <v>2</v>
      </c>
      <c r="L2204" s="1131" t="s">
        <v>9159</v>
      </c>
      <c r="R2204" s="1131">
        <v>14</v>
      </c>
      <c r="S2204" s="1131" t="s">
        <v>7215</v>
      </c>
      <c r="T2204" s="1131">
        <v>14</v>
      </c>
    </row>
    <row r="2205" spans="1:20">
      <c r="A2205" s="1131" t="s">
        <v>5424</v>
      </c>
      <c r="B2205" s="1132" t="s">
        <v>5425</v>
      </c>
      <c r="C2205" s="1133" t="s">
        <v>4657</v>
      </c>
      <c r="D2205" s="1133" t="s">
        <v>1041</v>
      </c>
      <c r="E2205" s="1133" t="s">
        <v>702</v>
      </c>
      <c r="F2205" s="1131" t="str">
        <f t="shared" si="5"/>
        <v/>
      </c>
      <c r="G2205" s="1131">
        <v>0</v>
      </c>
      <c r="H2205" s="1131" t="s">
        <v>7397</v>
      </c>
      <c r="I2205" s="1131" t="s">
        <v>9160</v>
      </c>
      <c r="J2205" s="1131" t="s">
        <v>9161</v>
      </c>
      <c r="K2205" s="1131">
        <v>2</v>
      </c>
      <c r="L2205" s="1131" t="s">
        <v>9162</v>
      </c>
      <c r="R2205" s="1131">
        <v>14</v>
      </c>
      <c r="S2205" s="1131" t="s">
        <v>7215</v>
      </c>
      <c r="T2205" s="1131">
        <v>14</v>
      </c>
    </row>
    <row r="2206" spans="1:20">
      <c r="A2206" s="1131" t="s">
        <v>5426</v>
      </c>
      <c r="B2206" s="1132" t="s">
        <v>5427</v>
      </c>
      <c r="C2206" s="1133" t="s">
        <v>4657</v>
      </c>
      <c r="D2206" s="1133" t="s">
        <v>1041</v>
      </c>
      <c r="E2206" s="1133" t="s">
        <v>702</v>
      </c>
      <c r="F2206" s="1131" t="str">
        <f t="shared" ref="F2206:F2269" si="6">IF(LEN(A2206)=28,"","pas bon")</f>
        <v/>
      </c>
      <c r="G2206" s="1131">
        <v>0</v>
      </c>
      <c r="H2206" s="1131" t="s">
        <v>7397</v>
      </c>
      <c r="I2206" s="1131" t="s">
        <v>9163</v>
      </c>
      <c r="J2206" s="1131" t="s">
        <v>9164</v>
      </c>
      <c r="K2206" s="1131">
        <v>2</v>
      </c>
      <c r="L2206" s="1131" t="s">
        <v>9165</v>
      </c>
      <c r="R2206" s="1131">
        <v>14</v>
      </c>
      <c r="S2206" s="1131" t="s">
        <v>7215</v>
      </c>
      <c r="T2206" s="1131">
        <v>14</v>
      </c>
    </row>
    <row r="2207" spans="1:20">
      <c r="A2207" s="1131" t="s">
        <v>5428</v>
      </c>
      <c r="B2207" s="1132" t="s">
        <v>5429</v>
      </c>
      <c r="C2207" s="1133" t="s">
        <v>4657</v>
      </c>
      <c r="D2207" s="1133" t="s">
        <v>1041</v>
      </c>
      <c r="E2207" s="1133" t="s">
        <v>702</v>
      </c>
      <c r="F2207" s="1131" t="str">
        <f t="shared" si="6"/>
        <v/>
      </c>
      <c r="G2207" s="1131">
        <v>0</v>
      </c>
      <c r="H2207" s="1131" t="s">
        <v>7397</v>
      </c>
      <c r="I2207" s="1131" t="s">
        <v>9166</v>
      </c>
      <c r="J2207" s="1131" t="s">
        <v>9167</v>
      </c>
      <c r="K2207" s="1131">
        <v>2</v>
      </c>
      <c r="L2207" s="1131" t="s">
        <v>9168</v>
      </c>
      <c r="R2207" s="1131">
        <v>14</v>
      </c>
      <c r="S2207" s="1131" t="s">
        <v>7215</v>
      </c>
      <c r="T2207" s="1131">
        <v>14</v>
      </c>
    </row>
    <row r="2208" spans="1:20">
      <c r="A2208" s="1131" t="s">
        <v>5430</v>
      </c>
      <c r="B2208" s="1132" t="s">
        <v>5431</v>
      </c>
      <c r="C2208" s="1133" t="s">
        <v>4657</v>
      </c>
      <c r="D2208" s="1133" t="s">
        <v>1041</v>
      </c>
      <c r="E2208" s="1133" t="s">
        <v>702</v>
      </c>
      <c r="F2208" s="1131" t="str">
        <f t="shared" si="6"/>
        <v/>
      </c>
      <c r="G2208" s="1131">
        <v>0</v>
      </c>
      <c r="H2208" s="1131" t="s">
        <v>7397</v>
      </c>
      <c r="I2208" s="1131" t="s">
        <v>9169</v>
      </c>
      <c r="J2208" s="1131" t="s">
        <v>9170</v>
      </c>
      <c r="K2208" s="1131">
        <v>2</v>
      </c>
      <c r="L2208" s="1131" t="s">
        <v>9171</v>
      </c>
      <c r="R2208" s="1131">
        <v>14</v>
      </c>
      <c r="S2208" s="1131" t="s">
        <v>7215</v>
      </c>
      <c r="T2208" s="1131">
        <v>14</v>
      </c>
    </row>
    <row r="2209" spans="1:20">
      <c r="A2209" s="1131" t="s">
        <v>5432</v>
      </c>
      <c r="B2209" s="1132" t="s">
        <v>5433</v>
      </c>
      <c r="C2209" s="1133" t="s">
        <v>4657</v>
      </c>
      <c r="D2209" s="1133" t="s">
        <v>1041</v>
      </c>
      <c r="E2209" s="1133" t="s">
        <v>702</v>
      </c>
      <c r="F2209" s="1131" t="str">
        <f t="shared" si="6"/>
        <v/>
      </c>
      <c r="G2209" s="1131">
        <v>0</v>
      </c>
      <c r="H2209" s="1131" t="s">
        <v>7397</v>
      </c>
      <c r="I2209" s="1131" t="s">
        <v>9172</v>
      </c>
      <c r="J2209" s="1131" t="s">
        <v>9173</v>
      </c>
      <c r="K2209" s="1131">
        <v>2</v>
      </c>
      <c r="L2209" s="1131" t="s">
        <v>9174</v>
      </c>
      <c r="R2209" s="1131">
        <v>14</v>
      </c>
      <c r="S2209" s="1131" t="s">
        <v>7215</v>
      </c>
      <c r="T2209" s="1131">
        <v>14</v>
      </c>
    </row>
    <row r="2210" spans="1:20">
      <c r="A2210" s="1131" t="s">
        <v>5434</v>
      </c>
      <c r="B2210" s="1132" t="s">
        <v>5435</v>
      </c>
      <c r="C2210" s="1133" t="s">
        <v>4657</v>
      </c>
      <c r="D2210" s="1133" t="s">
        <v>1041</v>
      </c>
      <c r="E2210" s="1133" t="s">
        <v>702</v>
      </c>
      <c r="F2210" s="1131" t="str">
        <f t="shared" si="6"/>
        <v/>
      </c>
      <c r="G2210" s="1131">
        <v>0</v>
      </c>
      <c r="H2210" s="1131" t="s">
        <v>7397</v>
      </c>
      <c r="I2210" s="1131" t="s">
        <v>9175</v>
      </c>
      <c r="J2210" s="1131" t="s">
        <v>9176</v>
      </c>
      <c r="K2210" s="1131">
        <v>2</v>
      </c>
      <c r="L2210" s="1131" t="s">
        <v>9177</v>
      </c>
      <c r="R2210" s="1131">
        <v>14</v>
      </c>
      <c r="S2210" s="1131" t="s">
        <v>7215</v>
      </c>
      <c r="T2210" s="1131">
        <v>14</v>
      </c>
    </row>
    <row r="2211" spans="1:20">
      <c r="A2211" s="1131" t="s">
        <v>5436</v>
      </c>
      <c r="B2211" s="1132" t="s">
        <v>5437</v>
      </c>
      <c r="C2211" s="1133" t="s">
        <v>4657</v>
      </c>
      <c r="D2211" s="1133" t="s">
        <v>1041</v>
      </c>
      <c r="E2211" s="1133" t="s">
        <v>702</v>
      </c>
      <c r="F2211" s="1131" t="str">
        <f t="shared" si="6"/>
        <v/>
      </c>
      <c r="G2211" s="1131">
        <v>0</v>
      </c>
      <c r="H2211" s="1131" t="s">
        <v>7397</v>
      </c>
      <c r="I2211" s="1131" t="s">
        <v>9178</v>
      </c>
      <c r="J2211" s="1131" t="s">
        <v>9179</v>
      </c>
      <c r="K2211" s="1131">
        <v>2</v>
      </c>
      <c r="L2211" s="1131" t="s">
        <v>9180</v>
      </c>
      <c r="R2211" s="1131">
        <v>14</v>
      </c>
      <c r="S2211" s="1131" t="s">
        <v>7215</v>
      </c>
      <c r="T2211" s="1131">
        <v>14</v>
      </c>
    </row>
    <row r="2212" spans="1:20">
      <c r="A2212" s="1131" t="s">
        <v>5438</v>
      </c>
      <c r="B2212" s="1132" t="s">
        <v>5439</v>
      </c>
      <c r="C2212" s="1133" t="s">
        <v>4657</v>
      </c>
      <c r="D2212" s="1133" t="s">
        <v>1041</v>
      </c>
      <c r="E2212" s="1133" t="s">
        <v>702</v>
      </c>
      <c r="F2212" s="1131" t="str">
        <f t="shared" si="6"/>
        <v/>
      </c>
      <c r="G2212" s="1131">
        <v>0</v>
      </c>
      <c r="H2212" s="1131" t="s">
        <v>7397</v>
      </c>
      <c r="I2212" s="1131" t="s">
        <v>9181</v>
      </c>
      <c r="J2212" s="1131" t="s">
        <v>9182</v>
      </c>
      <c r="K2212" s="1131">
        <v>2</v>
      </c>
      <c r="L2212" s="1131" t="s">
        <v>9183</v>
      </c>
      <c r="R2212" s="1131">
        <v>14</v>
      </c>
      <c r="S2212" s="1131" t="s">
        <v>7215</v>
      </c>
      <c r="T2212" s="1131">
        <v>14</v>
      </c>
    </row>
    <row r="2213" spans="1:20">
      <c r="A2213" s="1131" t="s">
        <v>5440</v>
      </c>
      <c r="B2213" s="1132" t="s">
        <v>5441</v>
      </c>
      <c r="C2213" s="1133" t="s">
        <v>4657</v>
      </c>
      <c r="D2213" s="1133" t="s">
        <v>1041</v>
      </c>
      <c r="E2213" s="1133" t="s">
        <v>702</v>
      </c>
      <c r="F2213" s="1131" t="str">
        <f t="shared" si="6"/>
        <v/>
      </c>
      <c r="G2213" s="1131">
        <v>0</v>
      </c>
      <c r="H2213" s="1131" t="s">
        <v>7397</v>
      </c>
      <c r="I2213" s="1131" t="s">
        <v>9184</v>
      </c>
      <c r="J2213" s="1131" t="s">
        <v>9185</v>
      </c>
      <c r="K2213" s="1131">
        <v>2</v>
      </c>
      <c r="L2213" s="1131" t="s">
        <v>9186</v>
      </c>
      <c r="R2213" s="1131">
        <v>14</v>
      </c>
      <c r="S2213" s="1131" t="s">
        <v>7215</v>
      </c>
      <c r="T2213" s="1131">
        <v>14</v>
      </c>
    </row>
    <row r="2214" spans="1:20">
      <c r="A2214" s="1131" t="s">
        <v>5442</v>
      </c>
      <c r="B2214" s="1132" t="s">
        <v>5443</v>
      </c>
      <c r="C2214" s="1133" t="s">
        <v>4657</v>
      </c>
      <c r="D2214" s="1133" t="s">
        <v>1041</v>
      </c>
      <c r="E2214" s="1133" t="s">
        <v>702</v>
      </c>
      <c r="F2214" s="1131" t="str">
        <f t="shared" si="6"/>
        <v/>
      </c>
      <c r="G2214" s="1131">
        <v>0</v>
      </c>
      <c r="H2214" s="1131" t="s">
        <v>7397</v>
      </c>
      <c r="I2214" s="1131" t="s">
        <v>9187</v>
      </c>
      <c r="J2214" s="1131" t="s">
        <v>9188</v>
      </c>
      <c r="K2214" s="1131">
        <v>2</v>
      </c>
      <c r="L2214" s="1131" t="s">
        <v>9189</v>
      </c>
      <c r="R2214" s="1131">
        <v>14</v>
      </c>
      <c r="S2214" s="1131" t="s">
        <v>7215</v>
      </c>
      <c r="T2214" s="1131">
        <v>14</v>
      </c>
    </row>
    <row r="2215" spans="1:20">
      <c r="A2215" s="1131" t="s">
        <v>5444</v>
      </c>
      <c r="B2215" s="1132" t="s">
        <v>5445</v>
      </c>
      <c r="C2215" s="1133" t="s">
        <v>4657</v>
      </c>
      <c r="D2215" s="1133" t="s">
        <v>1041</v>
      </c>
      <c r="E2215" s="1133" t="s">
        <v>702</v>
      </c>
      <c r="F2215" s="1131" t="str">
        <f t="shared" si="6"/>
        <v/>
      </c>
      <c r="G2215" s="1131">
        <v>0</v>
      </c>
      <c r="H2215" s="1131" t="s">
        <v>7397</v>
      </c>
      <c r="I2215" s="1131" t="s">
        <v>9190</v>
      </c>
      <c r="J2215" s="1131" t="s">
        <v>9191</v>
      </c>
      <c r="K2215" s="1131">
        <v>2</v>
      </c>
      <c r="L2215" s="1131" t="s">
        <v>9192</v>
      </c>
      <c r="R2215" s="1131">
        <v>14</v>
      </c>
      <c r="S2215" s="1131" t="s">
        <v>7215</v>
      </c>
      <c r="T2215" s="1131">
        <v>14</v>
      </c>
    </row>
    <row r="2216" spans="1:20">
      <c r="A2216" s="1131" t="s">
        <v>5446</v>
      </c>
      <c r="B2216" s="1132" t="s">
        <v>5447</v>
      </c>
      <c r="C2216" s="1133" t="s">
        <v>4657</v>
      </c>
      <c r="D2216" s="1133" t="s">
        <v>1041</v>
      </c>
      <c r="E2216" s="1133" t="s">
        <v>702</v>
      </c>
      <c r="F2216" s="1131" t="str">
        <f t="shared" si="6"/>
        <v/>
      </c>
      <c r="G2216" s="1131">
        <v>0</v>
      </c>
      <c r="H2216" s="1131" t="s">
        <v>7397</v>
      </c>
      <c r="I2216" s="1131" t="s">
        <v>9193</v>
      </c>
      <c r="J2216" s="1131" t="s">
        <v>9194</v>
      </c>
      <c r="K2216" s="1131">
        <v>2</v>
      </c>
      <c r="L2216" s="1131" t="s">
        <v>9195</v>
      </c>
      <c r="R2216" s="1131">
        <v>14</v>
      </c>
      <c r="S2216" s="1131" t="s">
        <v>7215</v>
      </c>
      <c r="T2216" s="1131">
        <v>14</v>
      </c>
    </row>
    <row r="2217" spans="1:20">
      <c r="A2217" s="1131" t="s">
        <v>5448</v>
      </c>
      <c r="B2217" s="1132" t="s">
        <v>5449</v>
      </c>
      <c r="C2217" s="1133" t="s">
        <v>4657</v>
      </c>
      <c r="D2217" s="1133" t="s">
        <v>1041</v>
      </c>
      <c r="E2217" s="1133" t="s">
        <v>702</v>
      </c>
      <c r="F2217" s="1131" t="str">
        <f t="shared" si="6"/>
        <v/>
      </c>
      <c r="G2217" s="1131">
        <v>0</v>
      </c>
      <c r="H2217" s="1131" t="s">
        <v>7397</v>
      </c>
      <c r="I2217" s="1131" t="s">
        <v>9196</v>
      </c>
      <c r="J2217" s="1131" t="s">
        <v>9197</v>
      </c>
      <c r="K2217" s="1131">
        <v>2</v>
      </c>
      <c r="L2217" s="1131" t="s">
        <v>9198</v>
      </c>
      <c r="R2217" s="1131">
        <v>14</v>
      </c>
      <c r="S2217" s="1131" t="s">
        <v>7215</v>
      </c>
      <c r="T2217" s="1131">
        <v>14</v>
      </c>
    </row>
    <row r="2218" spans="1:20">
      <c r="A2218" s="1131" t="s">
        <v>5450</v>
      </c>
      <c r="B2218" s="1132" t="s">
        <v>5451</v>
      </c>
      <c r="C2218" s="1133" t="s">
        <v>4657</v>
      </c>
      <c r="D2218" s="1133" t="s">
        <v>1041</v>
      </c>
      <c r="E2218" s="1133" t="s">
        <v>702</v>
      </c>
      <c r="F2218" s="1131" t="str">
        <f t="shared" si="6"/>
        <v/>
      </c>
      <c r="G2218" s="1131">
        <v>0</v>
      </c>
      <c r="H2218" s="1131" t="s">
        <v>7397</v>
      </c>
      <c r="I2218" s="1131" t="s">
        <v>9199</v>
      </c>
      <c r="J2218" s="1131" t="s">
        <v>9200</v>
      </c>
      <c r="K2218" s="1131">
        <v>2</v>
      </c>
      <c r="L2218" s="1131" t="s">
        <v>9201</v>
      </c>
      <c r="R2218" s="1131">
        <v>14</v>
      </c>
      <c r="S2218" s="1131" t="s">
        <v>7215</v>
      </c>
      <c r="T2218" s="1131">
        <v>14</v>
      </c>
    </row>
    <row r="2219" spans="1:20">
      <c r="A2219" s="1131" t="s">
        <v>5452</v>
      </c>
      <c r="B2219" s="1132" t="s">
        <v>5453</v>
      </c>
      <c r="C2219" s="1133" t="s">
        <v>4657</v>
      </c>
      <c r="D2219" s="1133" t="s">
        <v>1041</v>
      </c>
      <c r="E2219" s="1133" t="s">
        <v>702</v>
      </c>
      <c r="F2219" s="1131" t="str">
        <f t="shared" si="6"/>
        <v/>
      </c>
      <c r="G2219" s="1131">
        <v>0</v>
      </c>
      <c r="H2219" s="1131" t="s">
        <v>7397</v>
      </c>
      <c r="I2219" s="1131" t="s">
        <v>9202</v>
      </c>
      <c r="J2219" s="1131" t="s">
        <v>9203</v>
      </c>
      <c r="K2219" s="1131">
        <v>2</v>
      </c>
      <c r="L2219" s="1131" t="s">
        <v>9204</v>
      </c>
      <c r="R2219" s="1131">
        <v>14</v>
      </c>
      <c r="S2219" s="1131" t="s">
        <v>7215</v>
      </c>
      <c r="T2219" s="1131">
        <v>14</v>
      </c>
    </row>
    <row r="2220" spans="1:20">
      <c r="A2220" s="1131" t="s">
        <v>5454</v>
      </c>
      <c r="B2220" s="1132" t="s">
        <v>5455</v>
      </c>
      <c r="C2220" s="1133" t="s">
        <v>4657</v>
      </c>
      <c r="D2220" s="1133" t="s">
        <v>1041</v>
      </c>
      <c r="E2220" s="1133" t="s">
        <v>702</v>
      </c>
      <c r="F2220" s="1131" t="str">
        <f t="shared" si="6"/>
        <v/>
      </c>
      <c r="G2220" s="1131">
        <v>0</v>
      </c>
      <c r="H2220" s="1131" t="s">
        <v>7397</v>
      </c>
      <c r="I2220" s="1131" t="s">
        <v>9205</v>
      </c>
      <c r="J2220" s="1131" t="s">
        <v>9206</v>
      </c>
      <c r="K2220" s="1131">
        <v>2</v>
      </c>
      <c r="L2220" s="1131" t="s">
        <v>9207</v>
      </c>
      <c r="R2220" s="1131">
        <v>14</v>
      </c>
      <c r="S2220" s="1131" t="s">
        <v>7215</v>
      </c>
      <c r="T2220" s="1131">
        <v>14</v>
      </c>
    </row>
    <row r="2221" spans="1:20">
      <c r="A2221" s="1131" t="s">
        <v>5456</v>
      </c>
      <c r="B2221" s="1132" t="s">
        <v>5457</v>
      </c>
      <c r="C2221" s="1133" t="s">
        <v>4657</v>
      </c>
      <c r="D2221" s="1133" t="s">
        <v>1041</v>
      </c>
      <c r="E2221" s="1133" t="s">
        <v>702</v>
      </c>
      <c r="F2221" s="1131" t="str">
        <f t="shared" si="6"/>
        <v/>
      </c>
      <c r="G2221" s="1131">
        <v>0</v>
      </c>
      <c r="H2221" s="1131" t="s">
        <v>7397</v>
      </c>
      <c r="I2221" s="1131" t="s">
        <v>9208</v>
      </c>
      <c r="J2221" s="1131" t="s">
        <v>9209</v>
      </c>
      <c r="K2221" s="1131">
        <v>2</v>
      </c>
      <c r="L2221" s="1131" t="s">
        <v>9210</v>
      </c>
      <c r="R2221" s="1131">
        <v>14</v>
      </c>
      <c r="S2221" s="1131" t="s">
        <v>7215</v>
      </c>
      <c r="T2221" s="1131">
        <v>14</v>
      </c>
    </row>
    <row r="2222" spans="1:20">
      <c r="A2222" s="1131" t="s">
        <v>5458</v>
      </c>
      <c r="B2222" s="1132" t="s">
        <v>5459</v>
      </c>
      <c r="C2222" s="1133" t="s">
        <v>4657</v>
      </c>
      <c r="D2222" s="1133" t="s">
        <v>1041</v>
      </c>
      <c r="E2222" s="1133" t="s">
        <v>702</v>
      </c>
      <c r="F2222" s="1131" t="str">
        <f t="shared" si="6"/>
        <v/>
      </c>
      <c r="G2222" s="1131">
        <v>0</v>
      </c>
      <c r="H2222" s="1131" t="s">
        <v>7397</v>
      </c>
      <c r="I2222" s="1131" t="s">
        <v>9211</v>
      </c>
      <c r="J2222" s="1131" t="s">
        <v>9212</v>
      </c>
      <c r="K2222" s="1131">
        <v>2</v>
      </c>
      <c r="L2222" s="1131" t="s">
        <v>9213</v>
      </c>
      <c r="R2222" s="1131">
        <v>14</v>
      </c>
      <c r="S2222" s="1131" t="s">
        <v>7215</v>
      </c>
      <c r="T2222" s="1131">
        <v>14</v>
      </c>
    </row>
    <row r="2223" spans="1:20">
      <c r="A2223" s="1131" t="s">
        <v>5460</v>
      </c>
      <c r="B2223" s="1132" t="s">
        <v>5461</v>
      </c>
      <c r="C2223" s="1133" t="s">
        <v>4657</v>
      </c>
      <c r="D2223" s="1133" t="s">
        <v>1041</v>
      </c>
      <c r="E2223" s="1133" t="s">
        <v>702</v>
      </c>
      <c r="F2223" s="1131" t="str">
        <f t="shared" si="6"/>
        <v/>
      </c>
      <c r="G2223" s="1131">
        <v>0</v>
      </c>
      <c r="H2223" s="1131" t="s">
        <v>7397</v>
      </c>
      <c r="I2223" s="1131" t="s">
        <v>9214</v>
      </c>
      <c r="J2223" s="1131" t="s">
        <v>9215</v>
      </c>
      <c r="K2223" s="1131">
        <v>2</v>
      </c>
      <c r="L2223" s="1131" t="s">
        <v>9216</v>
      </c>
      <c r="R2223" s="1131">
        <v>14</v>
      </c>
      <c r="S2223" s="1131" t="s">
        <v>7215</v>
      </c>
      <c r="T2223" s="1131">
        <v>14</v>
      </c>
    </row>
    <row r="2224" spans="1:20">
      <c r="A2224" s="1131" t="s">
        <v>5462</v>
      </c>
      <c r="B2224" s="1132" t="s">
        <v>5463</v>
      </c>
      <c r="C2224" s="1133" t="s">
        <v>4657</v>
      </c>
      <c r="D2224" s="1133" t="s">
        <v>1041</v>
      </c>
      <c r="E2224" s="1133" t="s">
        <v>702</v>
      </c>
      <c r="F2224" s="1131" t="str">
        <f t="shared" si="6"/>
        <v/>
      </c>
      <c r="G2224" s="1131">
        <v>0</v>
      </c>
      <c r="H2224" s="1131" t="s">
        <v>7397</v>
      </c>
      <c r="I2224" s="1131" t="s">
        <v>9217</v>
      </c>
      <c r="J2224" s="1131" t="s">
        <v>9218</v>
      </c>
      <c r="K2224" s="1131">
        <v>2</v>
      </c>
      <c r="L2224" s="1131" t="s">
        <v>9219</v>
      </c>
      <c r="R2224" s="1131">
        <v>14</v>
      </c>
      <c r="S2224" s="1131" t="s">
        <v>7215</v>
      </c>
      <c r="T2224" s="1131">
        <v>14</v>
      </c>
    </row>
    <row r="2225" spans="1:20">
      <c r="A2225" s="1131" t="s">
        <v>5464</v>
      </c>
      <c r="B2225" s="1132" t="s">
        <v>5465</v>
      </c>
      <c r="C2225" s="1133" t="s">
        <v>4657</v>
      </c>
      <c r="D2225" s="1133" t="s">
        <v>1041</v>
      </c>
      <c r="E2225" s="1133" t="s">
        <v>702</v>
      </c>
      <c r="F2225" s="1131" t="str">
        <f t="shared" si="6"/>
        <v/>
      </c>
      <c r="G2225" s="1131">
        <v>0</v>
      </c>
      <c r="H2225" s="1131" t="s">
        <v>7397</v>
      </c>
      <c r="I2225" s="1131" t="s">
        <v>9220</v>
      </c>
      <c r="J2225" s="1131" t="s">
        <v>9221</v>
      </c>
      <c r="K2225" s="1131">
        <v>2</v>
      </c>
      <c r="L2225" s="1131" t="s">
        <v>9222</v>
      </c>
      <c r="R2225" s="1131">
        <v>28</v>
      </c>
      <c r="S2225" s="1131" t="s">
        <v>7215</v>
      </c>
      <c r="T2225" s="1131">
        <v>28</v>
      </c>
    </row>
    <row r="2226" spans="1:20">
      <c r="A2226" s="1131" t="s">
        <v>5466</v>
      </c>
      <c r="B2226" s="1132" t="s">
        <v>5467</v>
      </c>
      <c r="C2226" s="1133" t="s">
        <v>4657</v>
      </c>
      <c r="D2226" s="1133" t="s">
        <v>1041</v>
      </c>
      <c r="E2226" s="1133" t="s">
        <v>702</v>
      </c>
      <c r="F2226" s="1131" t="str">
        <f t="shared" si="6"/>
        <v/>
      </c>
      <c r="G2226" s="1131">
        <v>0</v>
      </c>
      <c r="H2226" s="1131" t="s">
        <v>7397</v>
      </c>
      <c r="I2226" s="1131" t="s">
        <v>9223</v>
      </c>
      <c r="J2226" s="1131" t="s">
        <v>9224</v>
      </c>
      <c r="K2226" s="1131">
        <v>2</v>
      </c>
      <c r="L2226" s="1131" t="s">
        <v>9225</v>
      </c>
      <c r="R2226" s="1131">
        <v>14</v>
      </c>
      <c r="S2226" s="1131" t="s">
        <v>7215</v>
      </c>
      <c r="T2226" s="1131">
        <v>14</v>
      </c>
    </row>
    <row r="2227" spans="1:20">
      <c r="A2227" s="1131" t="s">
        <v>5468</v>
      </c>
      <c r="B2227" s="1132" t="s">
        <v>5469</v>
      </c>
      <c r="C2227" s="1133" t="s">
        <v>4657</v>
      </c>
      <c r="D2227" s="1133" t="s">
        <v>1041</v>
      </c>
      <c r="E2227" s="1133" t="s">
        <v>702</v>
      </c>
      <c r="F2227" s="1131" t="str">
        <f t="shared" si="6"/>
        <v/>
      </c>
      <c r="G2227" s="1131">
        <v>0</v>
      </c>
      <c r="H2227" s="1131" t="s">
        <v>7397</v>
      </c>
      <c r="I2227" s="1131" t="s">
        <v>9226</v>
      </c>
      <c r="J2227" s="1131" t="s">
        <v>9227</v>
      </c>
      <c r="K2227" s="1131">
        <v>2</v>
      </c>
      <c r="L2227" s="1131" t="s">
        <v>9228</v>
      </c>
      <c r="R2227" s="1131">
        <v>28</v>
      </c>
      <c r="S2227" s="1131" t="s">
        <v>7215</v>
      </c>
      <c r="T2227" s="1131">
        <v>28</v>
      </c>
    </row>
    <row r="2228" spans="1:20">
      <c r="A2228" s="1131" t="s">
        <v>5470</v>
      </c>
      <c r="B2228" s="1132" t="s">
        <v>5471</v>
      </c>
      <c r="C2228" s="1133" t="s">
        <v>4657</v>
      </c>
      <c r="D2228" s="1133" t="s">
        <v>1041</v>
      </c>
      <c r="E2228" s="1133" t="s">
        <v>702</v>
      </c>
      <c r="F2228" s="1131" t="str">
        <f t="shared" si="6"/>
        <v/>
      </c>
      <c r="G2228" s="1131">
        <v>0</v>
      </c>
      <c r="H2228" s="1131" t="s">
        <v>7397</v>
      </c>
      <c r="I2228" s="1131" t="s">
        <v>9229</v>
      </c>
      <c r="J2228" s="1131" t="s">
        <v>9230</v>
      </c>
      <c r="K2228" s="1131">
        <v>2</v>
      </c>
      <c r="L2228" s="1131" t="s">
        <v>9231</v>
      </c>
      <c r="R2228" s="1131">
        <v>14</v>
      </c>
      <c r="S2228" s="1131" t="s">
        <v>7215</v>
      </c>
      <c r="T2228" s="1131">
        <v>14</v>
      </c>
    </row>
    <row r="2229" spans="1:20">
      <c r="A2229" s="1131" t="s">
        <v>5472</v>
      </c>
      <c r="B2229" s="1132" t="s">
        <v>5473</v>
      </c>
      <c r="C2229" s="1133" t="s">
        <v>4657</v>
      </c>
      <c r="D2229" s="1133" t="s">
        <v>1041</v>
      </c>
      <c r="E2229" s="1133" t="s">
        <v>702</v>
      </c>
      <c r="F2229" s="1131" t="str">
        <f t="shared" si="6"/>
        <v/>
      </c>
      <c r="G2229" s="1131">
        <v>0</v>
      </c>
      <c r="H2229" s="1131" t="s">
        <v>7397</v>
      </c>
      <c r="I2229" s="1131" t="s">
        <v>9232</v>
      </c>
      <c r="J2229" s="1131" t="s">
        <v>9233</v>
      </c>
      <c r="K2229" s="1131">
        <v>2</v>
      </c>
      <c r="L2229" s="1131" t="s">
        <v>9234</v>
      </c>
      <c r="R2229" s="1131">
        <v>14</v>
      </c>
      <c r="S2229" s="1131" t="s">
        <v>7215</v>
      </c>
      <c r="T2229" s="1131">
        <v>14</v>
      </c>
    </row>
    <row r="2230" spans="1:20">
      <c r="A2230" s="1131" t="s">
        <v>5474</v>
      </c>
      <c r="B2230" s="1132" t="s">
        <v>5475</v>
      </c>
      <c r="C2230" s="1133" t="s">
        <v>4657</v>
      </c>
      <c r="D2230" s="1133" t="s">
        <v>1041</v>
      </c>
      <c r="E2230" s="1133" t="s">
        <v>702</v>
      </c>
      <c r="F2230" s="1131" t="str">
        <f t="shared" si="6"/>
        <v/>
      </c>
      <c r="G2230" s="1131">
        <v>0</v>
      </c>
      <c r="H2230" s="1131" t="s">
        <v>7397</v>
      </c>
      <c r="I2230" s="1131" t="s">
        <v>9235</v>
      </c>
      <c r="J2230" s="1131" t="s">
        <v>9236</v>
      </c>
      <c r="K2230" s="1131">
        <v>2</v>
      </c>
      <c r="L2230" s="1131" t="s">
        <v>9237</v>
      </c>
      <c r="R2230" s="1131">
        <v>14</v>
      </c>
      <c r="S2230" s="1131" t="s">
        <v>7215</v>
      </c>
      <c r="T2230" s="1131">
        <v>14</v>
      </c>
    </row>
    <row r="2231" spans="1:20">
      <c r="A2231" s="1131" t="s">
        <v>5476</v>
      </c>
      <c r="B2231" s="1132" t="s">
        <v>5477</v>
      </c>
      <c r="C2231" s="1133" t="s">
        <v>4657</v>
      </c>
      <c r="D2231" s="1133" t="s">
        <v>1041</v>
      </c>
      <c r="E2231" s="1133" t="s">
        <v>702</v>
      </c>
      <c r="F2231" s="1131" t="str">
        <f t="shared" si="6"/>
        <v/>
      </c>
      <c r="G2231" s="1131">
        <v>0</v>
      </c>
      <c r="H2231" s="1131" t="s">
        <v>7397</v>
      </c>
      <c r="I2231" s="1131" t="s">
        <v>9238</v>
      </c>
      <c r="J2231" s="1131" t="s">
        <v>9239</v>
      </c>
      <c r="K2231" s="1131">
        <v>2</v>
      </c>
      <c r="L2231" s="1131" t="s">
        <v>9240</v>
      </c>
      <c r="R2231" s="1131">
        <v>14</v>
      </c>
      <c r="S2231" s="1131" t="s">
        <v>7215</v>
      </c>
      <c r="T2231" s="1131">
        <v>14</v>
      </c>
    </row>
    <row r="2232" spans="1:20">
      <c r="A2232" s="1131" t="s">
        <v>5478</v>
      </c>
      <c r="B2232" s="1132" t="s">
        <v>5479</v>
      </c>
      <c r="C2232" s="1133" t="s">
        <v>4657</v>
      </c>
      <c r="D2232" s="1133" t="s">
        <v>1041</v>
      </c>
      <c r="E2232" s="1133" t="s">
        <v>702</v>
      </c>
      <c r="F2232" s="1131" t="str">
        <f t="shared" si="6"/>
        <v/>
      </c>
      <c r="G2232" s="1131">
        <v>0</v>
      </c>
      <c r="H2232" s="1131" t="s">
        <v>7397</v>
      </c>
      <c r="I2232" s="1131" t="s">
        <v>9241</v>
      </c>
      <c r="J2232" s="1131" t="s">
        <v>9242</v>
      </c>
      <c r="K2232" s="1131">
        <v>2</v>
      </c>
      <c r="L2232" s="1131" t="s">
        <v>9243</v>
      </c>
      <c r="R2232" s="1131">
        <v>27</v>
      </c>
      <c r="S2232" s="1131" t="s">
        <v>7215</v>
      </c>
      <c r="T2232" s="1131">
        <v>27</v>
      </c>
    </row>
    <row r="2233" spans="1:20">
      <c r="A2233" s="1131" t="s">
        <v>5480</v>
      </c>
      <c r="B2233" s="1132" t="s">
        <v>5481</v>
      </c>
      <c r="C2233" s="1133" t="s">
        <v>4657</v>
      </c>
      <c r="D2233" s="1133" t="s">
        <v>1041</v>
      </c>
      <c r="E2233" s="1133" t="s">
        <v>702</v>
      </c>
      <c r="F2233" s="1131" t="str">
        <f t="shared" si="6"/>
        <v/>
      </c>
      <c r="G2233" s="1131">
        <v>0</v>
      </c>
      <c r="H2233" s="1131" t="s">
        <v>7397</v>
      </c>
      <c r="I2233" s="1131" t="s">
        <v>9244</v>
      </c>
      <c r="J2233" s="1131" t="s">
        <v>9245</v>
      </c>
      <c r="K2233" s="1131">
        <v>2</v>
      </c>
      <c r="L2233" s="1131" t="s">
        <v>9246</v>
      </c>
      <c r="R2233" s="1131">
        <v>14</v>
      </c>
      <c r="S2233" s="1131" t="s">
        <v>7215</v>
      </c>
      <c r="T2233" s="1131">
        <v>14</v>
      </c>
    </row>
    <row r="2234" spans="1:20">
      <c r="A2234" s="1131" t="s">
        <v>5482</v>
      </c>
      <c r="B2234" s="1132" t="s">
        <v>5483</v>
      </c>
      <c r="C2234" s="1133" t="s">
        <v>4657</v>
      </c>
      <c r="D2234" s="1133" t="s">
        <v>1041</v>
      </c>
      <c r="E2234" s="1133" t="s">
        <v>702</v>
      </c>
      <c r="F2234" s="1131" t="str">
        <f t="shared" si="6"/>
        <v/>
      </c>
      <c r="G2234" s="1131">
        <v>0</v>
      </c>
      <c r="H2234" s="1131" t="s">
        <v>7397</v>
      </c>
      <c r="I2234" s="1131" t="s">
        <v>9247</v>
      </c>
      <c r="J2234" s="1131" t="s">
        <v>9248</v>
      </c>
      <c r="K2234" s="1131">
        <v>2</v>
      </c>
      <c r="L2234" s="1131" t="s">
        <v>9249</v>
      </c>
      <c r="R2234" s="1131">
        <v>14</v>
      </c>
      <c r="S2234" s="1131" t="s">
        <v>7215</v>
      </c>
      <c r="T2234" s="1131">
        <v>14</v>
      </c>
    </row>
    <row r="2235" spans="1:20">
      <c r="A2235" s="1131" t="s">
        <v>5484</v>
      </c>
      <c r="B2235" s="1132" t="s">
        <v>5485</v>
      </c>
      <c r="C2235" s="1133" t="s">
        <v>4657</v>
      </c>
      <c r="D2235" s="1133" t="s">
        <v>1041</v>
      </c>
      <c r="E2235" s="1133" t="s">
        <v>702</v>
      </c>
      <c r="F2235" s="1131" t="str">
        <f t="shared" si="6"/>
        <v/>
      </c>
      <c r="G2235" s="1131">
        <v>0</v>
      </c>
      <c r="H2235" s="1131" t="s">
        <v>7397</v>
      </c>
      <c r="I2235" s="1131" t="s">
        <v>9250</v>
      </c>
      <c r="J2235" s="1131" t="s">
        <v>9251</v>
      </c>
      <c r="K2235" s="1131">
        <v>2</v>
      </c>
      <c r="L2235" s="1131" t="s">
        <v>9252</v>
      </c>
      <c r="R2235" s="1131">
        <v>14</v>
      </c>
      <c r="S2235" s="1131" t="s">
        <v>7215</v>
      </c>
      <c r="T2235" s="1131">
        <v>14</v>
      </c>
    </row>
    <row r="2236" spans="1:20">
      <c r="A2236" s="1131" t="s">
        <v>5486</v>
      </c>
      <c r="B2236" s="1132" t="s">
        <v>5487</v>
      </c>
      <c r="C2236" s="1133" t="s">
        <v>4657</v>
      </c>
      <c r="D2236" s="1133" t="s">
        <v>1041</v>
      </c>
      <c r="E2236" s="1133" t="s">
        <v>702</v>
      </c>
      <c r="F2236" s="1131" t="str">
        <f t="shared" si="6"/>
        <v/>
      </c>
      <c r="G2236" s="1131">
        <v>0</v>
      </c>
      <c r="H2236" s="1131" t="s">
        <v>7397</v>
      </c>
      <c r="I2236" s="1131" t="s">
        <v>9253</v>
      </c>
      <c r="J2236" s="1131" t="s">
        <v>9254</v>
      </c>
      <c r="K2236" s="1131">
        <v>2</v>
      </c>
      <c r="L2236" s="1131" t="s">
        <v>9255</v>
      </c>
      <c r="R2236" s="1131">
        <v>14</v>
      </c>
      <c r="S2236" s="1131" t="s">
        <v>7215</v>
      </c>
      <c r="T2236" s="1131">
        <v>14</v>
      </c>
    </row>
    <row r="2237" spans="1:20">
      <c r="A2237" s="1131" t="s">
        <v>5488</v>
      </c>
      <c r="B2237" s="1132" t="s">
        <v>5489</v>
      </c>
      <c r="C2237" s="1133" t="s">
        <v>4657</v>
      </c>
      <c r="D2237" s="1133" t="s">
        <v>1041</v>
      </c>
      <c r="E2237" s="1133" t="s">
        <v>702</v>
      </c>
      <c r="F2237" s="1131" t="str">
        <f t="shared" si="6"/>
        <v/>
      </c>
      <c r="G2237" s="1131">
        <v>0</v>
      </c>
      <c r="H2237" s="1131" t="s">
        <v>7397</v>
      </c>
      <c r="I2237" s="1131" t="s">
        <v>9256</v>
      </c>
      <c r="J2237" s="1131" t="s">
        <v>9257</v>
      </c>
      <c r="K2237" s="1131">
        <v>2</v>
      </c>
      <c r="L2237" s="1131" t="s">
        <v>9258</v>
      </c>
      <c r="R2237" s="1131">
        <v>14</v>
      </c>
      <c r="S2237" s="1131" t="s">
        <v>7215</v>
      </c>
      <c r="T2237" s="1131">
        <v>14</v>
      </c>
    </row>
    <row r="2238" spans="1:20">
      <c r="A2238" s="1131" t="s">
        <v>5490</v>
      </c>
      <c r="B2238" s="1132" t="s">
        <v>5491</v>
      </c>
      <c r="C2238" s="1133" t="s">
        <v>4657</v>
      </c>
      <c r="D2238" s="1133" t="s">
        <v>1041</v>
      </c>
      <c r="E2238" s="1133" t="s">
        <v>702</v>
      </c>
      <c r="F2238" s="1131" t="str">
        <f t="shared" si="6"/>
        <v/>
      </c>
      <c r="G2238" s="1131">
        <v>0</v>
      </c>
      <c r="H2238" s="1131" t="s">
        <v>7397</v>
      </c>
      <c r="I2238" s="1131" t="s">
        <v>9259</v>
      </c>
      <c r="J2238" s="1131" t="s">
        <v>9260</v>
      </c>
      <c r="K2238" s="1131">
        <v>2</v>
      </c>
      <c r="L2238" s="1131" t="s">
        <v>9261</v>
      </c>
      <c r="R2238" s="1131">
        <v>14</v>
      </c>
      <c r="S2238" s="1131" t="s">
        <v>7215</v>
      </c>
      <c r="T2238" s="1131">
        <v>14</v>
      </c>
    </row>
    <row r="2239" spans="1:20">
      <c r="A2239" s="1131" t="s">
        <v>5492</v>
      </c>
      <c r="B2239" s="1132" t="s">
        <v>5493</v>
      </c>
      <c r="C2239" s="1133" t="s">
        <v>4657</v>
      </c>
      <c r="D2239" s="1133" t="s">
        <v>1041</v>
      </c>
      <c r="E2239" s="1133" t="s">
        <v>702</v>
      </c>
      <c r="F2239" s="1131" t="str">
        <f t="shared" si="6"/>
        <v/>
      </c>
      <c r="G2239" s="1131">
        <v>0</v>
      </c>
      <c r="H2239" s="1131" t="s">
        <v>7397</v>
      </c>
      <c r="I2239" s="1131" t="s">
        <v>9262</v>
      </c>
      <c r="J2239" s="1131" t="s">
        <v>9263</v>
      </c>
      <c r="K2239" s="1131">
        <v>2</v>
      </c>
      <c r="L2239" s="1131" t="s">
        <v>9264</v>
      </c>
      <c r="R2239" s="1131">
        <v>14</v>
      </c>
      <c r="S2239" s="1131" t="s">
        <v>7215</v>
      </c>
      <c r="T2239" s="1131">
        <v>14</v>
      </c>
    </row>
    <row r="2240" spans="1:20">
      <c r="A2240" s="1131" t="s">
        <v>5494</v>
      </c>
      <c r="B2240" s="1132" t="s">
        <v>5495</v>
      </c>
      <c r="C2240" s="1133" t="s">
        <v>4657</v>
      </c>
      <c r="D2240" s="1133" t="s">
        <v>1041</v>
      </c>
      <c r="E2240" s="1133" t="s">
        <v>702</v>
      </c>
      <c r="F2240" s="1131" t="str">
        <f t="shared" si="6"/>
        <v/>
      </c>
      <c r="G2240" s="1131">
        <v>0</v>
      </c>
      <c r="H2240" s="1131" t="s">
        <v>7397</v>
      </c>
      <c r="I2240" s="1131" t="s">
        <v>9265</v>
      </c>
      <c r="J2240" s="1131" t="s">
        <v>9266</v>
      </c>
      <c r="K2240" s="1131">
        <v>2</v>
      </c>
      <c r="L2240" s="1131" t="s">
        <v>9267</v>
      </c>
      <c r="R2240" s="1131">
        <v>14</v>
      </c>
      <c r="S2240" s="1131" t="s">
        <v>7215</v>
      </c>
      <c r="T2240" s="1131">
        <v>14</v>
      </c>
    </row>
    <row r="2241" spans="1:20">
      <c r="A2241" s="1131" t="s">
        <v>5496</v>
      </c>
      <c r="B2241" s="1132" t="s">
        <v>5497</v>
      </c>
      <c r="C2241" s="1133" t="s">
        <v>4657</v>
      </c>
      <c r="D2241" s="1133" t="s">
        <v>1041</v>
      </c>
      <c r="E2241" s="1133" t="s">
        <v>702</v>
      </c>
      <c r="F2241" s="1131" t="str">
        <f t="shared" si="6"/>
        <v/>
      </c>
      <c r="G2241" s="1131">
        <v>0</v>
      </c>
      <c r="H2241" s="1131" t="s">
        <v>7397</v>
      </c>
      <c r="I2241" s="1131" t="s">
        <v>9268</v>
      </c>
      <c r="J2241" s="1131" t="s">
        <v>9269</v>
      </c>
      <c r="K2241" s="1131">
        <v>2</v>
      </c>
      <c r="L2241" s="1131" t="s">
        <v>9270</v>
      </c>
      <c r="R2241" s="1131">
        <v>14</v>
      </c>
      <c r="S2241" s="1131" t="s">
        <v>7215</v>
      </c>
      <c r="T2241" s="1131">
        <v>14</v>
      </c>
    </row>
    <row r="2242" spans="1:20">
      <c r="A2242" s="1131" t="s">
        <v>5498</v>
      </c>
      <c r="B2242" s="1132" t="s">
        <v>5499</v>
      </c>
      <c r="C2242" s="1133" t="s">
        <v>4657</v>
      </c>
      <c r="D2242" s="1133" t="s">
        <v>1041</v>
      </c>
      <c r="E2242" s="1133" t="s">
        <v>702</v>
      </c>
      <c r="F2242" s="1131" t="str">
        <f t="shared" si="6"/>
        <v/>
      </c>
      <c r="G2242" s="1131">
        <v>0</v>
      </c>
      <c r="H2242" s="1131" t="s">
        <v>7397</v>
      </c>
      <c r="I2242" s="1131" t="s">
        <v>9271</v>
      </c>
      <c r="J2242" s="1131" t="s">
        <v>9272</v>
      </c>
      <c r="K2242" s="1131">
        <v>2</v>
      </c>
      <c r="L2242" s="1131" t="s">
        <v>9273</v>
      </c>
      <c r="R2242" s="1131">
        <v>14</v>
      </c>
      <c r="S2242" s="1131" t="s">
        <v>7215</v>
      </c>
      <c r="T2242" s="1131">
        <v>14</v>
      </c>
    </row>
    <row r="2243" spans="1:20">
      <c r="A2243" s="1131" t="s">
        <v>5500</v>
      </c>
      <c r="B2243" s="1132" t="s">
        <v>5501</v>
      </c>
      <c r="C2243" s="1133" t="s">
        <v>4657</v>
      </c>
      <c r="D2243" s="1133" t="s">
        <v>1041</v>
      </c>
      <c r="E2243" s="1133" t="s">
        <v>702</v>
      </c>
      <c r="F2243" s="1131" t="str">
        <f t="shared" si="6"/>
        <v/>
      </c>
      <c r="G2243" s="1131">
        <v>0</v>
      </c>
      <c r="H2243" s="1131" t="s">
        <v>7397</v>
      </c>
      <c r="I2243" s="1131" t="s">
        <v>9274</v>
      </c>
      <c r="J2243" s="1131" t="s">
        <v>9275</v>
      </c>
      <c r="K2243" s="1131">
        <v>2</v>
      </c>
      <c r="L2243" s="1131" t="s">
        <v>9276</v>
      </c>
      <c r="R2243" s="1131">
        <v>14</v>
      </c>
      <c r="S2243" s="1131" t="s">
        <v>7215</v>
      </c>
      <c r="T2243" s="1131">
        <v>14</v>
      </c>
    </row>
    <row r="2244" spans="1:20">
      <c r="A2244" s="1131" t="s">
        <v>5502</v>
      </c>
      <c r="B2244" s="1132" t="s">
        <v>5503</v>
      </c>
      <c r="C2244" s="1133" t="s">
        <v>4657</v>
      </c>
      <c r="D2244" s="1133" t="s">
        <v>1041</v>
      </c>
      <c r="E2244" s="1133" t="s">
        <v>702</v>
      </c>
      <c r="F2244" s="1131" t="str">
        <f t="shared" si="6"/>
        <v/>
      </c>
      <c r="G2244" s="1131">
        <v>0</v>
      </c>
      <c r="H2244" s="1131" t="s">
        <v>7397</v>
      </c>
      <c r="I2244" s="1131" t="s">
        <v>9277</v>
      </c>
      <c r="J2244" s="1131" t="s">
        <v>9278</v>
      </c>
      <c r="K2244" s="1131">
        <v>2</v>
      </c>
      <c r="L2244" s="1131" t="s">
        <v>9279</v>
      </c>
      <c r="R2244" s="1131">
        <v>13</v>
      </c>
      <c r="S2244" s="1131" t="s">
        <v>7215</v>
      </c>
      <c r="T2244" s="1131">
        <v>13</v>
      </c>
    </row>
    <row r="2245" spans="1:20">
      <c r="A2245" s="1131" t="s">
        <v>5504</v>
      </c>
      <c r="B2245" s="1132" t="s">
        <v>5505</v>
      </c>
      <c r="C2245" s="1133" t="s">
        <v>4657</v>
      </c>
      <c r="D2245" s="1133" t="s">
        <v>1041</v>
      </c>
      <c r="E2245" s="1133" t="s">
        <v>702</v>
      </c>
      <c r="F2245" s="1131" t="str">
        <f t="shared" si="6"/>
        <v/>
      </c>
      <c r="G2245" s="1131">
        <v>0</v>
      </c>
      <c r="H2245" s="1131" t="s">
        <v>7397</v>
      </c>
      <c r="I2245" s="1131" t="s">
        <v>9280</v>
      </c>
      <c r="J2245" s="1131" t="s">
        <v>9281</v>
      </c>
      <c r="K2245" s="1131">
        <v>2</v>
      </c>
      <c r="L2245" s="1131" t="s">
        <v>9282</v>
      </c>
      <c r="R2245" s="1131">
        <v>14</v>
      </c>
      <c r="S2245" s="1131" t="s">
        <v>7215</v>
      </c>
      <c r="T2245" s="1131">
        <v>14</v>
      </c>
    </row>
    <row r="2246" spans="1:20">
      <c r="A2246" s="1131" t="s">
        <v>5506</v>
      </c>
      <c r="B2246" s="1132" t="s">
        <v>5507</v>
      </c>
      <c r="C2246" s="1133" t="s">
        <v>4657</v>
      </c>
      <c r="D2246" s="1133" t="s">
        <v>1041</v>
      </c>
      <c r="E2246" s="1133" t="s">
        <v>702</v>
      </c>
      <c r="F2246" s="1131" t="str">
        <f t="shared" si="6"/>
        <v/>
      </c>
      <c r="G2246" s="1131">
        <v>0</v>
      </c>
      <c r="H2246" s="1131" t="s">
        <v>7397</v>
      </c>
      <c r="I2246" s="1131" t="s">
        <v>9283</v>
      </c>
      <c r="J2246" s="1131" t="s">
        <v>9284</v>
      </c>
      <c r="K2246" s="1131">
        <v>2</v>
      </c>
      <c r="L2246" s="1131" t="s">
        <v>9285</v>
      </c>
      <c r="R2246" s="1131">
        <v>14</v>
      </c>
      <c r="S2246" s="1131" t="s">
        <v>7215</v>
      </c>
      <c r="T2246" s="1131">
        <v>14</v>
      </c>
    </row>
    <row r="2247" spans="1:20">
      <c r="A2247" s="1131" t="s">
        <v>5508</v>
      </c>
      <c r="B2247" s="1132" t="s">
        <v>5509</v>
      </c>
      <c r="C2247" s="1133" t="s">
        <v>4657</v>
      </c>
      <c r="D2247" s="1133" t="s">
        <v>1041</v>
      </c>
      <c r="E2247" s="1133" t="s">
        <v>702</v>
      </c>
      <c r="F2247" s="1131" t="str">
        <f t="shared" si="6"/>
        <v/>
      </c>
      <c r="G2247" s="1131">
        <v>0</v>
      </c>
      <c r="H2247" s="1131" t="s">
        <v>7397</v>
      </c>
      <c r="I2247" s="1131" t="s">
        <v>9286</v>
      </c>
      <c r="J2247" s="1131" t="s">
        <v>9287</v>
      </c>
      <c r="K2247" s="1131">
        <v>2</v>
      </c>
      <c r="L2247" s="1131" t="s">
        <v>9288</v>
      </c>
      <c r="R2247" s="1131">
        <v>14</v>
      </c>
      <c r="S2247" s="1131" t="s">
        <v>7215</v>
      </c>
      <c r="T2247" s="1131">
        <v>14</v>
      </c>
    </row>
    <row r="2248" spans="1:20">
      <c r="A2248" s="1131" t="s">
        <v>5510</v>
      </c>
      <c r="B2248" s="1132" t="s">
        <v>5511</v>
      </c>
      <c r="C2248" s="1133" t="s">
        <v>4657</v>
      </c>
      <c r="D2248" s="1133" t="s">
        <v>1041</v>
      </c>
      <c r="E2248" s="1133" t="s">
        <v>702</v>
      </c>
      <c r="F2248" s="1131" t="str">
        <f t="shared" si="6"/>
        <v/>
      </c>
      <c r="G2248" s="1131">
        <v>0</v>
      </c>
      <c r="H2248" s="1131" t="s">
        <v>7397</v>
      </c>
      <c r="I2248" s="1131" t="s">
        <v>9289</v>
      </c>
      <c r="J2248" s="1131" t="s">
        <v>9290</v>
      </c>
      <c r="K2248" s="1131">
        <v>2</v>
      </c>
      <c r="L2248" s="1131" t="s">
        <v>9291</v>
      </c>
      <c r="R2248" s="1131">
        <v>14</v>
      </c>
      <c r="S2248" s="1131" t="s">
        <v>7215</v>
      </c>
      <c r="T2248" s="1131">
        <v>14</v>
      </c>
    </row>
    <row r="2249" spans="1:20">
      <c r="A2249" s="1131" t="s">
        <v>5512</v>
      </c>
      <c r="B2249" s="1132" t="s">
        <v>5513</v>
      </c>
      <c r="C2249" s="1133" t="s">
        <v>4657</v>
      </c>
      <c r="D2249" s="1133" t="s">
        <v>1041</v>
      </c>
      <c r="E2249" s="1133" t="s">
        <v>702</v>
      </c>
      <c r="F2249" s="1131" t="str">
        <f t="shared" si="6"/>
        <v/>
      </c>
      <c r="G2249" s="1131">
        <v>0</v>
      </c>
      <c r="H2249" s="1131" t="s">
        <v>7397</v>
      </c>
      <c r="I2249" s="1131" t="s">
        <v>9292</v>
      </c>
      <c r="J2249" s="1131" t="s">
        <v>9293</v>
      </c>
      <c r="K2249" s="1131">
        <v>2</v>
      </c>
      <c r="L2249" s="1131" t="s">
        <v>9294</v>
      </c>
      <c r="R2249" s="1131">
        <v>14</v>
      </c>
      <c r="S2249" s="1131" t="s">
        <v>7215</v>
      </c>
      <c r="T2249" s="1131">
        <v>14</v>
      </c>
    </row>
    <row r="2250" spans="1:20">
      <c r="A2250" s="1131" t="s">
        <v>5514</v>
      </c>
      <c r="B2250" s="1132" t="s">
        <v>5515</v>
      </c>
      <c r="C2250" s="1133" t="s">
        <v>4657</v>
      </c>
      <c r="D2250" s="1133" t="s">
        <v>1041</v>
      </c>
      <c r="E2250" s="1133" t="s">
        <v>702</v>
      </c>
      <c r="F2250" s="1131" t="str">
        <f t="shared" si="6"/>
        <v/>
      </c>
      <c r="G2250" s="1131">
        <v>0</v>
      </c>
      <c r="H2250" s="1131" t="s">
        <v>7397</v>
      </c>
      <c r="I2250" s="1131" t="s">
        <v>9295</v>
      </c>
      <c r="J2250" s="1131" t="s">
        <v>9296</v>
      </c>
      <c r="K2250" s="1131">
        <v>2</v>
      </c>
      <c r="L2250" s="1131" t="s">
        <v>9297</v>
      </c>
      <c r="R2250" s="1131">
        <v>14</v>
      </c>
      <c r="S2250" s="1131" t="s">
        <v>7215</v>
      </c>
      <c r="T2250" s="1131">
        <v>14</v>
      </c>
    </row>
    <row r="2251" spans="1:20">
      <c r="A2251" s="1131" t="s">
        <v>5516</v>
      </c>
      <c r="B2251" s="1132" t="s">
        <v>5517</v>
      </c>
      <c r="C2251" s="1133" t="s">
        <v>4657</v>
      </c>
      <c r="D2251" s="1133" t="s">
        <v>1041</v>
      </c>
      <c r="E2251" s="1133" t="s">
        <v>702</v>
      </c>
      <c r="F2251" s="1131" t="str">
        <f t="shared" si="6"/>
        <v/>
      </c>
      <c r="G2251" s="1131">
        <v>0</v>
      </c>
      <c r="H2251" s="1131" t="s">
        <v>7397</v>
      </c>
      <c r="I2251" s="1131" t="s">
        <v>9298</v>
      </c>
      <c r="J2251" s="1131" t="s">
        <v>9299</v>
      </c>
      <c r="K2251" s="1131">
        <v>2</v>
      </c>
      <c r="L2251" s="1131" t="s">
        <v>9300</v>
      </c>
      <c r="R2251" s="1131">
        <v>14</v>
      </c>
      <c r="S2251" s="1131" t="s">
        <v>7215</v>
      </c>
      <c r="T2251" s="1131">
        <v>14</v>
      </c>
    </row>
    <row r="2252" spans="1:20">
      <c r="A2252" s="1131" t="s">
        <v>5518</v>
      </c>
      <c r="B2252" s="1132" t="s">
        <v>5519</v>
      </c>
      <c r="C2252" s="1133" t="s">
        <v>4657</v>
      </c>
      <c r="D2252" s="1133" t="s">
        <v>1041</v>
      </c>
      <c r="E2252" s="1133" t="s">
        <v>702</v>
      </c>
      <c r="F2252" s="1131" t="str">
        <f t="shared" si="6"/>
        <v/>
      </c>
      <c r="G2252" s="1131">
        <v>0</v>
      </c>
      <c r="H2252" s="1131" t="s">
        <v>7397</v>
      </c>
      <c r="I2252" s="1131" t="s">
        <v>9301</v>
      </c>
      <c r="J2252" s="1131" t="s">
        <v>9302</v>
      </c>
      <c r="K2252" s="1131">
        <v>2</v>
      </c>
      <c r="L2252" s="1131" t="s">
        <v>9303</v>
      </c>
      <c r="R2252" s="1131">
        <v>14</v>
      </c>
      <c r="S2252" s="1131" t="s">
        <v>7215</v>
      </c>
      <c r="T2252" s="1131">
        <v>14</v>
      </c>
    </row>
    <row r="2253" spans="1:20">
      <c r="A2253" s="1131" t="s">
        <v>5520</v>
      </c>
      <c r="B2253" s="1132" t="s">
        <v>5521</v>
      </c>
      <c r="C2253" s="1133" t="s">
        <v>4657</v>
      </c>
      <c r="D2253" s="1133" t="s">
        <v>1041</v>
      </c>
      <c r="E2253" s="1133" t="s">
        <v>702</v>
      </c>
      <c r="F2253" s="1131" t="str">
        <f t="shared" si="6"/>
        <v/>
      </c>
      <c r="G2253" s="1131">
        <v>0</v>
      </c>
      <c r="H2253" s="1131" t="s">
        <v>7397</v>
      </c>
      <c r="I2253" s="1131" t="s">
        <v>9304</v>
      </c>
      <c r="J2253" s="1131" t="s">
        <v>9305</v>
      </c>
      <c r="K2253" s="1131">
        <v>2</v>
      </c>
      <c r="L2253" s="1131" t="s">
        <v>9306</v>
      </c>
      <c r="R2253" s="1131">
        <v>14</v>
      </c>
      <c r="S2253" s="1131" t="s">
        <v>7215</v>
      </c>
      <c r="T2253" s="1131">
        <v>14</v>
      </c>
    </row>
    <row r="2254" spans="1:20">
      <c r="A2254" s="1131" t="s">
        <v>5522</v>
      </c>
      <c r="B2254" s="1132" t="s">
        <v>5523</v>
      </c>
      <c r="C2254" s="1133" t="s">
        <v>4657</v>
      </c>
      <c r="D2254" s="1133" t="s">
        <v>1041</v>
      </c>
      <c r="E2254" s="1133" t="s">
        <v>702</v>
      </c>
      <c r="F2254" s="1131" t="str">
        <f t="shared" si="6"/>
        <v/>
      </c>
      <c r="G2254" s="1131">
        <v>0</v>
      </c>
      <c r="H2254" s="1131" t="s">
        <v>7397</v>
      </c>
      <c r="I2254" s="1131" t="s">
        <v>9307</v>
      </c>
      <c r="J2254" s="1131" t="s">
        <v>9308</v>
      </c>
      <c r="K2254" s="1131">
        <v>2</v>
      </c>
      <c r="L2254" s="1131" t="s">
        <v>9309</v>
      </c>
      <c r="R2254" s="1131">
        <v>14</v>
      </c>
      <c r="S2254" s="1131" t="s">
        <v>7215</v>
      </c>
      <c r="T2254" s="1131">
        <v>14</v>
      </c>
    </row>
    <row r="2255" spans="1:20">
      <c r="A2255" s="1131" t="s">
        <v>5524</v>
      </c>
      <c r="B2255" s="1132" t="s">
        <v>5525</v>
      </c>
      <c r="C2255" s="1133" t="s">
        <v>4657</v>
      </c>
      <c r="D2255" s="1133" t="s">
        <v>1041</v>
      </c>
      <c r="E2255" s="1133" t="s">
        <v>702</v>
      </c>
      <c r="F2255" s="1131" t="str">
        <f t="shared" si="6"/>
        <v/>
      </c>
      <c r="G2255" s="1131">
        <v>0</v>
      </c>
      <c r="H2255" s="1131" t="s">
        <v>7397</v>
      </c>
      <c r="I2255" s="1131" t="s">
        <v>9310</v>
      </c>
      <c r="J2255" s="1131" t="s">
        <v>9311</v>
      </c>
      <c r="K2255" s="1131">
        <v>2</v>
      </c>
      <c r="L2255" s="1131" t="s">
        <v>9312</v>
      </c>
      <c r="R2255" s="1131">
        <v>14</v>
      </c>
      <c r="S2255" s="1131" t="s">
        <v>7215</v>
      </c>
      <c r="T2255" s="1131">
        <v>14</v>
      </c>
    </row>
    <row r="2256" spans="1:20">
      <c r="A2256" s="1131" t="s">
        <v>5526</v>
      </c>
      <c r="B2256" s="1132" t="s">
        <v>5527</v>
      </c>
      <c r="C2256" s="1133" t="s">
        <v>4657</v>
      </c>
      <c r="D2256" s="1133" t="s">
        <v>1041</v>
      </c>
      <c r="E2256" s="1133" t="s">
        <v>702</v>
      </c>
      <c r="F2256" s="1131" t="str">
        <f t="shared" si="6"/>
        <v/>
      </c>
      <c r="G2256" s="1131">
        <v>0</v>
      </c>
      <c r="H2256" s="1131" t="s">
        <v>7397</v>
      </c>
      <c r="I2256" s="1131" t="s">
        <v>9313</v>
      </c>
      <c r="J2256" s="1131" t="s">
        <v>9314</v>
      </c>
      <c r="K2256" s="1131">
        <v>2</v>
      </c>
      <c r="L2256" s="1131" t="s">
        <v>9315</v>
      </c>
      <c r="R2256" s="1131">
        <v>14</v>
      </c>
      <c r="S2256" s="1131" t="s">
        <v>7215</v>
      </c>
      <c r="T2256" s="1131">
        <v>14</v>
      </c>
    </row>
    <row r="2257" spans="1:20">
      <c r="A2257" s="1131" t="s">
        <v>5528</v>
      </c>
      <c r="B2257" s="1132" t="s">
        <v>5529</v>
      </c>
      <c r="C2257" s="1133" t="s">
        <v>4657</v>
      </c>
      <c r="D2257" s="1133" t="s">
        <v>1041</v>
      </c>
      <c r="E2257" s="1133" t="s">
        <v>702</v>
      </c>
      <c r="F2257" s="1131" t="str">
        <f t="shared" si="6"/>
        <v/>
      </c>
      <c r="G2257" s="1131">
        <v>0</v>
      </c>
      <c r="H2257" s="1131" t="s">
        <v>7397</v>
      </c>
      <c r="I2257" s="1131" t="s">
        <v>9316</v>
      </c>
      <c r="J2257" s="1131" t="s">
        <v>9317</v>
      </c>
      <c r="K2257" s="1131">
        <v>2</v>
      </c>
      <c r="L2257" s="1131" t="s">
        <v>9318</v>
      </c>
      <c r="R2257" s="1131">
        <v>14</v>
      </c>
      <c r="S2257" s="1131" t="s">
        <v>7215</v>
      </c>
      <c r="T2257" s="1131">
        <v>14</v>
      </c>
    </row>
    <row r="2258" spans="1:20">
      <c r="A2258" s="1131" t="s">
        <v>5530</v>
      </c>
      <c r="B2258" s="1132" t="s">
        <v>5531</v>
      </c>
      <c r="C2258" s="1133" t="s">
        <v>4657</v>
      </c>
      <c r="D2258" s="1133" t="s">
        <v>1041</v>
      </c>
      <c r="E2258" s="1133" t="s">
        <v>702</v>
      </c>
      <c r="F2258" s="1131" t="str">
        <f t="shared" si="6"/>
        <v/>
      </c>
      <c r="G2258" s="1131">
        <v>0</v>
      </c>
      <c r="H2258" s="1131" t="s">
        <v>7397</v>
      </c>
      <c r="I2258" s="1131" t="s">
        <v>9319</v>
      </c>
      <c r="J2258" s="1131" t="s">
        <v>9320</v>
      </c>
      <c r="K2258" s="1131">
        <v>2</v>
      </c>
      <c r="L2258" s="1131" t="s">
        <v>9321</v>
      </c>
      <c r="R2258" s="1131">
        <v>28</v>
      </c>
      <c r="S2258" s="1131" t="s">
        <v>7215</v>
      </c>
      <c r="T2258" s="1131">
        <v>28</v>
      </c>
    </row>
    <row r="2259" spans="1:20">
      <c r="A2259" s="1131" t="s">
        <v>5532</v>
      </c>
      <c r="B2259" s="1132" t="s">
        <v>5533</v>
      </c>
      <c r="C2259" s="1133" t="s">
        <v>4657</v>
      </c>
      <c r="D2259" s="1133" t="s">
        <v>1041</v>
      </c>
      <c r="E2259" s="1133" t="s">
        <v>702</v>
      </c>
      <c r="F2259" s="1131" t="str">
        <f t="shared" si="6"/>
        <v/>
      </c>
      <c r="G2259" s="1131">
        <v>0</v>
      </c>
      <c r="H2259" s="1131" t="s">
        <v>7397</v>
      </c>
      <c r="I2259" s="1131" t="s">
        <v>9322</v>
      </c>
      <c r="J2259" s="1131" t="s">
        <v>9323</v>
      </c>
      <c r="K2259" s="1131">
        <v>2</v>
      </c>
      <c r="L2259" s="1131" t="s">
        <v>9324</v>
      </c>
      <c r="R2259" s="1131">
        <v>14</v>
      </c>
      <c r="S2259" s="1131" t="s">
        <v>7215</v>
      </c>
      <c r="T2259" s="1131">
        <v>14</v>
      </c>
    </row>
    <row r="2260" spans="1:20">
      <c r="A2260" s="1131" t="s">
        <v>5534</v>
      </c>
      <c r="B2260" s="1132" t="s">
        <v>5535</v>
      </c>
      <c r="C2260" s="1133" t="s">
        <v>4657</v>
      </c>
      <c r="D2260" s="1133" t="s">
        <v>1041</v>
      </c>
      <c r="E2260" s="1133" t="s">
        <v>702</v>
      </c>
      <c r="F2260" s="1131" t="str">
        <f t="shared" si="6"/>
        <v/>
      </c>
      <c r="G2260" s="1131">
        <v>0</v>
      </c>
      <c r="H2260" s="1131" t="s">
        <v>7397</v>
      </c>
      <c r="I2260" s="1131" t="s">
        <v>9325</v>
      </c>
      <c r="J2260" s="1131" t="s">
        <v>9326</v>
      </c>
      <c r="K2260" s="1131">
        <v>2</v>
      </c>
      <c r="L2260" s="1131" t="s">
        <v>9327</v>
      </c>
      <c r="R2260" s="1131">
        <v>14</v>
      </c>
      <c r="S2260" s="1131" t="s">
        <v>7215</v>
      </c>
      <c r="T2260" s="1131">
        <v>14</v>
      </c>
    </row>
    <row r="2261" spans="1:20">
      <c r="A2261" s="1131" t="s">
        <v>5536</v>
      </c>
      <c r="B2261" s="1132" t="s">
        <v>5537</v>
      </c>
      <c r="C2261" s="1133" t="s">
        <v>4657</v>
      </c>
      <c r="D2261" s="1133" t="s">
        <v>1041</v>
      </c>
      <c r="E2261" s="1133" t="s">
        <v>702</v>
      </c>
      <c r="F2261" s="1131" t="str">
        <f t="shared" si="6"/>
        <v/>
      </c>
      <c r="G2261" s="1131">
        <v>0</v>
      </c>
      <c r="H2261" s="1131" t="s">
        <v>7397</v>
      </c>
      <c r="I2261" s="1131" t="s">
        <v>9328</v>
      </c>
      <c r="J2261" s="1131" t="s">
        <v>9329</v>
      </c>
      <c r="K2261" s="1131">
        <v>2</v>
      </c>
      <c r="L2261" s="1131" t="s">
        <v>9330</v>
      </c>
      <c r="R2261" s="1131">
        <v>14</v>
      </c>
      <c r="S2261" s="1131" t="s">
        <v>7215</v>
      </c>
      <c r="T2261" s="1131">
        <v>14</v>
      </c>
    </row>
    <row r="2262" spans="1:20">
      <c r="A2262" s="1131" t="s">
        <v>5538</v>
      </c>
      <c r="B2262" s="1132" t="s">
        <v>5539</v>
      </c>
      <c r="C2262" s="1133" t="s">
        <v>4657</v>
      </c>
      <c r="D2262" s="1133" t="s">
        <v>1041</v>
      </c>
      <c r="E2262" s="1133" t="s">
        <v>702</v>
      </c>
      <c r="F2262" s="1131" t="str">
        <f t="shared" si="6"/>
        <v/>
      </c>
      <c r="G2262" s="1131">
        <v>0</v>
      </c>
      <c r="H2262" s="1131" t="s">
        <v>7397</v>
      </c>
      <c r="I2262" s="1131" t="s">
        <v>9331</v>
      </c>
      <c r="J2262" s="1131" t="s">
        <v>9332</v>
      </c>
      <c r="K2262" s="1131">
        <v>2</v>
      </c>
      <c r="L2262" s="1131" t="s">
        <v>9333</v>
      </c>
      <c r="R2262" s="1131">
        <v>14</v>
      </c>
      <c r="S2262" s="1131" t="s">
        <v>7215</v>
      </c>
      <c r="T2262" s="1131">
        <v>14</v>
      </c>
    </row>
    <row r="2263" spans="1:20">
      <c r="A2263" s="1131" t="s">
        <v>5540</v>
      </c>
      <c r="B2263" s="1132" t="s">
        <v>5541</v>
      </c>
      <c r="C2263" s="1133" t="s">
        <v>4657</v>
      </c>
      <c r="D2263" s="1133" t="s">
        <v>1041</v>
      </c>
      <c r="E2263" s="1133" t="s">
        <v>702</v>
      </c>
      <c r="F2263" s="1131" t="str">
        <f t="shared" si="6"/>
        <v/>
      </c>
      <c r="G2263" s="1131">
        <v>0</v>
      </c>
      <c r="H2263" s="1131" t="s">
        <v>7397</v>
      </c>
      <c r="I2263" s="1131" t="s">
        <v>9334</v>
      </c>
      <c r="J2263" s="1131" t="s">
        <v>9335</v>
      </c>
      <c r="K2263" s="1131">
        <v>2</v>
      </c>
      <c r="L2263" s="1131" t="s">
        <v>9336</v>
      </c>
      <c r="R2263" s="1131">
        <v>14</v>
      </c>
      <c r="S2263" s="1131" t="s">
        <v>7215</v>
      </c>
      <c r="T2263" s="1131">
        <v>14</v>
      </c>
    </row>
    <row r="2264" spans="1:20">
      <c r="A2264" s="1131" t="s">
        <v>5542</v>
      </c>
      <c r="B2264" s="1132" t="s">
        <v>5543</v>
      </c>
      <c r="C2264" s="1133" t="s">
        <v>4657</v>
      </c>
      <c r="D2264" s="1133" t="s">
        <v>1041</v>
      </c>
      <c r="E2264" s="1133" t="s">
        <v>702</v>
      </c>
      <c r="F2264" s="1131" t="str">
        <f t="shared" si="6"/>
        <v/>
      </c>
      <c r="G2264" s="1131">
        <v>0</v>
      </c>
      <c r="H2264" s="1131" t="s">
        <v>7397</v>
      </c>
      <c r="I2264" s="1131" t="s">
        <v>9337</v>
      </c>
      <c r="J2264" s="1131" t="s">
        <v>9338</v>
      </c>
      <c r="K2264" s="1131">
        <v>2</v>
      </c>
      <c r="L2264" s="1131" t="s">
        <v>9339</v>
      </c>
      <c r="R2264" s="1131">
        <v>14</v>
      </c>
      <c r="S2264" s="1131" t="s">
        <v>7215</v>
      </c>
      <c r="T2264" s="1131">
        <v>14</v>
      </c>
    </row>
    <row r="2265" spans="1:20">
      <c r="A2265" s="1131" t="s">
        <v>5544</v>
      </c>
      <c r="B2265" s="1132" t="s">
        <v>5545</v>
      </c>
      <c r="C2265" s="1133" t="s">
        <v>4657</v>
      </c>
      <c r="D2265" s="1133" t="s">
        <v>1041</v>
      </c>
      <c r="E2265" s="1133" t="s">
        <v>702</v>
      </c>
      <c r="F2265" s="1131" t="str">
        <f t="shared" si="6"/>
        <v/>
      </c>
      <c r="G2265" s="1131">
        <v>0</v>
      </c>
      <c r="H2265" s="1131" t="s">
        <v>7397</v>
      </c>
      <c r="I2265" s="1131" t="s">
        <v>9340</v>
      </c>
      <c r="J2265" s="1131" t="s">
        <v>9341</v>
      </c>
      <c r="K2265" s="1131">
        <v>2</v>
      </c>
      <c r="L2265" s="1131" t="s">
        <v>9342</v>
      </c>
      <c r="R2265" s="1131">
        <v>14</v>
      </c>
      <c r="S2265" s="1131" t="s">
        <v>7215</v>
      </c>
      <c r="T2265" s="1131">
        <v>14</v>
      </c>
    </row>
    <row r="2266" spans="1:20">
      <c r="A2266" s="1131" t="s">
        <v>5546</v>
      </c>
      <c r="B2266" s="1132" t="s">
        <v>5547</v>
      </c>
      <c r="C2266" s="1133" t="s">
        <v>4657</v>
      </c>
      <c r="D2266" s="1133" t="s">
        <v>1041</v>
      </c>
      <c r="E2266" s="1133" t="s">
        <v>702</v>
      </c>
      <c r="F2266" s="1131" t="str">
        <f t="shared" si="6"/>
        <v/>
      </c>
      <c r="G2266" s="1131">
        <v>0</v>
      </c>
      <c r="H2266" s="1131" t="s">
        <v>7397</v>
      </c>
      <c r="I2266" s="1131" t="s">
        <v>9343</v>
      </c>
      <c r="J2266" s="1131" t="s">
        <v>9344</v>
      </c>
      <c r="K2266" s="1131">
        <v>2</v>
      </c>
      <c r="L2266" s="1131" t="s">
        <v>9345</v>
      </c>
      <c r="R2266" s="1131">
        <v>14</v>
      </c>
      <c r="S2266" s="1131" t="s">
        <v>7215</v>
      </c>
      <c r="T2266" s="1131">
        <v>14</v>
      </c>
    </row>
    <row r="2267" spans="1:20">
      <c r="A2267" s="1131" t="s">
        <v>5548</v>
      </c>
      <c r="B2267" s="1132" t="s">
        <v>5549</v>
      </c>
      <c r="C2267" s="1133" t="s">
        <v>4657</v>
      </c>
      <c r="D2267" s="1133" t="s">
        <v>1041</v>
      </c>
      <c r="E2267" s="1133" t="s">
        <v>702</v>
      </c>
      <c r="F2267" s="1131" t="str">
        <f t="shared" si="6"/>
        <v/>
      </c>
      <c r="G2267" s="1131">
        <v>0</v>
      </c>
      <c r="H2267" s="1131" t="s">
        <v>7397</v>
      </c>
      <c r="I2267" s="1131" t="s">
        <v>9346</v>
      </c>
      <c r="J2267" s="1131" t="s">
        <v>9347</v>
      </c>
      <c r="K2267" s="1131">
        <v>2</v>
      </c>
      <c r="L2267" s="1131" t="s">
        <v>9348</v>
      </c>
      <c r="R2267" s="1131">
        <v>14</v>
      </c>
      <c r="S2267" s="1131" t="s">
        <v>7215</v>
      </c>
      <c r="T2267" s="1131">
        <v>14</v>
      </c>
    </row>
    <row r="2268" spans="1:20">
      <c r="A2268" s="1131" t="s">
        <v>5550</v>
      </c>
      <c r="B2268" s="1132" t="s">
        <v>5551</v>
      </c>
      <c r="C2268" s="1133" t="s">
        <v>4657</v>
      </c>
      <c r="D2268" s="1133" t="s">
        <v>1041</v>
      </c>
      <c r="E2268" s="1133" t="s">
        <v>702</v>
      </c>
      <c r="F2268" s="1131" t="str">
        <f t="shared" si="6"/>
        <v/>
      </c>
      <c r="G2268" s="1131">
        <v>0</v>
      </c>
      <c r="H2268" s="1131" t="s">
        <v>7397</v>
      </c>
      <c r="I2268" s="1131" t="s">
        <v>9349</v>
      </c>
      <c r="J2268" s="1131" t="s">
        <v>9350</v>
      </c>
      <c r="K2268" s="1131">
        <v>2</v>
      </c>
      <c r="L2268" s="1131" t="s">
        <v>9351</v>
      </c>
      <c r="R2268" s="1131">
        <v>14</v>
      </c>
      <c r="S2268" s="1131" t="s">
        <v>7215</v>
      </c>
      <c r="T2268" s="1131">
        <v>14</v>
      </c>
    </row>
    <row r="2269" spans="1:20">
      <c r="A2269" s="1131" t="s">
        <v>5552</v>
      </c>
      <c r="B2269" s="1132" t="s">
        <v>5553</v>
      </c>
      <c r="C2269" s="1133" t="s">
        <v>4657</v>
      </c>
      <c r="D2269" s="1133" t="s">
        <v>1041</v>
      </c>
      <c r="E2269" s="1133" t="s">
        <v>702</v>
      </c>
      <c r="F2269" s="1131" t="str">
        <f t="shared" si="6"/>
        <v/>
      </c>
      <c r="G2269" s="1131">
        <v>0</v>
      </c>
      <c r="H2269" s="1131" t="s">
        <v>7397</v>
      </c>
      <c r="I2269" s="1131" t="s">
        <v>9352</v>
      </c>
      <c r="J2269" s="1131" t="s">
        <v>9353</v>
      </c>
      <c r="K2269" s="1131">
        <v>2</v>
      </c>
      <c r="L2269" s="1131" t="s">
        <v>9354</v>
      </c>
      <c r="R2269" s="1131">
        <v>14</v>
      </c>
      <c r="S2269" s="1131" t="s">
        <v>7215</v>
      </c>
      <c r="T2269" s="1131">
        <v>14</v>
      </c>
    </row>
    <row r="2270" spans="1:20">
      <c r="A2270" s="1131" t="s">
        <v>5554</v>
      </c>
      <c r="B2270" s="1132" t="s">
        <v>5555</v>
      </c>
      <c r="C2270" s="1133" t="s">
        <v>4657</v>
      </c>
      <c r="D2270" s="1133" t="s">
        <v>1041</v>
      </c>
      <c r="E2270" s="1133" t="s">
        <v>702</v>
      </c>
      <c r="F2270" s="1131" t="str">
        <f t="shared" ref="F2270:F2333" si="7">IF(LEN(A2270)=28,"","pas bon")</f>
        <v/>
      </c>
      <c r="G2270" s="1131">
        <v>0</v>
      </c>
      <c r="H2270" s="1131" t="s">
        <v>7397</v>
      </c>
      <c r="I2270" s="1131" t="s">
        <v>9355</v>
      </c>
      <c r="J2270" s="1131" t="s">
        <v>9356</v>
      </c>
      <c r="K2270" s="1131">
        <v>2</v>
      </c>
      <c r="L2270" s="1131" t="s">
        <v>9357</v>
      </c>
      <c r="R2270" s="1131">
        <v>14</v>
      </c>
      <c r="S2270" s="1131" t="s">
        <v>7215</v>
      </c>
      <c r="T2270" s="1131">
        <v>14</v>
      </c>
    </row>
    <row r="2271" spans="1:20">
      <c r="A2271" s="1131" t="s">
        <v>5556</v>
      </c>
      <c r="B2271" s="1132" t="s">
        <v>5557</v>
      </c>
      <c r="C2271" s="1133" t="s">
        <v>4657</v>
      </c>
      <c r="D2271" s="1133" t="s">
        <v>1041</v>
      </c>
      <c r="E2271" s="1133" t="s">
        <v>702</v>
      </c>
      <c r="F2271" s="1131" t="str">
        <f t="shared" si="7"/>
        <v/>
      </c>
      <c r="G2271" s="1131">
        <v>-1</v>
      </c>
      <c r="H2271" s="1131" t="s">
        <v>437</v>
      </c>
      <c r="I2271" s="1131" t="s">
        <v>9358</v>
      </c>
      <c r="J2271" s="1131" t="s">
        <v>9359</v>
      </c>
      <c r="K2271" s="1131">
        <v>2</v>
      </c>
      <c r="L2271" s="1131" t="s">
        <v>9360</v>
      </c>
      <c r="R2271" s="1131">
        <v>14</v>
      </c>
      <c r="S2271" s="1131" t="s">
        <v>7215</v>
      </c>
      <c r="T2271" s="1131">
        <v>14</v>
      </c>
    </row>
    <row r="2272" spans="1:20">
      <c r="A2272" s="1131" t="s">
        <v>5558</v>
      </c>
      <c r="B2272" s="1132" t="s">
        <v>5559</v>
      </c>
      <c r="C2272" s="1133" t="s">
        <v>4657</v>
      </c>
      <c r="D2272" s="1133" t="s">
        <v>1041</v>
      </c>
      <c r="E2272" s="1133" t="s">
        <v>702</v>
      </c>
      <c r="F2272" s="1131" t="str">
        <f t="shared" si="7"/>
        <v/>
      </c>
      <c r="G2272" s="1131">
        <v>-1</v>
      </c>
      <c r="H2272" s="1131" t="s">
        <v>437</v>
      </c>
      <c r="I2272" s="1131" t="s">
        <v>9361</v>
      </c>
      <c r="J2272" s="1131" t="s">
        <v>9362</v>
      </c>
      <c r="R2272" s="1131">
        <v>14</v>
      </c>
      <c r="S2272" s="1131" t="s">
        <v>8376</v>
      </c>
      <c r="T2272" s="1131">
        <v>14</v>
      </c>
    </row>
    <row r="2273" spans="1:20">
      <c r="A2273" s="1131" t="s">
        <v>5560</v>
      </c>
      <c r="B2273" s="1132" t="s">
        <v>5561</v>
      </c>
      <c r="C2273" s="1133" t="s">
        <v>4657</v>
      </c>
      <c r="D2273" s="1133" t="s">
        <v>1041</v>
      </c>
      <c r="E2273" s="1133" t="s">
        <v>702</v>
      </c>
      <c r="F2273" s="1131" t="str">
        <f t="shared" si="7"/>
        <v/>
      </c>
      <c r="G2273" s="1131">
        <v>-1</v>
      </c>
      <c r="H2273" s="1131" t="s">
        <v>437</v>
      </c>
      <c r="I2273" s="1131" t="s">
        <v>9363</v>
      </c>
      <c r="J2273" s="1131" t="s">
        <v>9364</v>
      </c>
      <c r="R2273" s="1131">
        <v>14</v>
      </c>
      <c r="S2273" s="1131" t="s">
        <v>8376</v>
      </c>
      <c r="T2273" s="1131">
        <v>14</v>
      </c>
    </row>
    <row r="2274" spans="1:20">
      <c r="A2274" s="1131" t="s">
        <v>5562</v>
      </c>
      <c r="B2274" s="1132" t="s">
        <v>5563</v>
      </c>
      <c r="C2274" s="1133" t="s">
        <v>4657</v>
      </c>
      <c r="D2274" s="1133" t="s">
        <v>1041</v>
      </c>
      <c r="E2274" s="1133" t="s">
        <v>702</v>
      </c>
      <c r="F2274" s="1131" t="str">
        <f t="shared" si="7"/>
        <v/>
      </c>
      <c r="G2274" s="1131">
        <v>-1</v>
      </c>
      <c r="H2274" s="1131" t="s">
        <v>437</v>
      </c>
      <c r="I2274" s="1131" t="s">
        <v>9365</v>
      </c>
      <c r="J2274" s="1131" t="s">
        <v>9366</v>
      </c>
      <c r="R2274" s="1131">
        <v>14</v>
      </c>
      <c r="S2274" s="1131" t="s">
        <v>8376</v>
      </c>
      <c r="T2274" s="1131">
        <v>14</v>
      </c>
    </row>
    <row r="2275" spans="1:20">
      <c r="A2275" s="1131" t="s">
        <v>5564</v>
      </c>
      <c r="B2275" s="1132" t="s">
        <v>5565</v>
      </c>
      <c r="C2275" s="1133" t="s">
        <v>4657</v>
      </c>
      <c r="D2275" s="1133" t="s">
        <v>1041</v>
      </c>
      <c r="E2275" s="1133" t="s">
        <v>702</v>
      </c>
      <c r="F2275" s="1131" t="str">
        <f t="shared" si="7"/>
        <v/>
      </c>
      <c r="G2275" s="1131">
        <v>-1</v>
      </c>
      <c r="H2275" s="1131" t="s">
        <v>437</v>
      </c>
      <c r="I2275" s="1131" t="s">
        <v>9367</v>
      </c>
      <c r="J2275" s="1131" t="s">
        <v>9368</v>
      </c>
      <c r="R2275" s="1131">
        <v>42</v>
      </c>
      <c r="S2275" s="1131" t="s">
        <v>8376</v>
      </c>
      <c r="T2275" s="1131">
        <v>42</v>
      </c>
    </row>
    <row r="2276" spans="1:20">
      <c r="A2276" s="1131" t="s">
        <v>5566</v>
      </c>
      <c r="B2276" s="1132" t="s">
        <v>5567</v>
      </c>
      <c r="C2276" s="1133" t="s">
        <v>4657</v>
      </c>
      <c r="D2276" s="1133" t="s">
        <v>1041</v>
      </c>
      <c r="E2276" s="1133" t="s">
        <v>702</v>
      </c>
      <c r="F2276" s="1131" t="str">
        <f t="shared" si="7"/>
        <v/>
      </c>
      <c r="G2276" s="1131">
        <v>-1</v>
      </c>
      <c r="H2276" s="1131" t="s">
        <v>437</v>
      </c>
      <c r="I2276" s="1131" t="s">
        <v>9369</v>
      </c>
      <c r="J2276" s="1131" t="s">
        <v>9370</v>
      </c>
      <c r="R2276" s="1131">
        <v>14</v>
      </c>
      <c r="S2276" s="1131" t="s">
        <v>8376</v>
      </c>
      <c r="T2276" s="1131">
        <v>14</v>
      </c>
    </row>
    <row r="2277" spans="1:20">
      <c r="A2277" s="1131" t="s">
        <v>5568</v>
      </c>
      <c r="B2277" s="1132" t="s">
        <v>5569</v>
      </c>
      <c r="C2277" s="1133" t="s">
        <v>4657</v>
      </c>
      <c r="D2277" s="1133" t="s">
        <v>1041</v>
      </c>
      <c r="E2277" s="1133" t="s">
        <v>702</v>
      </c>
      <c r="F2277" s="1131" t="str">
        <f t="shared" si="7"/>
        <v/>
      </c>
      <c r="G2277" s="1131">
        <v>-1</v>
      </c>
      <c r="H2277" s="1131" t="s">
        <v>437</v>
      </c>
      <c r="I2277" s="1131" t="s">
        <v>9371</v>
      </c>
      <c r="J2277" s="1131" t="s">
        <v>9372</v>
      </c>
      <c r="R2277" s="1131">
        <v>14</v>
      </c>
      <c r="S2277" s="1131" t="s">
        <v>8376</v>
      </c>
      <c r="T2277" s="1131">
        <v>14</v>
      </c>
    </row>
    <row r="2278" spans="1:20">
      <c r="A2278" s="1131" t="s">
        <v>5570</v>
      </c>
      <c r="B2278" s="1132" t="s">
        <v>5571</v>
      </c>
      <c r="C2278" s="1133" t="s">
        <v>4657</v>
      </c>
      <c r="D2278" s="1133" t="s">
        <v>1041</v>
      </c>
      <c r="E2278" s="1133" t="s">
        <v>702</v>
      </c>
      <c r="F2278" s="1131" t="str">
        <f t="shared" si="7"/>
        <v/>
      </c>
      <c r="G2278" s="1131">
        <v>-1</v>
      </c>
      <c r="H2278" s="1131" t="s">
        <v>437</v>
      </c>
      <c r="I2278" s="1131" t="s">
        <v>9373</v>
      </c>
      <c r="J2278" s="1131" t="s">
        <v>9374</v>
      </c>
      <c r="R2278" s="1131">
        <v>28</v>
      </c>
      <c r="S2278" s="1131" t="s">
        <v>8376</v>
      </c>
      <c r="T2278" s="1131">
        <v>28</v>
      </c>
    </row>
    <row r="2279" spans="1:20">
      <c r="A2279" s="1131" t="s">
        <v>5572</v>
      </c>
      <c r="B2279" s="1132" t="s">
        <v>5573</v>
      </c>
      <c r="C2279" s="1133" t="s">
        <v>4657</v>
      </c>
      <c r="D2279" s="1133" t="s">
        <v>1041</v>
      </c>
      <c r="E2279" s="1133" t="s">
        <v>702</v>
      </c>
      <c r="F2279" s="1131" t="str">
        <f t="shared" si="7"/>
        <v/>
      </c>
      <c r="G2279" s="1131">
        <v>-1</v>
      </c>
      <c r="H2279" s="1131" t="s">
        <v>437</v>
      </c>
      <c r="I2279" s="1131" t="s">
        <v>9375</v>
      </c>
      <c r="J2279" s="1131" t="s">
        <v>9376</v>
      </c>
      <c r="R2279" s="1131">
        <v>14</v>
      </c>
      <c r="S2279" s="1131" t="s">
        <v>8376</v>
      </c>
      <c r="T2279" s="1131">
        <v>14</v>
      </c>
    </row>
    <row r="2280" spans="1:20">
      <c r="A2280" s="1131" t="s">
        <v>5574</v>
      </c>
      <c r="B2280" s="1132" t="s">
        <v>5575</v>
      </c>
      <c r="C2280" s="1133" t="s">
        <v>4657</v>
      </c>
      <c r="D2280" s="1133" t="s">
        <v>1041</v>
      </c>
      <c r="E2280" s="1133" t="s">
        <v>702</v>
      </c>
      <c r="F2280" s="1131" t="str">
        <f t="shared" si="7"/>
        <v/>
      </c>
      <c r="G2280" s="1131">
        <v>-1</v>
      </c>
      <c r="H2280" s="1131" t="s">
        <v>437</v>
      </c>
      <c r="I2280" s="1131" t="s">
        <v>9377</v>
      </c>
      <c r="J2280" s="1131" t="s">
        <v>9378</v>
      </c>
      <c r="R2280" s="1131">
        <v>42</v>
      </c>
      <c r="S2280" s="1131" t="s">
        <v>8376</v>
      </c>
      <c r="T2280" s="1131">
        <v>42</v>
      </c>
    </row>
    <row r="2281" spans="1:20">
      <c r="A2281" s="1131" t="s">
        <v>5576</v>
      </c>
      <c r="B2281" s="1132" t="s">
        <v>5577</v>
      </c>
      <c r="C2281" s="1133" t="s">
        <v>4657</v>
      </c>
      <c r="D2281" s="1133" t="s">
        <v>1041</v>
      </c>
      <c r="E2281" s="1133" t="s">
        <v>702</v>
      </c>
      <c r="F2281" s="1131" t="str">
        <f t="shared" si="7"/>
        <v/>
      </c>
      <c r="G2281" s="1131">
        <v>-1</v>
      </c>
      <c r="H2281" s="1131" t="s">
        <v>437</v>
      </c>
      <c r="I2281" s="1131" t="s">
        <v>9379</v>
      </c>
      <c r="J2281" s="1131" t="s">
        <v>9380</v>
      </c>
      <c r="R2281" s="1131">
        <v>14</v>
      </c>
      <c r="S2281" s="1131" t="s">
        <v>8376</v>
      </c>
      <c r="T2281" s="1131">
        <v>14</v>
      </c>
    </row>
    <row r="2282" spans="1:20">
      <c r="A2282" s="1131" t="s">
        <v>5578</v>
      </c>
      <c r="B2282" s="1132" t="s">
        <v>5579</v>
      </c>
      <c r="C2282" s="1133" t="s">
        <v>4657</v>
      </c>
      <c r="D2282" s="1133" t="s">
        <v>1041</v>
      </c>
      <c r="E2282" s="1133" t="s">
        <v>702</v>
      </c>
      <c r="F2282" s="1131" t="str">
        <f t="shared" si="7"/>
        <v/>
      </c>
      <c r="G2282" s="1131">
        <v>-1</v>
      </c>
      <c r="H2282" s="1131" t="s">
        <v>437</v>
      </c>
      <c r="I2282" s="1131" t="s">
        <v>9381</v>
      </c>
      <c r="J2282" s="1131" t="s">
        <v>9382</v>
      </c>
      <c r="R2282" s="1131">
        <v>14</v>
      </c>
      <c r="S2282" s="1131" t="s">
        <v>8376</v>
      </c>
      <c r="T2282" s="1131">
        <v>14</v>
      </c>
    </row>
    <row r="2283" spans="1:20">
      <c r="A2283" s="1131" t="s">
        <v>5580</v>
      </c>
      <c r="B2283" s="1132" t="s">
        <v>5581</v>
      </c>
      <c r="C2283" s="1133" t="s">
        <v>4657</v>
      </c>
      <c r="D2283" s="1133" t="s">
        <v>1041</v>
      </c>
      <c r="E2283" s="1133" t="s">
        <v>702</v>
      </c>
      <c r="F2283" s="1131" t="str">
        <f t="shared" si="7"/>
        <v/>
      </c>
      <c r="G2283" s="1131">
        <v>-1</v>
      </c>
      <c r="H2283" s="1131" t="s">
        <v>437</v>
      </c>
      <c r="I2283" s="1131" t="s">
        <v>9383</v>
      </c>
      <c r="J2283" s="1131" t="s">
        <v>9384</v>
      </c>
      <c r="R2283" s="1131">
        <v>14</v>
      </c>
      <c r="S2283" s="1131" t="s">
        <v>8376</v>
      </c>
      <c r="T2283" s="1131">
        <v>14</v>
      </c>
    </row>
    <row r="2284" spans="1:20">
      <c r="A2284" s="1131" t="s">
        <v>5582</v>
      </c>
      <c r="B2284" s="1132" t="s">
        <v>5583</v>
      </c>
      <c r="C2284" s="1133" t="s">
        <v>4657</v>
      </c>
      <c r="D2284" s="1133" t="s">
        <v>1041</v>
      </c>
      <c r="E2284" s="1133" t="s">
        <v>702</v>
      </c>
      <c r="F2284" s="1131" t="str">
        <f t="shared" si="7"/>
        <v/>
      </c>
      <c r="G2284" s="1131">
        <v>-1</v>
      </c>
      <c r="H2284" s="1131" t="s">
        <v>437</v>
      </c>
      <c r="I2284" s="1131" t="s">
        <v>9385</v>
      </c>
      <c r="J2284" s="1131" t="s">
        <v>9386</v>
      </c>
      <c r="R2284" s="1131">
        <v>14</v>
      </c>
      <c r="S2284" s="1131" t="s">
        <v>8376</v>
      </c>
      <c r="T2284" s="1131">
        <v>14</v>
      </c>
    </row>
    <row r="2285" spans="1:20">
      <c r="A2285" s="1131" t="s">
        <v>5584</v>
      </c>
      <c r="B2285" s="1132" t="s">
        <v>5585</v>
      </c>
      <c r="C2285" s="1133" t="s">
        <v>4657</v>
      </c>
      <c r="D2285" s="1133" t="s">
        <v>1041</v>
      </c>
      <c r="E2285" s="1133" t="s">
        <v>702</v>
      </c>
      <c r="F2285" s="1131" t="str">
        <f t="shared" si="7"/>
        <v/>
      </c>
      <c r="G2285" s="1131">
        <v>-1</v>
      </c>
      <c r="H2285" s="1131" t="s">
        <v>437</v>
      </c>
      <c r="I2285" s="1131" t="s">
        <v>9387</v>
      </c>
      <c r="J2285" s="1131" t="s">
        <v>9388</v>
      </c>
      <c r="K2285" s="1131">
        <v>2</v>
      </c>
      <c r="L2285" s="1131" t="s">
        <v>9389</v>
      </c>
      <c r="R2285" s="1131">
        <v>14</v>
      </c>
      <c r="S2285" s="1131" t="s">
        <v>7215</v>
      </c>
      <c r="T2285" s="1131">
        <v>14</v>
      </c>
    </row>
    <row r="2286" spans="1:20">
      <c r="A2286" s="1131" t="s">
        <v>5586</v>
      </c>
      <c r="B2286" s="1132" t="s">
        <v>5587</v>
      </c>
      <c r="C2286" s="1133" t="s">
        <v>4657</v>
      </c>
      <c r="D2286" s="1133" t="s">
        <v>1041</v>
      </c>
      <c r="E2286" s="1133" t="s">
        <v>702</v>
      </c>
      <c r="F2286" s="1131" t="str">
        <f t="shared" si="7"/>
        <v/>
      </c>
      <c r="G2286" s="1131">
        <v>-1</v>
      </c>
      <c r="H2286" s="1131" t="s">
        <v>437</v>
      </c>
      <c r="I2286" s="1131" t="s">
        <v>9390</v>
      </c>
      <c r="J2286" s="1131" t="s">
        <v>9391</v>
      </c>
      <c r="R2286" s="1131">
        <v>14</v>
      </c>
      <c r="S2286" s="1131" t="s">
        <v>8376</v>
      </c>
      <c r="T2286" s="1131">
        <v>14</v>
      </c>
    </row>
    <row r="2287" spans="1:20">
      <c r="A2287" s="1131" t="s">
        <v>5588</v>
      </c>
      <c r="B2287" s="1132" t="s">
        <v>5589</v>
      </c>
      <c r="C2287" s="1133" t="s">
        <v>4657</v>
      </c>
      <c r="D2287" s="1133" t="s">
        <v>1041</v>
      </c>
      <c r="E2287" s="1133" t="s">
        <v>702</v>
      </c>
      <c r="F2287" s="1131" t="str">
        <f t="shared" si="7"/>
        <v/>
      </c>
      <c r="G2287" s="1131">
        <v>-1</v>
      </c>
      <c r="H2287" s="1131" t="s">
        <v>437</v>
      </c>
      <c r="I2287" s="1131" t="s">
        <v>9392</v>
      </c>
      <c r="J2287" s="1131" t="s">
        <v>9393</v>
      </c>
      <c r="R2287" s="1131">
        <v>14</v>
      </c>
      <c r="S2287" s="1131" t="s">
        <v>8376</v>
      </c>
      <c r="T2287" s="1131">
        <v>14</v>
      </c>
    </row>
    <row r="2288" spans="1:20">
      <c r="A2288" s="1131" t="s">
        <v>5590</v>
      </c>
      <c r="B2288" s="1132" t="s">
        <v>5591</v>
      </c>
      <c r="C2288" s="1133" t="s">
        <v>4657</v>
      </c>
      <c r="D2288" s="1133" t="s">
        <v>1041</v>
      </c>
      <c r="E2288" s="1133" t="s">
        <v>702</v>
      </c>
      <c r="F2288" s="1131" t="str">
        <f t="shared" si="7"/>
        <v/>
      </c>
      <c r="G2288" s="1131">
        <v>-1</v>
      </c>
      <c r="H2288" s="1131" t="s">
        <v>437</v>
      </c>
      <c r="I2288" s="1131" t="s">
        <v>9394</v>
      </c>
      <c r="J2288" s="1131" t="s">
        <v>9395</v>
      </c>
      <c r="R2288" s="1131">
        <v>14</v>
      </c>
      <c r="S2288" s="1131" t="s">
        <v>8376</v>
      </c>
      <c r="T2288" s="1131">
        <v>14</v>
      </c>
    </row>
    <row r="2289" spans="1:20">
      <c r="A2289" s="1131" t="s">
        <v>5592</v>
      </c>
      <c r="B2289" s="1132" t="s">
        <v>5593</v>
      </c>
      <c r="C2289" s="1133" t="s">
        <v>4657</v>
      </c>
      <c r="D2289" s="1133" t="s">
        <v>1041</v>
      </c>
      <c r="E2289" s="1133" t="s">
        <v>702</v>
      </c>
      <c r="F2289" s="1131" t="str">
        <f t="shared" si="7"/>
        <v/>
      </c>
      <c r="G2289" s="1131">
        <v>-1</v>
      </c>
      <c r="H2289" s="1131" t="s">
        <v>437</v>
      </c>
      <c r="I2289" s="1131" t="s">
        <v>9396</v>
      </c>
      <c r="J2289" s="1131" t="s">
        <v>9397</v>
      </c>
      <c r="K2289" s="1131">
        <v>2</v>
      </c>
      <c r="L2289" s="1131" t="s">
        <v>9398</v>
      </c>
      <c r="R2289" s="1131">
        <v>14</v>
      </c>
      <c r="S2289" s="1131" t="s">
        <v>7215</v>
      </c>
      <c r="T2289" s="1131">
        <v>14</v>
      </c>
    </row>
    <row r="2290" spans="1:20">
      <c r="A2290" s="1131" t="s">
        <v>5594</v>
      </c>
      <c r="B2290" s="1132" t="s">
        <v>5595</v>
      </c>
      <c r="C2290" s="1133" t="s">
        <v>4657</v>
      </c>
      <c r="D2290" s="1133" t="s">
        <v>1041</v>
      </c>
      <c r="E2290" s="1133" t="s">
        <v>702</v>
      </c>
      <c r="F2290" s="1131" t="str">
        <f t="shared" si="7"/>
        <v/>
      </c>
      <c r="G2290" s="1131">
        <v>-1</v>
      </c>
      <c r="H2290" s="1131" t="s">
        <v>437</v>
      </c>
      <c r="I2290" s="1131" t="s">
        <v>9399</v>
      </c>
      <c r="J2290" s="1131" t="s">
        <v>9400</v>
      </c>
      <c r="R2290" s="1131">
        <v>14</v>
      </c>
      <c r="S2290" s="1131" t="s">
        <v>8376</v>
      </c>
      <c r="T2290" s="1131">
        <v>14</v>
      </c>
    </row>
    <row r="2291" spans="1:20">
      <c r="A2291" s="1131" t="s">
        <v>5596</v>
      </c>
      <c r="B2291" s="1132" t="s">
        <v>5597</v>
      </c>
      <c r="C2291" s="1133" t="s">
        <v>4657</v>
      </c>
      <c r="D2291" s="1133" t="s">
        <v>1041</v>
      </c>
      <c r="E2291" s="1133" t="s">
        <v>702</v>
      </c>
      <c r="F2291" s="1131" t="str">
        <f t="shared" si="7"/>
        <v/>
      </c>
      <c r="G2291" s="1131">
        <v>-1</v>
      </c>
      <c r="H2291" s="1131" t="s">
        <v>437</v>
      </c>
      <c r="I2291" s="1131" t="s">
        <v>9401</v>
      </c>
      <c r="J2291" s="1131" t="s">
        <v>9402</v>
      </c>
      <c r="R2291" s="1131">
        <v>14</v>
      </c>
      <c r="S2291" s="1131" t="s">
        <v>8376</v>
      </c>
      <c r="T2291" s="1131">
        <v>14</v>
      </c>
    </row>
    <row r="2292" spans="1:20">
      <c r="A2292" s="1131" t="s">
        <v>5598</v>
      </c>
      <c r="B2292" s="1132" t="s">
        <v>5599</v>
      </c>
      <c r="C2292" s="1133" t="s">
        <v>4657</v>
      </c>
      <c r="D2292" s="1133" t="s">
        <v>1041</v>
      </c>
      <c r="E2292" s="1133" t="s">
        <v>702</v>
      </c>
      <c r="F2292" s="1131" t="str">
        <f t="shared" si="7"/>
        <v/>
      </c>
      <c r="G2292" s="1131">
        <v>-1</v>
      </c>
      <c r="H2292" s="1131" t="s">
        <v>437</v>
      </c>
      <c r="I2292" s="1131" t="s">
        <v>9403</v>
      </c>
      <c r="J2292" s="1131" t="s">
        <v>9404</v>
      </c>
      <c r="R2292" s="1131">
        <v>14</v>
      </c>
      <c r="S2292" s="1131" t="s">
        <v>8376</v>
      </c>
      <c r="T2292" s="1131">
        <v>14</v>
      </c>
    </row>
    <row r="2293" spans="1:20">
      <c r="A2293" s="1131" t="s">
        <v>5600</v>
      </c>
      <c r="B2293" s="1132" t="s">
        <v>5601</v>
      </c>
      <c r="C2293" s="1133" t="s">
        <v>4657</v>
      </c>
      <c r="D2293" s="1133" t="s">
        <v>1041</v>
      </c>
      <c r="E2293" s="1133" t="s">
        <v>702</v>
      </c>
      <c r="F2293" s="1131" t="str">
        <f t="shared" si="7"/>
        <v/>
      </c>
      <c r="G2293" s="1131">
        <v>-1</v>
      </c>
      <c r="H2293" s="1131" t="s">
        <v>437</v>
      </c>
      <c r="I2293" s="1131" t="s">
        <v>9405</v>
      </c>
      <c r="J2293" s="1131" t="s">
        <v>9406</v>
      </c>
      <c r="R2293" s="1131">
        <v>14</v>
      </c>
      <c r="S2293" s="1131" t="s">
        <v>8376</v>
      </c>
      <c r="T2293" s="1131">
        <v>14</v>
      </c>
    </row>
    <row r="2294" spans="1:20">
      <c r="A2294" s="1131" t="s">
        <v>5602</v>
      </c>
      <c r="B2294" s="1132" t="s">
        <v>5603</v>
      </c>
      <c r="C2294" s="1133" t="s">
        <v>4657</v>
      </c>
      <c r="D2294" s="1133" t="s">
        <v>1041</v>
      </c>
      <c r="E2294" s="1133" t="s">
        <v>702</v>
      </c>
      <c r="F2294" s="1131" t="str">
        <f t="shared" si="7"/>
        <v/>
      </c>
      <c r="G2294" s="1131">
        <v>-1</v>
      </c>
      <c r="H2294" s="1131" t="s">
        <v>437</v>
      </c>
      <c r="I2294" s="1131" t="s">
        <v>9407</v>
      </c>
      <c r="J2294" s="1131" t="s">
        <v>9408</v>
      </c>
      <c r="R2294" s="1131">
        <v>14</v>
      </c>
      <c r="S2294" s="1131" t="s">
        <v>8376</v>
      </c>
      <c r="T2294" s="1131">
        <v>14</v>
      </c>
    </row>
    <row r="2295" spans="1:20">
      <c r="A2295" s="1131" t="s">
        <v>5604</v>
      </c>
      <c r="B2295" s="1132" t="s">
        <v>5605</v>
      </c>
      <c r="C2295" s="1133" t="s">
        <v>4657</v>
      </c>
      <c r="D2295" s="1133" t="s">
        <v>1041</v>
      </c>
      <c r="E2295" s="1133" t="s">
        <v>702</v>
      </c>
      <c r="F2295" s="1131" t="str">
        <f t="shared" si="7"/>
        <v/>
      </c>
      <c r="G2295" s="1131">
        <v>-1</v>
      </c>
      <c r="H2295" s="1131" t="s">
        <v>437</v>
      </c>
      <c r="I2295" s="1131" t="s">
        <v>9409</v>
      </c>
      <c r="J2295" s="1131" t="s">
        <v>9410</v>
      </c>
      <c r="K2295" s="1131">
        <v>2</v>
      </c>
      <c r="L2295" s="1131" t="s">
        <v>9411</v>
      </c>
      <c r="R2295" s="1131">
        <v>14</v>
      </c>
      <c r="S2295" s="1131" t="s">
        <v>7215</v>
      </c>
      <c r="T2295" s="1131">
        <v>14</v>
      </c>
    </row>
    <row r="2296" spans="1:20">
      <c r="A2296" s="1131" t="s">
        <v>5606</v>
      </c>
      <c r="B2296" s="1132" t="s">
        <v>5607</v>
      </c>
      <c r="C2296" s="1133" t="s">
        <v>4657</v>
      </c>
      <c r="D2296" s="1133" t="s">
        <v>1041</v>
      </c>
      <c r="E2296" s="1133" t="s">
        <v>702</v>
      </c>
      <c r="F2296" s="1131" t="str">
        <f t="shared" si="7"/>
        <v/>
      </c>
      <c r="G2296" s="1131">
        <v>-1</v>
      </c>
      <c r="H2296" s="1131" t="s">
        <v>437</v>
      </c>
      <c r="I2296" s="1131" t="s">
        <v>9412</v>
      </c>
      <c r="J2296" s="1131" t="s">
        <v>9413</v>
      </c>
      <c r="R2296" s="1131">
        <v>14</v>
      </c>
      <c r="S2296" s="1131" t="s">
        <v>8376</v>
      </c>
      <c r="T2296" s="1131">
        <v>14</v>
      </c>
    </row>
    <row r="2297" spans="1:20">
      <c r="A2297" s="1131" t="s">
        <v>5608</v>
      </c>
      <c r="B2297" s="1132" t="s">
        <v>5609</v>
      </c>
      <c r="C2297" s="1133" t="s">
        <v>4657</v>
      </c>
      <c r="D2297" s="1133" t="s">
        <v>1041</v>
      </c>
      <c r="E2297" s="1133" t="s">
        <v>702</v>
      </c>
      <c r="F2297" s="1131" t="str">
        <f t="shared" si="7"/>
        <v/>
      </c>
      <c r="G2297" s="1131">
        <v>-1</v>
      </c>
      <c r="H2297" s="1131" t="s">
        <v>437</v>
      </c>
      <c r="I2297" s="1131" t="s">
        <v>9414</v>
      </c>
      <c r="J2297" s="1131" t="s">
        <v>9415</v>
      </c>
      <c r="R2297" s="1131">
        <v>14</v>
      </c>
      <c r="S2297" s="1131" t="s">
        <v>8376</v>
      </c>
      <c r="T2297" s="1131">
        <v>14</v>
      </c>
    </row>
    <row r="2298" spans="1:20">
      <c r="A2298" s="1131" t="s">
        <v>5610</v>
      </c>
      <c r="B2298" s="1132" t="s">
        <v>5611</v>
      </c>
      <c r="C2298" s="1133" t="s">
        <v>4657</v>
      </c>
      <c r="D2298" s="1133" t="s">
        <v>1041</v>
      </c>
      <c r="E2298" s="1133" t="s">
        <v>702</v>
      </c>
      <c r="F2298" s="1131" t="str">
        <f t="shared" si="7"/>
        <v/>
      </c>
      <c r="G2298" s="1131">
        <v>-1</v>
      </c>
      <c r="H2298" s="1131" t="s">
        <v>437</v>
      </c>
      <c r="I2298" s="1131" t="s">
        <v>9416</v>
      </c>
      <c r="J2298" s="1131" t="s">
        <v>9417</v>
      </c>
      <c r="R2298" s="1131">
        <v>14</v>
      </c>
      <c r="S2298" s="1131" t="s">
        <v>8376</v>
      </c>
      <c r="T2298" s="1131">
        <v>14</v>
      </c>
    </row>
    <row r="2299" spans="1:20">
      <c r="A2299" s="1131" t="s">
        <v>5612</v>
      </c>
      <c r="B2299" s="1132" t="s">
        <v>5613</v>
      </c>
      <c r="C2299" s="1133" t="s">
        <v>4657</v>
      </c>
      <c r="D2299" s="1133" t="s">
        <v>1041</v>
      </c>
      <c r="E2299" s="1133" t="s">
        <v>702</v>
      </c>
      <c r="F2299" s="1131" t="str">
        <f t="shared" si="7"/>
        <v/>
      </c>
      <c r="G2299" s="1131">
        <v>-1</v>
      </c>
      <c r="H2299" s="1131" t="s">
        <v>437</v>
      </c>
      <c r="I2299" s="1131" t="s">
        <v>9418</v>
      </c>
      <c r="J2299" s="1131" t="s">
        <v>9419</v>
      </c>
      <c r="K2299" s="1131">
        <v>2</v>
      </c>
      <c r="L2299" s="1131" t="s">
        <v>9420</v>
      </c>
      <c r="R2299" s="1131">
        <v>14</v>
      </c>
      <c r="S2299" s="1131" t="s">
        <v>7215</v>
      </c>
      <c r="T2299" s="1131">
        <v>14</v>
      </c>
    </row>
    <row r="2300" spans="1:20">
      <c r="A2300" s="1131" t="s">
        <v>5614</v>
      </c>
      <c r="B2300" s="1132" t="s">
        <v>5615</v>
      </c>
      <c r="C2300" s="1133" t="s">
        <v>4657</v>
      </c>
      <c r="D2300" s="1133" t="s">
        <v>1041</v>
      </c>
      <c r="E2300" s="1133" t="s">
        <v>702</v>
      </c>
      <c r="F2300" s="1131" t="str">
        <f t="shared" si="7"/>
        <v/>
      </c>
      <c r="G2300" s="1131">
        <v>-1</v>
      </c>
      <c r="H2300" s="1131" t="s">
        <v>437</v>
      </c>
      <c r="I2300" s="1131" t="s">
        <v>9421</v>
      </c>
      <c r="J2300" s="1131" t="s">
        <v>9422</v>
      </c>
      <c r="R2300" s="1131">
        <v>14</v>
      </c>
      <c r="S2300" s="1131" t="s">
        <v>8376</v>
      </c>
      <c r="T2300" s="1131">
        <v>14</v>
      </c>
    </row>
    <row r="2301" spans="1:20">
      <c r="A2301" s="1131" t="s">
        <v>5616</v>
      </c>
      <c r="B2301" s="1132" t="s">
        <v>5617</v>
      </c>
      <c r="C2301" s="1133" t="s">
        <v>4657</v>
      </c>
      <c r="D2301" s="1133" t="s">
        <v>1041</v>
      </c>
      <c r="E2301" s="1133" t="s">
        <v>702</v>
      </c>
      <c r="F2301" s="1131" t="str">
        <f t="shared" si="7"/>
        <v/>
      </c>
      <c r="G2301" s="1131">
        <v>-1</v>
      </c>
      <c r="H2301" s="1131" t="s">
        <v>437</v>
      </c>
      <c r="I2301" s="1131" t="s">
        <v>9423</v>
      </c>
      <c r="J2301" s="1131" t="s">
        <v>9424</v>
      </c>
      <c r="R2301" s="1131">
        <v>14</v>
      </c>
      <c r="S2301" s="1131" t="s">
        <v>8376</v>
      </c>
      <c r="T2301" s="1131">
        <v>14</v>
      </c>
    </row>
    <row r="2302" spans="1:20">
      <c r="A2302" s="1131" t="s">
        <v>5618</v>
      </c>
      <c r="B2302" s="1132" t="s">
        <v>5619</v>
      </c>
      <c r="C2302" s="1133" t="s">
        <v>4657</v>
      </c>
      <c r="D2302" s="1133" t="s">
        <v>1041</v>
      </c>
      <c r="E2302" s="1133" t="s">
        <v>702</v>
      </c>
      <c r="F2302" s="1131" t="str">
        <f t="shared" si="7"/>
        <v/>
      </c>
      <c r="G2302" s="1131">
        <v>-1</v>
      </c>
      <c r="H2302" s="1131" t="s">
        <v>437</v>
      </c>
      <c r="I2302" s="1131" t="s">
        <v>9425</v>
      </c>
      <c r="J2302" s="1131" t="s">
        <v>9426</v>
      </c>
      <c r="R2302" s="1131">
        <v>14</v>
      </c>
      <c r="S2302" s="1131" t="s">
        <v>8376</v>
      </c>
      <c r="T2302" s="1131">
        <v>14</v>
      </c>
    </row>
    <row r="2303" spans="1:20">
      <c r="A2303" s="1131" t="s">
        <v>5620</v>
      </c>
      <c r="B2303" s="1132" t="s">
        <v>5621</v>
      </c>
      <c r="C2303" s="1133" t="s">
        <v>4657</v>
      </c>
      <c r="D2303" s="1133" t="s">
        <v>1041</v>
      </c>
      <c r="E2303" s="1133" t="s">
        <v>702</v>
      </c>
      <c r="F2303" s="1131" t="str">
        <f t="shared" si="7"/>
        <v/>
      </c>
      <c r="G2303" s="1131">
        <v>-1</v>
      </c>
      <c r="H2303" s="1131" t="s">
        <v>437</v>
      </c>
      <c r="I2303" s="1131" t="s">
        <v>9427</v>
      </c>
      <c r="J2303" s="1131" t="s">
        <v>9428</v>
      </c>
      <c r="R2303" s="1131">
        <v>14</v>
      </c>
      <c r="S2303" s="1131" t="s">
        <v>8376</v>
      </c>
      <c r="T2303" s="1131">
        <v>14</v>
      </c>
    </row>
    <row r="2304" spans="1:20">
      <c r="A2304" s="1131" t="s">
        <v>5622</v>
      </c>
      <c r="B2304" s="1132" t="s">
        <v>5623</v>
      </c>
      <c r="C2304" s="1133" t="s">
        <v>4657</v>
      </c>
      <c r="D2304" s="1133" t="s">
        <v>1041</v>
      </c>
      <c r="E2304" s="1133" t="s">
        <v>702</v>
      </c>
      <c r="F2304" s="1131" t="str">
        <f t="shared" si="7"/>
        <v/>
      </c>
      <c r="G2304" s="1131">
        <v>-1</v>
      </c>
      <c r="H2304" s="1131" t="s">
        <v>437</v>
      </c>
      <c r="I2304" s="1131" t="s">
        <v>9429</v>
      </c>
      <c r="J2304" s="1131" t="s">
        <v>9430</v>
      </c>
      <c r="R2304" s="1131">
        <v>14</v>
      </c>
      <c r="S2304" s="1131" t="s">
        <v>8376</v>
      </c>
      <c r="T2304" s="1131">
        <v>14</v>
      </c>
    </row>
    <row r="2305" spans="1:20">
      <c r="A2305" s="1131" t="s">
        <v>5624</v>
      </c>
      <c r="B2305" s="1132" t="s">
        <v>5625</v>
      </c>
      <c r="C2305" s="1133" t="s">
        <v>4657</v>
      </c>
      <c r="D2305" s="1133" t="s">
        <v>1041</v>
      </c>
      <c r="E2305" s="1133" t="s">
        <v>702</v>
      </c>
      <c r="F2305" s="1131" t="str">
        <f t="shared" si="7"/>
        <v/>
      </c>
      <c r="G2305" s="1131">
        <v>-1</v>
      </c>
      <c r="H2305" s="1131" t="s">
        <v>437</v>
      </c>
      <c r="I2305" s="1131" t="s">
        <v>9431</v>
      </c>
      <c r="J2305" s="1131" t="s">
        <v>9432</v>
      </c>
      <c r="R2305" s="1131">
        <v>14</v>
      </c>
      <c r="S2305" s="1131" t="s">
        <v>8376</v>
      </c>
      <c r="T2305" s="1131">
        <v>14</v>
      </c>
    </row>
    <row r="2306" spans="1:20">
      <c r="A2306" s="1131" t="s">
        <v>5626</v>
      </c>
      <c r="B2306" s="1132" t="s">
        <v>5627</v>
      </c>
      <c r="C2306" s="1133" t="s">
        <v>4657</v>
      </c>
      <c r="D2306" s="1133" t="s">
        <v>1041</v>
      </c>
      <c r="E2306" s="1133" t="s">
        <v>702</v>
      </c>
      <c r="F2306" s="1131" t="str">
        <f t="shared" si="7"/>
        <v/>
      </c>
      <c r="G2306" s="1131">
        <v>-1</v>
      </c>
      <c r="H2306" s="1131" t="s">
        <v>437</v>
      </c>
      <c r="I2306" s="1131" t="s">
        <v>9433</v>
      </c>
      <c r="J2306" s="1131" t="s">
        <v>9434</v>
      </c>
      <c r="R2306" s="1131">
        <v>14</v>
      </c>
      <c r="S2306" s="1131" t="s">
        <v>8376</v>
      </c>
      <c r="T2306" s="1131">
        <v>14</v>
      </c>
    </row>
    <row r="2307" spans="1:20">
      <c r="A2307" s="1131" t="s">
        <v>5628</v>
      </c>
      <c r="B2307" s="1132" t="s">
        <v>5629</v>
      </c>
      <c r="C2307" s="1133" t="s">
        <v>4657</v>
      </c>
      <c r="D2307" s="1133" t="s">
        <v>1041</v>
      </c>
      <c r="E2307" s="1133" t="s">
        <v>702</v>
      </c>
      <c r="F2307" s="1131" t="str">
        <f t="shared" si="7"/>
        <v/>
      </c>
      <c r="G2307" s="1131">
        <v>-1</v>
      </c>
      <c r="H2307" s="1131" t="s">
        <v>437</v>
      </c>
      <c r="I2307" s="1131" t="s">
        <v>9435</v>
      </c>
      <c r="J2307" s="1131" t="s">
        <v>9436</v>
      </c>
      <c r="R2307" s="1131">
        <v>14</v>
      </c>
      <c r="S2307" s="1131" t="s">
        <v>8376</v>
      </c>
      <c r="T2307" s="1131">
        <v>14</v>
      </c>
    </row>
    <row r="2308" spans="1:20">
      <c r="A2308" s="1131" t="s">
        <v>5630</v>
      </c>
      <c r="B2308" s="1132" t="s">
        <v>5631</v>
      </c>
      <c r="C2308" s="1133" t="s">
        <v>4657</v>
      </c>
      <c r="D2308" s="1133" t="s">
        <v>1041</v>
      </c>
      <c r="E2308" s="1133" t="s">
        <v>702</v>
      </c>
      <c r="F2308" s="1131" t="str">
        <f t="shared" si="7"/>
        <v/>
      </c>
      <c r="G2308" s="1131">
        <v>-1</v>
      </c>
      <c r="H2308" s="1131" t="s">
        <v>437</v>
      </c>
      <c r="I2308" s="1131" t="s">
        <v>9437</v>
      </c>
      <c r="J2308" s="1131" t="s">
        <v>9438</v>
      </c>
      <c r="R2308" s="1131">
        <v>14</v>
      </c>
      <c r="S2308" s="1131" t="s">
        <v>8376</v>
      </c>
      <c r="T2308" s="1131">
        <v>14</v>
      </c>
    </row>
    <row r="2309" spans="1:20">
      <c r="A2309" s="1131" t="s">
        <v>5632</v>
      </c>
      <c r="B2309" s="1132" t="s">
        <v>5633</v>
      </c>
      <c r="C2309" s="1133" t="s">
        <v>4657</v>
      </c>
      <c r="D2309" s="1133" t="s">
        <v>1041</v>
      </c>
      <c r="E2309" s="1133" t="s">
        <v>702</v>
      </c>
      <c r="F2309" s="1131" t="str">
        <f t="shared" si="7"/>
        <v/>
      </c>
      <c r="G2309" s="1131">
        <v>-1</v>
      </c>
      <c r="H2309" s="1131" t="s">
        <v>437</v>
      </c>
      <c r="I2309" s="1131" t="s">
        <v>9439</v>
      </c>
      <c r="J2309" s="1131" t="s">
        <v>9440</v>
      </c>
      <c r="R2309" s="1131">
        <v>14</v>
      </c>
      <c r="S2309" s="1131" t="s">
        <v>8376</v>
      </c>
      <c r="T2309" s="1131">
        <v>14</v>
      </c>
    </row>
    <row r="2310" spans="1:20">
      <c r="A2310" s="1131" t="s">
        <v>5634</v>
      </c>
      <c r="B2310" s="1132" t="s">
        <v>5635</v>
      </c>
      <c r="C2310" s="1133" t="s">
        <v>4657</v>
      </c>
      <c r="D2310" s="1133" t="s">
        <v>1041</v>
      </c>
      <c r="E2310" s="1133" t="s">
        <v>702</v>
      </c>
      <c r="F2310" s="1131" t="str">
        <f t="shared" si="7"/>
        <v/>
      </c>
      <c r="G2310" s="1131">
        <v>-1</v>
      </c>
      <c r="H2310" s="1131" t="s">
        <v>437</v>
      </c>
      <c r="I2310" s="1131" t="s">
        <v>9441</v>
      </c>
      <c r="J2310" s="1131" t="s">
        <v>9442</v>
      </c>
      <c r="R2310" s="1131">
        <v>14</v>
      </c>
      <c r="S2310" s="1131" t="s">
        <v>8376</v>
      </c>
      <c r="T2310" s="1131">
        <v>14</v>
      </c>
    </row>
    <row r="2311" spans="1:20">
      <c r="A2311" s="1131" t="s">
        <v>5636</v>
      </c>
      <c r="B2311" s="1132" t="s">
        <v>5637</v>
      </c>
      <c r="C2311" s="1133" t="s">
        <v>4657</v>
      </c>
      <c r="D2311" s="1133" t="s">
        <v>1041</v>
      </c>
      <c r="E2311" s="1133" t="s">
        <v>702</v>
      </c>
      <c r="F2311" s="1131" t="str">
        <f t="shared" si="7"/>
        <v/>
      </c>
      <c r="G2311" s="1131">
        <v>-1</v>
      </c>
      <c r="H2311" s="1131" t="s">
        <v>437</v>
      </c>
      <c r="I2311" s="1131" t="s">
        <v>9443</v>
      </c>
      <c r="J2311" s="1131" t="s">
        <v>9444</v>
      </c>
      <c r="R2311" s="1131">
        <v>14</v>
      </c>
      <c r="S2311" s="1131" t="s">
        <v>8376</v>
      </c>
      <c r="T2311" s="1131">
        <v>14</v>
      </c>
    </row>
    <row r="2312" spans="1:20">
      <c r="A2312" s="1131" t="s">
        <v>5638</v>
      </c>
      <c r="B2312" s="1132" t="s">
        <v>5639</v>
      </c>
      <c r="C2312" s="1133" t="s">
        <v>4657</v>
      </c>
      <c r="D2312" s="1133" t="s">
        <v>1041</v>
      </c>
      <c r="E2312" s="1133" t="s">
        <v>702</v>
      </c>
      <c r="F2312" s="1131" t="str">
        <f t="shared" si="7"/>
        <v/>
      </c>
      <c r="G2312" s="1131">
        <v>-1</v>
      </c>
      <c r="H2312" s="1131" t="s">
        <v>437</v>
      </c>
      <c r="I2312" s="1131" t="s">
        <v>9445</v>
      </c>
      <c r="J2312" s="1131" t="s">
        <v>9446</v>
      </c>
      <c r="R2312" s="1131">
        <v>14</v>
      </c>
      <c r="S2312" s="1131" t="s">
        <v>8376</v>
      </c>
      <c r="T2312" s="1131">
        <v>14</v>
      </c>
    </row>
    <row r="2313" spans="1:20">
      <c r="A2313" s="1131" t="s">
        <v>5640</v>
      </c>
      <c r="B2313" s="1132" t="s">
        <v>5641</v>
      </c>
      <c r="C2313" s="1133" t="s">
        <v>4657</v>
      </c>
      <c r="D2313" s="1133" t="s">
        <v>1041</v>
      </c>
      <c r="E2313" s="1133" t="s">
        <v>702</v>
      </c>
      <c r="F2313" s="1131" t="str">
        <f t="shared" si="7"/>
        <v/>
      </c>
      <c r="G2313" s="1131">
        <v>-1</v>
      </c>
      <c r="H2313" s="1131" t="s">
        <v>437</v>
      </c>
      <c r="I2313" s="1131" t="s">
        <v>9447</v>
      </c>
      <c r="J2313" s="1131" t="s">
        <v>9448</v>
      </c>
      <c r="R2313" s="1131">
        <v>14</v>
      </c>
      <c r="S2313" s="1131" t="s">
        <v>8376</v>
      </c>
      <c r="T2313" s="1131">
        <v>14</v>
      </c>
    </row>
    <row r="2314" spans="1:20">
      <c r="A2314" s="1131" t="s">
        <v>5642</v>
      </c>
      <c r="B2314" s="1132" t="s">
        <v>5643</v>
      </c>
      <c r="C2314" s="1133" t="s">
        <v>4657</v>
      </c>
      <c r="D2314" s="1133" t="s">
        <v>1041</v>
      </c>
      <c r="E2314" s="1133" t="s">
        <v>702</v>
      </c>
      <c r="F2314" s="1131" t="str">
        <f t="shared" si="7"/>
        <v/>
      </c>
      <c r="G2314" s="1131">
        <v>-1</v>
      </c>
      <c r="H2314" s="1131" t="s">
        <v>437</v>
      </c>
      <c r="I2314" s="1131" t="s">
        <v>9449</v>
      </c>
      <c r="J2314" s="1131" t="s">
        <v>9450</v>
      </c>
      <c r="R2314" s="1131">
        <v>14</v>
      </c>
      <c r="S2314" s="1131" t="s">
        <v>8376</v>
      </c>
      <c r="T2314" s="1131">
        <v>14</v>
      </c>
    </row>
    <row r="2315" spans="1:20">
      <c r="A2315" s="1131" t="s">
        <v>5644</v>
      </c>
      <c r="B2315" s="1132" t="s">
        <v>5645</v>
      </c>
      <c r="C2315" s="1133" t="s">
        <v>4657</v>
      </c>
      <c r="D2315" s="1133" t="s">
        <v>1041</v>
      </c>
      <c r="E2315" s="1133" t="s">
        <v>702</v>
      </c>
      <c r="F2315" s="1131" t="str">
        <f t="shared" si="7"/>
        <v/>
      </c>
      <c r="G2315" s="1131">
        <v>-1</v>
      </c>
      <c r="H2315" s="1131" t="s">
        <v>437</v>
      </c>
      <c r="I2315" s="1131" t="s">
        <v>9451</v>
      </c>
      <c r="J2315" s="1131" t="s">
        <v>9452</v>
      </c>
      <c r="R2315" s="1131">
        <v>28</v>
      </c>
      <c r="S2315" s="1131" t="s">
        <v>8376</v>
      </c>
      <c r="T2315" s="1131">
        <v>28</v>
      </c>
    </row>
    <row r="2316" spans="1:20">
      <c r="A2316" s="1131" t="s">
        <v>5646</v>
      </c>
      <c r="B2316" s="1132" t="s">
        <v>5647</v>
      </c>
      <c r="C2316" s="1133" t="s">
        <v>4657</v>
      </c>
      <c r="D2316" s="1133" t="s">
        <v>1041</v>
      </c>
      <c r="E2316" s="1133" t="s">
        <v>702</v>
      </c>
      <c r="F2316" s="1131" t="str">
        <f t="shared" si="7"/>
        <v/>
      </c>
      <c r="G2316" s="1131">
        <v>-1</v>
      </c>
      <c r="H2316" s="1131" t="s">
        <v>437</v>
      </c>
      <c r="I2316" s="1131" t="s">
        <v>9453</v>
      </c>
      <c r="J2316" s="1131" t="s">
        <v>9454</v>
      </c>
      <c r="R2316" s="1131">
        <v>14</v>
      </c>
      <c r="S2316" s="1131" t="s">
        <v>8376</v>
      </c>
      <c r="T2316" s="1131">
        <v>14</v>
      </c>
    </row>
    <row r="2317" spans="1:20">
      <c r="A2317" s="1131" t="s">
        <v>5648</v>
      </c>
      <c r="B2317" s="1132" t="s">
        <v>5649</v>
      </c>
      <c r="C2317" s="1133" t="s">
        <v>4657</v>
      </c>
      <c r="D2317" s="1133" t="s">
        <v>1041</v>
      </c>
      <c r="E2317" s="1133" t="s">
        <v>702</v>
      </c>
      <c r="F2317" s="1131" t="str">
        <f t="shared" si="7"/>
        <v/>
      </c>
      <c r="G2317" s="1131">
        <v>-1</v>
      </c>
      <c r="H2317" s="1131" t="s">
        <v>437</v>
      </c>
      <c r="I2317" s="1131" t="s">
        <v>9455</v>
      </c>
      <c r="J2317" s="1131" t="s">
        <v>9456</v>
      </c>
      <c r="R2317" s="1131">
        <v>28</v>
      </c>
      <c r="S2317" s="1131" t="s">
        <v>8376</v>
      </c>
      <c r="T2317" s="1131">
        <v>28</v>
      </c>
    </row>
    <row r="2318" spans="1:20">
      <c r="A2318" s="1131" t="s">
        <v>5650</v>
      </c>
      <c r="B2318" s="1132" t="s">
        <v>5651</v>
      </c>
      <c r="C2318" s="1133" t="s">
        <v>4657</v>
      </c>
      <c r="D2318" s="1133" t="s">
        <v>1041</v>
      </c>
      <c r="E2318" s="1133" t="s">
        <v>702</v>
      </c>
      <c r="F2318" s="1131" t="str">
        <f t="shared" si="7"/>
        <v/>
      </c>
      <c r="G2318" s="1131">
        <v>-1</v>
      </c>
      <c r="H2318" s="1131" t="s">
        <v>437</v>
      </c>
      <c r="I2318" s="1131" t="s">
        <v>9457</v>
      </c>
      <c r="J2318" s="1131" t="s">
        <v>9458</v>
      </c>
      <c r="R2318" s="1131">
        <v>14</v>
      </c>
      <c r="S2318" s="1131" t="s">
        <v>8376</v>
      </c>
      <c r="T2318" s="1131">
        <v>14</v>
      </c>
    </row>
    <row r="2319" spans="1:20">
      <c r="A2319" s="1131" t="s">
        <v>5652</v>
      </c>
      <c r="B2319" s="1132" t="s">
        <v>5653</v>
      </c>
      <c r="C2319" s="1133" t="s">
        <v>4657</v>
      </c>
      <c r="D2319" s="1133" t="s">
        <v>1041</v>
      </c>
      <c r="E2319" s="1133" t="s">
        <v>702</v>
      </c>
      <c r="F2319" s="1131" t="str">
        <f t="shared" si="7"/>
        <v/>
      </c>
      <c r="G2319" s="1131">
        <v>-1</v>
      </c>
      <c r="H2319" s="1131" t="s">
        <v>437</v>
      </c>
      <c r="I2319" s="1131" t="s">
        <v>9459</v>
      </c>
      <c r="J2319" s="1131" t="s">
        <v>9460</v>
      </c>
      <c r="R2319" s="1131">
        <v>14</v>
      </c>
      <c r="S2319" s="1131" t="s">
        <v>8376</v>
      </c>
      <c r="T2319" s="1131">
        <v>14</v>
      </c>
    </row>
    <row r="2320" spans="1:20">
      <c r="A2320" s="1131" t="s">
        <v>5654</v>
      </c>
      <c r="B2320" s="1132" t="s">
        <v>5655</v>
      </c>
      <c r="C2320" s="1133" t="s">
        <v>4657</v>
      </c>
      <c r="D2320" s="1133" t="s">
        <v>1041</v>
      </c>
      <c r="E2320" s="1133" t="s">
        <v>702</v>
      </c>
      <c r="F2320" s="1131" t="str">
        <f t="shared" si="7"/>
        <v/>
      </c>
      <c r="G2320" s="1131">
        <v>-1</v>
      </c>
      <c r="H2320" s="1131" t="s">
        <v>437</v>
      </c>
      <c r="I2320" s="1131" t="s">
        <v>9461</v>
      </c>
      <c r="J2320" s="1131" t="s">
        <v>9462</v>
      </c>
      <c r="R2320" s="1131">
        <v>14</v>
      </c>
      <c r="S2320" s="1131" t="s">
        <v>8376</v>
      </c>
      <c r="T2320" s="1131">
        <v>14</v>
      </c>
    </row>
    <row r="2321" spans="1:20">
      <c r="A2321" s="1131" t="s">
        <v>5656</v>
      </c>
      <c r="B2321" s="1132" t="s">
        <v>5657</v>
      </c>
      <c r="C2321" s="1133" t="s">
        <v>4657</v>
      </c>
      <c r="D2321" s="1133" t="s">
        <v>1041</v>
      </c>
      <c r="E2321" s="1133" t="s">
        <v>702</v>
      </c>
      <c r="F2321" s="1131" t="str">
        <f t="shared" si="7"/>
        <v/>
      </c>
      <c r="G2321" s="1131">
        <v>-1</v>
      </c>
      <c r="H2321" s="1131" t="s">
        <v>437</v>
      </c>
      <c r="I2321" s="1131" t="s">
        <v>9463</v>
      </c>
      <c r="J2321" s="1131" t="s">
        <v>9464</v>
      </c>
      <c r="R2321" s="1131">
        <v>14</v>
      </c>
      <c r="S2321" s="1131" t="s">
        <v>8376</v>
      </c>
      <c r="T2321" s="1131">
        <v>14</v>
      </c>
    </row>
    <row r="2322" spans="1:20">
      <c r="A2322" s="1131" t="s">
        <v>5658</v>
      </c>
      <c r="B2322" s="1132" t="s">
        <v>5659</v>
      </c>
      <c r="C2322" s="1133" t="s">
        <v>4657</v>
      </c>
      <c r="D2322" s="1133" t="s">
        <v>1041</v>
      </c>
      <c r="E2322" s="1133" t="s">
        <v>702</v>
      </c>
      <c r="F2322" s="1131" t="str">
        <f t="shared" si="7"/>
        <v/>
      </c>
      <c r="G2322" s="1131">
        <v>-1</v>
      </c>
      <c r="H2322" s="1131" t="s">
        <v>437</v>
      </c>
      <c r="I2322" s="1131" t="s">
        <v>9465</v>
      </c>
      <c r="J2322" s="1131" t="s">
        <v>9466</v>
      </c>
      <c r="R2322" s="1131">
        <v>27</v>
      </c>
      <c r="S2322" s="1131" t="s">
        <v>8376</v>
      </c>
      <c r="T2322" s="1131">
        <v>27</v>
      </c>
    </row>
    <row r="2323" spans="1:20">
      <c r="A2323" s="1131" t="s">
        <v>5660</v>
      </c>
      <c r="B2323" s="1132" t="s">
        <v>5661</v>
      </c>
      <c r="C2323" s="1133" t="s">
        <v>4657</v>
      </c>
      <c r="D2323" s="1133" t="s">
        <v>1041</v>
      </c>
      <c r="E2323" s="1133" t="s">
        <v>702</v>
      </c>
      <c r="F2323" s="1131" t="str">
        <f t="shared" si="7"/>
        <v/>
      </c>
      <c r="G2323" s="1131">
        <v>-1</v>
      </c>
      <c r="H2323" s="1131" t="s">
        <v>437</v>
      </c>
      <c r="I2323" s="1131" t="s">
        <v>9467</v>
      </c>
      <c r="J2323" s="1131" t="s">
        <v>9468</v>
      </c>
      <c r="R2323" s="1131">
        <v>14</v>
      </c>
      <c r="S2323" s="1131" t="s">
        <v>8376</v>
      </c>
      <c r="T2323" s="1131">
        <v>14</v>
      </c>
    </row>
    <row r="2324" spans="1:20">
      <c r="A2324" s="1131" t="s">
        <v>5662</v>
      </c>
      <c r="B2324" s="1132" t="s">
        <v>5663</v>
      </c>
      <c r="C2324" s="1133" t="s">
        <v>4657</v>
      </c>
      <c r="D2324" s="1133" t="s">
        <v>1041</v>
      </c>
      <c r="E2324" s="1133" t="s">
        <v>702</v>
      </c>
      <c r="F2324" s="1131" t="str">
        <f t="shared" si="7"/>
        <v/>
      </c>
      <c r="G2324" s="1131">
        <v>-1</v>
      </c>
      <c r="H2324" s="1131" t="s">
        <v>437</v>
      </c>
      <c r="I2324" s="1131" t="s">
        <v>9469</v>
      </c>
      <c r="J2324" s="1131" t="s">
        <v>9470</v>
      </c>
      <c r="R2324" s="1131">
        <v>14</v>
      </c>
      <c r="S2324" s="1131" t="s">
        <v>8376</v>
      </c>
      <c r="T2324" s="1131">
        <v>14</v>
      </c>
    </row>
    <row r="2325" spans="1:20">
      <c r="A2325" s="1131" t="s">
        <v>5664</v>
      </c>
      <c r="B2325" s="1132" t="s">
        <v>5665</v>
      </c>
      <c r="C2325" s="1133" t="s">
        <v>4657</v>
      </c>
      <c r="D2325" s="1133" t="s">
        <v>1041</v>
      </c>
      <c r="E2325" s="1133" t="s">
        <v>702</v>
      </c>
      <c r="F2325" s="1131" t="str">
        <f t="shared" si="7"/>
        <v/>
      </c>
      <c r="G2325" s="1131">
        <v>-1</v>
      </c>
      <c r="H2325" s="1131" t="s">
        <v>437</v>
      </c>
      <c r="I2325" s="1131" t="s">
        <v>9471</v>
      </c>
      <c r="J2325" s="1131" t="s">
        <v>9472</v>
      </c>
      <c r="R2325" s="1131">
        <v>14</v>
      </c>
      <c r="S2325" s="1131" t="s">
        <v>8376</v>
      </c>
      <c r="T2325" s="1131">
        <v>14</v>
      </c>
    </row>
    <row r="2326" spans="1:20">
      <c r="A2326" s="1131" t="s">
        <v>5666</v>
      </c>
      <c r="B2326" s="1132" t="s">
        <v>5667</v>
      </c>
      <c r="C2326" s="1133" t="s">
        <v>4657</v>
      </c>
      <c r="D2326" s="1133" t="s">
        <v>1041</v>
      </c>
      <c r="E2326" s="1133" t="s">
        <v>702</v>
      </c>
      <c r="F2326" s="1131" t="str">
        <f t="shared" si="7"/>
        <v/>
      </c>
      <c r="G2326" s="1131">
        <v>-1</v>
      </c>
      <c r="H2326" s="1131" t="s">
        <v>437</v>
      </c>
      <c r="I2326" s="1131" t="s">
        <v>9473</v>
      </c>
      <c r="J2326" s="1131" t="s">
        <v>9474</v>
      </c>
      <c r="R2326" s="1131">
        <v>14</v>
      </c>
      <c r="S2326" s="1131" t="s">
        <v>8376</v>
      </c>
      <c r="T2326" s="1131">
        <v>14</v>
      </c>
    </row>
    <row r="2327" spans="1:20">
      <c r="A2327" s="1131" t="s">
        <v>5668</v>
      </c>
      <c r="B2327" s="1132" t="s">
        <v>5669</v>
      </c>
      <c r="C2327" s="1133" t="s">
        <v>4657</v>
      </c>
      <c r="D2327" s="1133" t="s">
        <v>1041</v>
      </c>
      <c r="E2327" s="1133" t="s">
        <v>702</v>
      </c>
      <c r="F2327" s="1131" t="str">
        <f t="shared" si="7"/>
        <v/>
      </c>
      <c r="G2327" s="1131">
        <v>-1</v>
      </c>
      <c r="H2327" s="1131" t="s">
        <v>437</v>
      </c>
      <c r="I2327" s="1131" t="s">
        <v>9475</v>
      </c>
      <c r="J2327" s="1131" t="s">
        <v>9476</v>
      </c>
      <c r="R2327" s="1131">
        <v>14</v>
      </c>
      <c r="S2327" s="1131" t="s">
        <v>8376</v>
      </c>
      <c r="T2327" s="1131">
        <v>14</v>
      </c>
    </row>
    <row r="2328" spans="1:20">
      <c r="A2328" s="1131" t="s">
        <v>5670</v>
      </c>
      <c r="B2328" s="1132" t="s">
        <v>5671</v>
      </c>
      <c r="C2328" s="1133" t="s">
        <v>4657</v>
      </c>
      <c r="D2328" s="1133" t="s">
        <v>1041</v>
      </c>
      <c r="E2328" s="1133" t="s">
        <v>702</v>
      </c>
      <c r="F2328" s="1131" t="str">
        <f t="shared" si="7"/>
        <v/>
      </c>
      <c r="G2328" s="1131">
        <v>-1</v>
      </c>
      <c r="H2328" s="1131" t="s">
        <v>437</v>
      </c>
      <c r="I2328" s="1131" t="s">
        <v>9477</v>
      </c>
      <c r="J2328" s="1131" t="s">
        <v>9478</v>
      </c>
      <c r="R2328" s="1131">
        <v>14</v>
      </c>
      <c r="S2328" s="1131" t="s">
        <v>8376</v>
      </c>
      <c r="T2328" s="1131">
        <v>14</v>
      </c>
    </row>
    <row r="2329" spans="1:20">
      <c r="A2329" s="1131" t="s">
        <v>5672</v>
      </c>
      <c r="B2329" s="1132" t="s">
        <v>5673</v>
      </c>
      <c r="C2329" s="1133" t="s">
        <v>4657</v>
      </c>
      <c r="D2329" s="1133" t="s">
        <v>1041</v>
      </c>
      <c r="E2329" s="1133" t="s">
        <v>702</v>
      </c>
      <c r="F2329" s="1131" t="str">
        <f t="shared" si="7"/>
        <v/>
      </c>
      <c r="G2329" s="1131">
        <v>-1</v>
      </c>
      <c r="H2329" s="1131" t="s">
        <v>437</v>
      </c>
      <c r="I2329" s="1131" t="s">
        <v>9479</v>
      </c>
      <c r="J2329" s="1131" t="s">
        <v>9480</v>
      </c>
      <c r="R2329" s="1131">
        <v>14</v>
      </c>
      <c r="S2329" s="1131" t="s">
        <v>8376</v>
      </c>
      <c r="T2329" s="1131">
        <v>14</v>
      </c>
    </row>
    <row r="2330" spans="1:20">
      <c r="A2330" s="1131" t="s">
        <v>5674</v>
      </c>
      <c r="B2330" s="1132" t="s">
        <v>5675</v>
      </c>
      <c r="C2330" s="1133" t="s">
        <v>4657</v>
      </c>
      <c r="D2330" s="1133" t="s">
        <v>1041</v>
      </c>
      <c r="E2330" s="1133" t="s">
        <v>702</v>
      </c>
      <c r="F2330" s="1131" t="str">
        <f t="shared" si="7"/>
        <v/>
      </c>
      <c r="G2330" s="1131">
        <v>-1</v>
      </c>
      <c r="H2330" s="1131" t="s">
        <v>437</v>
      </c>
      <c r="I2330" s="1131" t="s">
        <v>9481</v>
      </c>
      <c r="J2330" s="1131" t="s">
        <v>9482</v>
      </c>
      <c r="K2330" s="1131">
        <v>2</v>
      </c>
      <c r="L2330" s="1131" t="s">
        <v>9483</v>
      </c>
      <c r="R2330" s="1131">
        <v>14</v>
      </c>
      <c r="S2330" s="1131" t="s">
        <v>7215</v>
      </c>
      <c r="T2330" s="1131">
        <v>14</v>
      </c>
    </row>
    <row r="2331" spans="1:20">
      <c r="A2331" s="1131" t="s">
        <v>5676</v>
      </c>
      <c r="B2331" s="1132" t="s">
        <v>5677</v>
      </c>
      <c r="C2331" s="1133" t="s">
        <v>4657</v>
      </c>
      <c r="D2331" s="1133" t="s">
        <v>1041</v>
      </c>
      <c r="E2331" s="1133" t="s">
        <v>702</v>
      </c>
      <c r="F2331" s="1131" t="str">
        <f t="shared" si="7"/>
        <v/>
      </c>
      <c r="G2331" s="1131">
        <v>-1</v>
      </c>
      <c r="H2331" s="1131" t="s">
        <v>437</v>
      </c>
      <c r="I2331" s="1131" t="s">
        <v>9484</v>
      </c>
      <c r="J2331" s="1131" t="s">
        <v>9485</v>
      </c>
      <c r="K2331" s="1131">
        <v>2</v>
      </c>
      <c r="L2331" s="1131" t="s">
        <v>9486</v>
      </c>
      <c r="R2331" s="1131">
        <v>14</v>
      </c>
      <c r="S2331" s="1131" t="s">
        <v>7215</v>
      </c>
      <c r="T2331" s="1131">
        <v>14</v>
      </c>
    </row>
    <row r="2332" spans="1:20">
      <c r="A2332" s="1131" t="s">
        <v>5678</v>
      </c>
      <c r="B2332" s="1132" t="s">
        <v>5679</v>
      </c>
      <c r="C2332" s="1133" t="s">
        <v>4657</v>
      </c>
      <c r="D2332" s="1133" t="s">
        <v>1041</v>
      </c>
      <c r="E2332" s="1133" t="s">
        <v>702</v>
      </c>
      <c r="F2332" s="1131" t="str">
        <f t="shared" si="7"/>
        <v/>
      </c>
      <c r="G2332" s="1131">
        <v>-1</v>
      </c>
      <c r="H2332" s="1131" t="s">
        <v>437</v>
      </c>
      <c r="I2332" s="1131" t="s">
        <v>9487</v>
      </c>
      <c r="J2332" s="1131" t="s">
        <v>9488</v>
      </c>
      <c r="K2332" s="1131">
        <v>2</v>
      </c>
      <c r="L2332" s="1131" t="s">
        <v>9489</v>
      </c>
      <c r="R2332" s="1131">
        <v>14</v>
      </c>
      <c r="S2332" s="1131" t="s">
        <v>8376</v>
      </c>
      <c r="T2332" s="1131">
        <v>14</v>
      </c>
    </row>
    <row r="2333" spans="1:20">
      <c r="A2333" s="1131" t="s">
        <v>5680</v>
      </c>
      <c r="B2333" s="1132" t="s">
        <v>5681</v>
      </c>
      <c r="C2333" s="1133" t="s">
        <v>4657</v>
      </c>
      <c r="D2333" s="1133" t="s">
        <v>1041</v>
      </c>
      <c r="E2333" s="1133" t="s">
        <v>702</v>
      </c>
      <c r="F2333" s="1131" t="str">
        <f t="shared" si="7"/>
        <v/>
      </c>
      <c r="G2333" s="1131">
        <v>-1</v>
      </c>
      <c r="H2333" s="1131" t="s">
        <v>437</v>
      </c>
      <c r="I2333" s="1131" t="s">
        <v>9490</v>
      </c>
      <c r="J2333" s="1131" t="s">
        <v>9491</v>
      </c>
      <c r="R2333" s="1131">
        <v>14</v>
      </c>
      <c r="S2333" s="1131" t="s">
        <v>8376</v>
      </c>
      <c r="T2333" s="1131">
        <v>14</v>
      </c>
    </row>
    <row r="2334" spans="1:20">
      <c r="A2334" s="1131" t="s">
        <v>5682</v>
      </c>
      <c r="B2334" s="1132" t="s">
        <v>5683</v>
      </c>
      <c r="C2334" s="1133" t="s">
        <v>4657</v>
      </c>
      <c r="D2334" s="1133" t="s">
        <v>1041</v>
      </c>
      <c r="E2334" s="1133" t="s">
        <v>702</v>
      </c>
      <c r="F2334" s="1131" t="str">
        <f t="shared" ref="F2334:F2397" si="8">IF(LEN(A2334)=28,"","pas bon")</f>
        <v/>
      </c>
      <c r="G2334" s="1131">
        <v>-1</v>
      </c>
      <c r="H2334" s="1131" t="s">
        <v>437</v>
      </c>
      <c r="I2334" s="1131" t="s">
        <v>9492</v>
      </c>
      <c r="J2334" s="1131" t="s">
        <v>9493</v>
      </c>
      <c r="R2334" s="1131">
        <v>13</v>
      </c>
      <c r="S2334" s="1131" t="s">
        <v>8376</v>
      </c>
      <c r="T2334" s="1131">
        <v>13</v>
      </c>
    </row>
    <row r="2335" spans="1:20">
      <c r="A2335" s="1131" t="s">
        <v>5684</v>
      </c>
      <c r="B2335" s="1132" t="s">
        <v>5685</v>
      </c>
      <c r="C2335" s="1133" t="s">
        <v>4657</v>
      </c>
      <c r="D2335" s="1133" t="s">
        <v>1041</v>
      </c>
      <c r="E2335" s="1133" t="s">
        <v>702</v>
      </c>
      <c r="F2335" s="1131" t="str">
        <f t="shared" si="8"/>
        <v/>
      </c>
      <c r="G2335" s="1131">
        <v>-1</v>
      </c>
      <c r="H2335" s="1131" t="s">
        <v>437</v>
      </c>
      <c r="I2335" s="1131" t="s">
        <v>9494</v>
      </c>
      <c r="J2335" s="1131" t="s">
        <v>9495</v>
      </c>
      <c r="R2335" s="1131">
        <v>14</v>
      </c>
      <c r="S2335" s="1131" t="s">
        <v>8376</v>
      </c>
      <c r="T2335" s="1131">
        <v>14</v>
      </c>
    </row>
    <row r="2336" spans="1:20">
      <c r="A2336" s="1131" t="s">
        <v>5686</v>
      </c>
      <c r="B2336" s="1132" t="s">
        <v>5687</v>
      </c>
      <c r="C2336" s="1133" t="s">
        <v>4657</v>
      </c>
      <c r="D2336" s="1133" t="s">
        <v>1041</v>
      </c>
      <c r="E2336" s="1133" t="s">
        <v>702</v>
      </c>
      <c r="F2336" s="1131" t="str">
        <f t="shared" si="8"/>
        <v/>
      </c>
      <c r="G2336" s="1131">
        <v>-1</v>
      </c>
      <c r="H2336" s="1131" t="s">
        <v>437</v>
      </c>
      <c r="I2336" s="1131" t="s">
        <v>9496</v>
      </c>
      <c r="J2336" s="1131" t="s">
        <v>9497</v>
      </c>
      <c r="R2336" s="1131">
        <v>14</v>
      </c>
      <c r="S2336" s="1131" t="s">
        <v>8376</v>
      </c>
      <c r="T2336" s="1131">
        <v>14</v>
      </c>
    </row>
    <row r="2337" spans="1:20">
      <c r="A2337" s="1131" t="s">
        <v>5688</v>
      </c>
      <c r="B2337" s="1132" t="s">
        <v>5689</v>
      </c>
      <c r="C2337" s="1133" t="s">
        <v>4657</v>
      </c>
      <c r="D2337" s="1133" t="s">
        <v>1041</v>
      </c>
      <c r="E2337" s="1133" t="s">
        <v>702</v>
      </c>
      <c r="F2337" s="1131" t="str">
        <f t="shared" si="8"/>
        <v/>
      </c>
      <c r="G2337" s="1131">
        <v>-1</v>
      </c>
      <c r="H2337" s="1131" t="s">
        <v>437</v>
      </c>
      <c r="I2337" s="1131" t="s">
        <v>9498</v>
      </c>
      <c r="J2337" s="1131" t="s">
        <v>9499</v>
      </c>
      <c r="R2337" s="1131">
        <v>14</v>
      </c>
      <c r="S2337" s="1131" t="s">
        <v>8376</v>
      </c>
      <c r="T2337" s="1131">
        <v>14</v>
      </c>
    </row>
    <row r="2338" spans="1:20">
      <c r="A2338" s="1131" t="s">
        <v>5690</v>
      </c>
      <c r="B2338" s="1132" t="s">
        <v>5691</v>
      </c>
      <c r="C2338" s="1133" t="s">
        <v>4657</v>
      </c>
      <c r="D2338" s="1133" t="s">
        <v>1041</v>
      </c>
      <c r="E2338" s="1133" t="s">
        <v>702</v>
      </c>
      <c r="F2338" s="1131" t="str">
        <f t="shared" si="8"/>
        <v/>
      </c>
      <c r="G2338" s="1131">
        <v>-1</v>
      </c>
      <c r="H2338" s="1131" t="s">
        <v>437</v>
      </c>
      <c r="I2338" s="1131" t="s">
        <v>9500</v>
      </c>
      <c r="J2338" s="1131" t="s">
        <v>9501</v>
      </c>
      <c r="R2338" s="1131">
        <v>14</v>
      </c>
      <c r="S2338" s="1131" t="s">
        <v>8376</v>
      </c>
      <c r="T2338" s="1131">
        <v>14</v>
      </c>
    </row>
    <row r="2339" spans="1:20">
      <c r="A2339" s="1131" t="s">
        <v>5692</v>
      </c>
      <c r="B2339" s="1132" t="s">
        <v>5693</v>
      </c>
      <c r="C2339" s="1133" t="s">
        <v>4657</v>
      </c>
      <c r="D2339" s="1133" t="s">
        <v>1041</v>
      </c>
      <c r="E2339" s="1133" t="s">
        <v>702</v>
      </c>
      <c r="F2339" s="1131" t="str">
        <f t="shared" si="8"/>
        <v/>
      </c>
      <c r="G2339" s="1131">
        <v>-1</v>
      </c>
      <c r="H2339" s="1131" t="s">
        <v>437</v>
      </c>
      <c r="I2339" s="1131" t="s">
        <v>9502</v>
      </c>
      <c r="J2339" s="1131" t="s">
        <v>9503</v>
      </c>
      <c r="R2339" s="1131">
        <v>14</v>
      </c>
      <c r="S2339" s="1131" t="s">
        <v>8376</v>
      </c>
      <c r="T2339" s="1131">
        <v>14</v>
      </c>
    </row>
    <row r="2340" spans="1:20">
      <c r="A2340" s="1131" t="s">
        <v>5694</v>
      </c>
      <c r="B2340" s="1132" t="s">
        <v>5695</v>
      </c>
      <c r="C2340" s="1133" t="s">
        <v>4657</v>
      </c>
      <c r="D2340" s="1133" t="s">
        <v>1041</v>
      </c>
      <c r="E2340" s="1133" t="s">
        <v>702</v>
      </c>
      <c r="F2340" s="1131" t="str">
        <f t="shared" si="8"/>
        <v/>
      </c>
      <c r="G2340" s="1131">
        <v>-1</v>
      </c>
      <c r="H2340" s="1131" t="s">
        <v>437</v>
      </c>
      <c r="I2340" s="1131" t="s">
        <v>9504</v>
      </c>
      <c r="J2340" s="1131" t="s">
        <v>9505</v>
      </c>
      <c r="R2340" s="1131">
        <v>14</v>
      </c>
      <c r="S2340" s="1131" t="s">
        <v>8376</v>
      </c>
      <c r="T2340" s="1131">
        <v>14</v>
      </c>
    </row>
    <row r="2341" spans="1:20">
      <c r="A2341" s="1131" t="s">
        <v>5696</v>
      </c>
      <c r="B2341" s="1132" t="s">
        <v>5697</v>
      </c>
      <c r="C2341" s="1133" t="s">
        <v>4657</v>
      </c>
      <c r="D2341" s="1133" t="s">
        <v>1041</v>
      </c>
      <c r="E2341" s="1133" t="s">
        <v>702</v>
      </c>
      <c r="F2341" s="1131" t="str">
        <f t="shared" si="8"/>
        <v/>
      </c>
      <c r="G2341" s="1131">
        <v>-1</v>
      </c>
      <c r="H2341" s="1131" t="s">
        <v>437</v>
      </c>
      <c r="I2341" s="1131" t="s">
        <v>9506</v>
      </c>
      <c r="J2341" s="1131" t="s">
        <v>9507</v>
      </c>
      <c r="R2341" s="1131">
        <v>14</v>
      </c>
      <c r="S2341" s="1131" t="s">
        <v>8376</v>
      </c>
      <c r="T2341" s="1131">
        <v>14</v>
      </c>
    </row>
    <row r="2342" spans="1:20">
      <c r="A2342" s="1131" t="s">
        <v>5698</v>
      </c>
      <c r="B2342" s="1132" t="s">
        <v>5699</v>
      </c>
      <c r="C2342" s="1133" t="s">
        <v>4657</v>
      </c>
      <c r="D2342" s="1133" t="s">
        <v>1041</v>
      </c>
      <c r="E2342" s="1133" t="s">
        <v>702</v>
      </c>
      <c r="F2342" s="1131" t="str">
        <f t="shared" si="8"/>
        <v/>
      </c>
      <c r="G2342" s="1131">
        <v>-1</v>
      </c>
      <c r="H2342" s="1131" t="s">
        <v>437</v>
      </c>
      <c r="I2342" s="1131" t="s">
        <v>9508</v>
      </c>
      <c r="J2342" s="1131" t="s">
        <v>9509</v>
      </c>
      <c r="R2342" s="1131">
        <v>14</v>
      </c>
      <c r="S2342" s="1131" t="s">
        <v>8376</v>
      </c>
      <c r="T2342" s="1131">
        <v>14</v>
      </c>
    </row>
    <row r="2343" spans="1:20">
      <c r="A2343" s="1131" t="s">
        <v>5700</v>
      </c>
      <c r="B2343" s="1132" t="s">
        <v>5701</v>
      </c>
      <c r="C2343" s="1133" t="s">
        <v>4657</v>
      </c>
      <c r="D2343" s="1133" t="s">
        <v>1041</v>
      </c>
      <c r="E2343" s="1133" t="s">
        <v>702</v>
      </c>
      <c r="F2343" s="1131" t="str">
        <f t="shared" si="8"/>
        <v/>
      </c>
      <c r="G2343" s="1131">
        <v>-1</v>
      </c>
      <c r="H2343" s="1131" t="s">
        <v>437</v>
      </c>
      <c r="I2343" s="1131" t="s">
        <v>9510</v>
      </c>
      <c r="J2343" s="1131" t="s">
        <v>9511</v>
      </c>
      <c r="R2343" s="1131">
        <v>14</v>
      </c>
      <c r="S2343" s="1131" t="s">
        <v>8376</v>
      </c>
      <c r="T2343" s="1131">
        <v>14</v>
      </c>
    </row>
    <row r="2344" spans="1:20">
      <c r="A2344" s="1131" t="s">
        <v>5702</v>
      </c>
      <c r="B2344" s="1132" t="s">
        <v>5703</v>
      </c>
      <c r="C2344" s="1133" t="s">
        <v>4657</v>
      </c>
      <c r="D2344" s="1133" t="s">
        <v>1041</v>
      </c>
      <c r="E2344" s="1133" t="s">
        <v>702</v>
      </c>
      <c r="F2344" s="1131" t="str">
        <f t="shared" si="8"/>
        <v/>
      </c>
      <c r="G2344" s="1131">
        <v>-1</v>
      </c>
      <c r="H2344" s="1131" t="s">
        <v>437</v>
      </c>
      <c r="I2344" s="1131" t="s">
        <v>9512</v>
      </c>
      <c r="J2344" s="1131" t="s">
        <v>9513</v>
      </c>
      <c r="R2344" s="1131">
        <v>14</v>
      </c>
      <c r="S2344" s="1131" t="s">
        <v>8376</v>
      </c>
      <c r="T2344" s="1131">
        <v>14</v>
      </c>
    </row>
    <row r="2345" spans="1:20">
      <c r="A2345" s="1131" t="s">
        <v>5704</v>
      </c>
      <c r="B2345" s="1132" t="s">
        <v>5705</v>
      </c>
      <c r="C2345" s="1133" t="s">
        <v>4657</v>
      </c>
      <c r="D2345" s="1133" t="s">
        <v>1041</v>
      </c>
      <c r="E2345" s="1133" t="s">
        <v>702</v>
      </c>
      <c r="F2345" s="1131" t="str">
        <f t="shared" si="8"/>
        <v/>
      </c>
      <c r="G2345" s="1131">
        <v>-1</v>
      </c>
      <c r="H2345" s="1131" t="s">
        <v>437</v>
      </c>
      <c r="I2345" s="1131" t="s">
        <v>9514</v>
      </c>
      <c r="J2345" s="1131" t="s">
        <v>9515</v>
      </c>
      <c r="R2345" s="1131">
        <v>14</v>
      </c>
      <c r="S2345" s="1131" t="s">
        <v>8376</v>
      </c>
      <c r="T2345" s="1131">
        <v>14</v>
      </c>
    </row>
    <row r="2346" spans="1:20">
      <c r="A2346" s="1131" t="s">
        <v>5706</v>
      </c>
      <c r="B2346" s="1132" t="s">
        <v>5707</v>
      </c>
      <c r="C2346" s="1133" t="s">
        <v>4657</v>
      </c>
      <c r="D2346" s="1133" t="s">
        <v>1041</v>
      </c>
      <c r="E2346" s="1133" t="s">
        <v>702</v>
      </c>
      <c r="F2346" s="1131" t="str">
        <f t="shared" si="8"/>
        <v/>
      </c>
      <c r="G2346" s="1131">
        <v>-1</v>
      </c>
      <c r="H2346" s="1131" t="s">
        <v>437</v>
      </c>
      <c r="I2346" s="1131" t="s">
        <v>9516</v>
      </c>
      <c r="J2346" s="1131" t="s">
        <v>9517</v>
      </c>
      <c r="R2346" s="1131">
        <v>14</v>
      </c>
      <c r="S2346" s="1131" t="s">
        <v>8376</v>
      </c>
      <c r="T2346" s="1131">
        <v>14</v>
      </c>
    </row>
    <row r="2347" spans="1:20">
      <c r="A2347" s="1131" t="s">
        <v>5708</v>
      </c>
      <c r="B2347" s="1132" t="s">
        <v>5709</v>
      </c>
      <c r="C2347" s="1133" t="s">
        <v>4657</v>
      </c>
      <c r="D2347" s="1133" t="s">
        <v>1041</v>
      </c>
      <c r="E2347" s="1133" t="s">
        <v>702</v>
      </c>
      <c r="F2347" s="1131" t="str">
        <f t="shared" si="8"/>
        <v/>
      </c>
      <c r="G2347" s="1131">
        <v>-1</v>
      </c>
      <c r="H2347" s="1131" t="s">
        <v>437</v>
      </c>
      <c r="I2347" s="1131" t="s">
        <v>9518</v>
      </c>
      <c r="J2347" s="1131" t="s">
        <v>9519</v>
      </c>
      <c r="R2347" s="1131">
        <v>14</v>
      </c>
      <c r="S2347" s="1131" t="s">
        <v>8376</v>
      </c>
      <c r="T2347" s="1131">
        <v>14</v>
      </c>
    </row>
    <row r="2348" spans="1:20">
      <c r="A2348" s="1131" t="s">
        <v>5710</v>
      </c>
      <c r="B2348" s="1132" t="s">
        <v>5711</v>
      </c>
      <c r="C2348" s="1133" t="s">
        <v>4657</v>
      </c>
      <c r="D2348" s="1133" t="s">
        <v>1041</v>
      </c>
      <c r="E2348" s="1133" t="s">
        <v>702</v>
      </c>
      <c r="F2348" s="1131" t="str">
        <f t="shared" si="8"/>
        <v/>
      </c>
      <c r="G2348" s="1131">
        <v>-1</v>
      </c>
      <c r="H2348" s="1131" t="s">
        <v>437</v>
      </c>
      <c r="I2348" s="1131" t="s">
        <v>9520</v>
      </c>
      <c r="J2348" s="1131" t="s">
        <v>9521</v>
      </c>
      <c r="R2348" s="1131">
        <v>28</v>
      </c>
      <c r="S2348" s="1131" t="s">
        <v>8376</v>
      </c>
      <c r="T2348" s="1131">
        <v>28</v>
      </c>
    </row>
    <row r="2349" spans="1:20">
      <c r="A2349" s="1131" t="s">
        <v>5712</v>
      </c>
      <c r="B2349" s="1132" t="s">
        <v>5713</v>
      </c>
      <c r="C2349" s="1133" t="s">
        <v>4657</v>
      </c>
      <c r="D2349" s="1133" t="s">
        <v>1041</v>
      </c>
      <c r="E2349" s="1133" t="s">
        <v>702</v>
      </c>
      <c r="F2349" s="1131" t="str">
        <f t="shared" si="8"/>
        <v/>
      </c>
      <c r="G2349" s="1131">
        <v>-1</v>
      </c>
      <c r="H2349" s="1131" t="s">
        <v>437</v>
      </c>
      <c r="I2349" s="1131" t="s">
        <v>9522</v>
      </c>
      <c r="J2349" s="1131" t="s">
        <v>9523</v>
      </c>
      <c r="R2349" s="1131">
        <v>14</v>
      </c>
      <c r="S2349" s="1131" t="s">
        <v>8376</v>
      </c>
      <c r="T2349" s="1131">
        <v>14</v>
      </c>
    </row>
    <row r="2350" spans="1:20">
      <c r="A2350" s="1131" t="s">
        <v>5714</v>
      </c>
      <c r="B2350" s="1132" t="s">
        <v>5715</v>
      </c>
      <c r="C2350" s="1133" t="s">
        <v>4657</v>
      </c>
      <c r="D2350" s="1133" t="s">
        <v>1041</v>
      </c>
      <c r="E2350" s="1133" t="s">
        <v>702</v>
      </c>
      <c r="F2350" s="1131" t="str">
        <f t="shared" si="8"/>
        <v/>
      </c>
      <c r="G2350" s="1131">
        <v>-1</v>
      </c>
      <c r="H2350" s="1131" t="s">
        <v>437</v>
      </c>
      <c r="I2350" s="1131" t="s">
        <v>9524</v>
      </c>
      <c r="J2350" s="1131" t="s">
        <v>9525</v>
      </c>
      <c r="K2350" s="1131">
        <v>2</v>
      </c>
      <c r="L2350" s="1131" t="s">
        <v>9526</v>
      </c>
      <c r="R2350" s="1131">
        <v>14</v>
      </c>
      <c r="S2350" s="1131" t="s">
        <v>7215</v>
      </c>
      <c r="T2350" s="1131">
        <v>14</v>
      </c>
    </row>
    <row r="2351" spans="1:20">
      <c r="A2351" s="1131" t="s">
        <v>5716</v>
      </c>
      <c r="B2351" s="1132" t="s">
        <v>5717</v>
      </c>
      <c r="C2351" s="1133" t="s">
        <v>4657</v>
      </c>
      <c r="D2351" s="1133" t="s">
        <v>1041</v>
      </c>
      <c r="E2351" s="1133" t="s">
        <v>702</v>
      </c>
      <c r="F2351" s="1131" t="str">
        <f t="shared" si="8"/>
        <v/>
      </c>
      <c r="G2351" s="1131">
        <v>-1</v>
      </c>
      <c r="H2351" s="1131" t="s">
        <v>437</v>
      </c>
      <c r="I2351" s="1131" t="s">
        <v>9527</v>
      </c>
      <c r="J2351" s="1131" t="s">
        <v>9528</v>
      </c>
      <c r="R2351" s="1131">
        <v>14</v>
      </c>
      <c r="S2351" s="1131" t="s">
        <v>8376</v>
      </c>
      <c r="T2351" s="1131">
        <v>14</v>
      </c>
    </row>
    <row r="2352" spans="1:20">
      <c r="A2352" s="1131" t="s">
        <v>5718</v>
      </c>
      <c r="B2352" s="1132" t="s">
        <v>5719</v>
      </c>
      <c r="C2352" s="1133" t="s">
        <v>4657</v>
      </c>
      <c r="D2352" s="1133" t="s">
        <v>1041</v>
      </c>
      <c r="E2352" s="1133" t="s">
        <v>702</v>
      </c>
      <c r="F2352" s="1131" t="str">
        <f t="shared" si="8"/>
        <v/>
      </c>
      <c r="G2352" s="1131">
        <v>-1</v>
      </c>
      <c r="H2352" s="1131" t="s">
        <v>437</v>
      </c>
      <c r="I2352" s="1131" t="s">
        <v>9529</v>
      </c>
      <c r="J2352" s="1131" t="s">
        <v>9530</v>
      </c>
      <c r="R2352" s="1131">
        <v>14</v>
      </c>
      <c r="S2352" s="1131" t="s">
        <v>8376</v>
      </c>
      <c r="T2352" s="1131">
        <v>14</v>
      </c>
    </row>
    <row r="2353" spans="1:20">
      <c r="A2353" s="1131" t="s">
        <v>5720</v>
      </c>
      <c r="B2353" s="1132" t="s">
        <v>5721</v>
      </c>
      <c r="C2353" s="1133" t="s">
        <v>4657</v>
      </c>
      <c r="D2353" s="1133" t="s">
        <v>1041</v>
      </c>
      <c r="E2353" s="1133" t="s">
        <v>702</v>
      </c>
      <c r="F2353" s="1131" t="str">
        <f t="shared" si="8"/>
        <v/>
      </c>
      <c r="G2353" s="1131">
        <v>-1</v>
      </c>
      <c r="H2353" s="1131" t="s">
        <v>437</v>
      </c>
      <c r="I2353" s="1131" t="s">
        <v>9531</v>
      </c>
      <c r="J2353" s="1131" t="s">
        <v>9532</v>
      </c>
      <c r="R2353" s="1131">
        <v>14</v>
      </c>
      <c r="S2353" s="1131" t="s">
        <v>8376</v>
      </c>
      <c r="T2353" s="1131">
        <v>14</v>
      </c>
    </row>
    <row r="2354" spans="1:20">
      <c r="A2354" s="1131" t="s">
        <v>5722</v>
      </c>
      <c r="B2354" s="1132" t="s">
        <v>5723</v>
      </c>
      <c r="C2354" s="1133" t="s">
        <v>4657</v>
      </c>
      <c r="D2354" s="1133" t="s">
        <v>1041</v>
      </c>
      <c r="E2354" s="1133" t="s">
        <v>702</v>
      </c>
      <c r="F2354" s="1131" t="str">
        <f t="shared" si="8"/>
        <v/>
      </c>
      <c r="G2354" s="1131">
        <v>-1</v>
      </c>
      <c r="H2354" s="1131" t="s">
        <v>437</v>
      </c>
      <c r="I2354" s="1131" t="s">
        <v>9533</v>
      </c>
      <c r="J2354" s="1131" t="s">
        <v>9534</v>
      </c>
      <c r="R2354" s="1131">
        <v>14</v>
      </c>
      <c r="S2354" s="1131" t="s">
        <v>8376</v>
      </c>
      <c r="T2354" s="1131">
        <v>14</v>
      </c>
    </row>
    <row r="2355" spans="1:20">
      <c r="A2355" s="1131" t="s">
        <v>5724</v>
      </c>
      <c r="B2355" s="1132" t="s">
        <v>5725</v>
      </c>
      <c r="C2355" s="1133" t="s">
        <v>4657</v>
      </c>
      <c r="D2355" s="1133" t="s">
        <v>1041</v>
      </c>
      <c r="E2355" s="1133" t="s">
        <v>702</v>
      </c>
      <c r="F2355" s="1131" t="str">
        <f t="shared" si="8"/>
        <v/>
      </c>
      <c r="G2355" s="1131">
        <v>-1</v>
      </c>
      <c r="H2355" s="1131" t="s">
        <v>437</v>
      </c>
      <c r="I2355" s="1131" t="s">
        <v>9535</v>
      </c>
      <c r="J2355" s="1131" t="s">
        <v>9536</v>
      </c>
      <c r="R2355" s="1131">
        <v>14</v>
      </c>
      <c r="S2355" s="1131" t="s">
        <v>8376</v>
      </c>
      <c r="T2355" s="1131">
        <v>14</v>
      </c>
    </row>
    <row r="2356" spans="1:20">
      <c r="A2356" s="1131" t="s">
        <v>5726</v>
      </c>
      <c r="B2356" s="1132" t="s">
        <v>5727</v>
      </c>
      <c r="C2356" s="1133" t="s">
        <v>4657</v>
      </c>
      <c r="D2356" s="1133" t="s">
        <v>1041</v>
      </c>
      <c r="E2356" s="1133" t="s">
        <v>702</v>
      </c>
      <c r="F2356" s="1131" t="str">
        <f t="shared" si="8"/>
        <v/>
      </c>
      <c r="G2356" s="1131">
        <v>-1</v>
      </c>
      <c r="H2356" s="1131" t="s">
        <v>437</v>
      </c>
      <c r="I2356" s="1131" t="s">
        <v>9537</v>
      </c>
      <c r="J2356" s="1131" t="s">
        <v>9538</v>
      </c>
      <c r="R2356" s="1131">
        <v>14</v>
      </c>
      <c r="S2356" s="1131" t="s">
        <v>8376</v>
      </c>
      <c r="T2356" s="1131">
        <v>14</v>
      </c>
    </row>
    <row r="2357" spans="1:20">
      <c r="A2357" s="1131" t="s">
        <v>5728</v>
      </c>
      <c r="B2357" s="1132" t="s">
        <v>5729</v>
      </c>
      <c r="C2357" s="1133" t="s">
        <v>4657</v>
      </c>
      <c r="D2357" s="1133" t="s">
        <v>1041</v>
      </c>
      <c r="E2357" s="1133" t="s">
        <v>702</v>
      </c>
      <c r="F2357" s="1131" t="str">
        <f t="shared" si="8"/>
        <v/>
      </c>
      <c r="G2357" s="1131">
        <v>-1</v>
      </c>
      <c r="H2357" s="1131" t="s">
        <v>437</v>
      </c>
      <c r="I2357" s="1131" t="s">
        <v>9539</v>
      </c>
      <c r="J2357" s="1131" t="s">
        <v>9540</v>
      </c>
      <c r="R2357" s="1131">
        <v>14</v>
      </c>
      <c r="S2357" s="1131" t="s">
        <v>8376</v>
      </c>
      <c r="T2357" s="1131">
        <v>14</v>
      </c>
    </row>
    <row r="2358" spans="1:20">
      <c r="A2358" s="1131" t="s">
        <v>5730</v>
      </c>
      <c r="B2358" s="1132" t="s">
        <v>5731</v>
      </c>
      <c r="C2358" s="1133" t="s">
        <v>4657</v>
      </c>
      <c r="D2358" s="1133" t="s">
        <v>1041</v>
      </c>
      <c r="E2358" s="1133" t="s">
        <v>702</v>
      </c>
      <c r="F2358" s="1131" t="str">
        <f t="shared" si="8"/>
        <v/>
      </c>
      <c r="G2358" s="1131">
        <v>-1</v>
      </c>
      <c r="H2358" s="1131" t="s">
        <v>437</v>
      </c>
      <c r="I2358" s="1131" t="s">
        <v>9541</v>
      </c>
      <c r="J2358" s="1131" t="s">
        <v>9542</v>
      </c>
      <c r="K2358" s="1131">
        <v>2</v>
      </c>
      <c r="L2358" s="1131" t="s">
        <v>9543</v>
      </c>
      <c r="R2358" s="1131">
        <v>14</v>
      </c>
      <c r="S2358" s="1131" t="s">
        <v>7215</v>
      </c>
      <c r="T2358" s="1131">
        <v>14</v>
      </c>
    </row>
    <row r="2359" spans="1:20">
      <c r="A2359" s="1131" t="s">
        <v>5732</v>
      </c>
      <c r="B2359" s="1132" t="s">
        <v>5733</v>
      </c>
      <c r="C2359" s="1133" t="s">
        <v>4657</v>
      </c>
      <c r="D2359" s="1133" t="s">
        <v>1041</v>
      </c>
      <c r="E2359" s="1133" t="s">
        <v>702</v>
      </c>
      <c r="F2359" s="1131" t="str">
        <f t="shared" si="8"/>
        <v/>
      </c>
      <c r="G2359" s="1131">
        <v>-1</v>
      </c>
      <c r="H2359" s="1131" t="s">
        <v>437</v>
      </c>
      <c r="I2359" s="1131" t="s">
        <v>9544</v>
      </c>
      <c r="J2359" s="1131" t="s">
        <v>9545</v>
      </c>
      <c r="K2359" s="1131">
        <v>2</v>
      </c>
      <c r="L2359" s="1131" t="s">
        <v>9546</v>
      </c>
      <c r="R2359" s="1131">
        <v>14</v>
      </c>
      <c r="S2359" s="1131" t="s">
        <v>8376</v>
      </c>
      <c r="T2359" s="1131">
        <v>14</v>
      </c>
    </row>
    <row r="2360" spans="1:20">
      <c r="A2360" s="1131" t="s">
        <v>5734</v>
      </c>
      <c r="B2360" s="1132" t="s">
        <v>5735</v>
      </c>
      <c r="C2360" s="1133" t="s">
        <v>4657</v>
      </c>
      <c r="D2360" s="1133" t="s">
        <v>1041</v>
      </c>
      <c r="E2360" s="1133" t="s">
        <v>702</v>
      </c>
      <c r="F2360" s="1131" t="str">
        <f t="shared" si="8"/>
        <v/>
      </c>
      <c r="G2360" s="1131">
        <v>-1</v>
      </c>
      <c r="H2360" s="1131" t="s">
        <v>437</v>
      </c>
      <c r="I2360" s="1131" t="s">
        <v>9547</v>
      </c>
      <c r="J2360" s="1131" t="s">
        <v>9548</v>
      </c>
      <c r="K2360" s="1131">
        <v>2</v>
      </c>
      <c r="L2360" s="1131" t="s">
        <v>9549</v>
      </c>
      <c r="R2360" s="1131">
        <v>14</v>
      </c>
      <c r="S2360" s="1131" t="s">
        <v>7215</v>
      </c>
      <c r="T2360" s="1131">
        <v>14</v>
      </c>
    </row>
    <row r="2361" spans="1:20">
      <c r="A2361" s="1131" t="s">
        <v>5736</v>
      </c>
      <c r="B2361" s="1132" t="s">
        <v>5737</v>
      </c>
      <c r="C2361" s="1133" t="s">
        <v>4657</v>
      </c>
      <c r="D2361" s="1133" t="s">
        <v>1041</v>
      </c>
      <c r="E2361" s="1133" t="s">
        <v>702</v>
      </c>
      <c r="F2361" s="1131" t="str">
        <f t="shared" si="8"/>
        <v/>
      </c>
      <c r="G2361" s="1131">
        <v>0</v>
      </c>
      <c r="H2361" s="1131" t="s">
        <v>7246</v>
      </c>
      <c r="I2361" s="1131" t="s">
        <v>9358</v>
      </c>
      <c r="J2361" s="1131" t="s">
        <v>9359</v>
      </c>
      <c r="K2361" s="1131">
        <v>2</v>
      </c>
      <c r="L2361" s="1131" t="s">
        <v>9360</v>
      </c>
      <c r="R2361" s="1131">
        <v>14</v>
      </c>
      <c r="S2361" s="1131" t="s">
        <v>7215</v>
      </c>
      <c r="T2361" s="1131">
        <v>14</v>
      </c>
    </row>
    <row r="2362" spans="1:20">
      <c r="A2362" s="1131" t="s">
        <v>5738</v>
      </c>
      <c r="B2362" s="1132" t="s">
        <v>5739</v>
      </c>
      <c r="C2362" s="1133" t="s">
        <v>4657</v>
      </c>
      <c r="D2362" s="1133" t="s">
        <v>1041</v>
      </c>
      <c r="E2362" s="1133" t="s">
        <v>702</v>
      </c>
      <c r="F2362" s="1131" t="str">
        <f t="shared" si="8"/>
        <v/>
      </c>
      <c r="G2362" s="1131">
        <v>0</v>
      </c>
      <c r="H2362" s="1131" t="s">
        <v>7246</v>
      </c>
      <c r="I2362" s="1131" t="s">
        <v>9361</v>
      </c>
      <c r="J2362" s="1131" t="s">
        <v>9362</v>
      </c>
      <c r="R2362" s="1131">
        <v>14</v>
      </c>
      <c r="S2362" s="1131" t="s">
        <v>8376</v>
      </c>
      <c r="T2362" s="1131">
        <v>14</v>
      </c>
    </row>
    <row r="2363" spans="1:20">
      <c r="A2363" s="1131" t="s">
        <v>5740</v>
      </c>
      <c r="B2363" s="1132" t="s">
        <v>5741</v>
      </c>
      <c r="C2363" s="1133" t="s">
        <v>4657</v>
      </c>
      <c r="D2363" s="1133" t="s">
        <v>1041</v>
      </c>
      <c r="E2363" s="1133" t="s">
        <v>702</v>
      </c>
      <c r="F2363" s="1131" t="str">
        <f t="shared" si="8"/>
        <v/>
      </c>
      <c r="G2363" s="1131">
        <v>0</v>
      </c>
      <c r="H2363" s="1131" t="s">
        <v>7246</v>
      </c>
      <c r="I2363" s="1131" t="s">
        <v>9363</v>
      </c>
      <c r="J2363" s="1131" t="s">
        <v>9364</v>
      </c>
      <c r="R2363" s="1131">
        <v>14</v>
      </c>
      <c r="S2363" s="1131" t="s">
        <v>8376</v>
      </c>
      <c r="T2363" s="1131">
        <v>14</v>
      </c>
    </row>
    <row r="2364" spans="1:20">
      <c r="A2364" s="1131" t="s">
        <v>5742</v>
      </c>
      <c r="B2364" s="1132" t="s">
        <v>5743</v>
      </c>
      <c r="C2364" s="1133" t="s">
        <v>4657</v>
      </c>
      <c r="D2364" s="1133" t="s">
        <v>1041</v>
      </c>
      <c r="E2364" s="1133" t="s">
        <v>702</v>
      </c>
      <c r="F2364" s="1131" t="str">
        <f t="shared" si="8"/>
        <v/>
      </c>
      <c r="G2364" s="1131">
        <v>0</v>
      </c>
      <c r="H2364" s="1131" t="s">
        <v>7246</v>
      </c>
      <c r="I2364" s="1131" t="s">
        <v>9365</v>
      </c>
      <c r="J2364" s="1131" t="s">
        <v>9366</v>
      </c>
      <c r="R2364" s="1131">
        <v>14</v>
      </c>
      <c r="S2364" s="1131" t="s">
        <v>8376</v>
      </c>
      <c r="T2364" s="1131">
        <v>14</v>
      </c>
    </row>
    <row r="2365" spans="1:20">
      <c r="A2365" s="1131" t="s">
        <v>5744</v>
      </c>
      <c r="B2365" s="1132" t="s">
        <v>5745</v>
      </c>
      <c r="C2365" s="1133" t="s">
        <v>4657</v>
      </c>
      <c r="D2365" s="1133" t="s">
        <v>1041</v>
      </c>
      <c r="E2365" s="1133" t="s">
        <v>702</v>
      </c>
      <c r="F2365" s="1131" t="str">
        <f t="shared" si="8"/>
        <v/>
      </c>
      <c r="G2365" s="1131">
        <v>0</v>
      </c>
      <c r="H2365" s="1131" t="s">
        <v>7246</v>
      </c>
      <c r="I2365" s="1131" t="s">
        <v>9367</v>
      </c>
      <c r="J2365" s="1131" t="s">
        <v>9368</v>
      </c>
      <c r="R2365" s="1131">
        <v>42</v>
      </c>
      <c r="S2365" s="1131" t="s">
        <v>8376</v>
      </c>
      <c r="T2365" s="1131">
        <v>42</v>
      </c>
    </row>
    <row r="2366" spans="1:20">
      <c r="A2366" s="1131" t="s">
        <v>5746</v>
      </c>
      <c r="B2366" s="1132" t="s">
        <v>5747</v>
      </c>
      <c r="C2366" s="1133" t="s">
        <v>4657</v>
      </c>
      <c r="D2366" s="1133" t="s">
        <v>1041</v>
      </c>
      <c r="E2366" s="1133" t="s">
        <v>702</v>
      </c>
      <c r="F2366" s="1131" t="str">
        <f t="shared" si="8"/>
        <v/>
      </c>
      <c r="G2366" s="1131">
        <v>0</v>
      </c>
      <c r="H2366" s="1131" t="s">
        <v>7246</v>
      </c>
      <c r="I2366" s="1131" t="s">
        <v>9369</v>
      </c>
      <c r="J2366" s="1131" t="s">
        <v>9370</v>
      </c>
      <c r="R2366" s="1131">
        <v>14</v>
      </c>
      <c r="S2366" s="1131" t="s">
        <v>8376</v>
      </c>
      <c r="T2366" s="1131">
        <v>14</v>
      </c>
    </row>
    <row r="2367" spans="1:20">
      <c r="A2367" s="1131" t="s">
        <v>5748</v>
      </c>
      <c r="B2367" s="1132" t="s">
        <v>5749</v>
      </c>
      <c r="C2367" s="1133" t="s">
        <v>4657</v>
      </c>
      <c r="D2367" s="1133" t="s">
        <v>1041</v>
      </c>
      <c r="E2367" s="1133" t="s">
        <v>702</v>
      </c>
      <c r="F2367" s="1131" t="str">
        <f t="shared" si="8"/>
        <v/>
      </c>
      <c r="G2367" s="1131">
        <v>0</v>
      </c>
      <c r="H2367" s="1131" t="s">
        <v>7246</v>
      </c>
      <c r="I2367" s="1131" t="s">
        <v>9371</v>
      </c>
      <c r="J2367" s="1131" t="s">
        <v>9372</v>
      </c>
      <c r="R2367" s="1131">
        <v>14</v>
      </c>
      <c r="S2367" s="1131" t="s">
        <v>8376</v>
      </c>
      <c r="T2367" s="1131">
        <v>14</v>
      </c>
    </row>
    <row r="2368" spans="1:20">
      <c r="A2368" s="1131" t="s">
        <v>5750</v>
      </c>
      <c r="B2368" s="1132" t="s">
        <v>5751</v>
      </c>
      <c r="C2368" s="1133" t="s">
        <v>4657</v>
      </c>
      <c r="D2368" s="1133" t="s">
        <v>1041</v>
      </c>
      <c r="E2368" s="1133" t="s">
        <v>702</v>
      </c>
      <c r="F2368" s="1131" t="str">
        <f t="shared" si="8"/>
        <v/>
      </c>
      <c r="G2368" s="1131">
        <v>0</v>
      </c>
      <c r="H2368" s="1131" t="s">
        <v>7246</v>
      </c>
      <c r="I2368" s="1131" t="s">
        <v>9373</v>
      </c>
      <c r="J2368" s="1131" t="s">
        <v>9374</v>
      </c>
      <c r="R2368" s="1131">
        <v>28</v>
      </c>
      <c r="S2368" s="1131" t="s">
        <v>8376</v>
      </c>
      <c r="T2368" s="1131">
        <v>28</v>
      </c>
    </row>
    <row r="2369" spans="1:20">
      <c r="A2369" s="1131" t="s">
        <v>5752</v>
      </c>
      <c r="B2369" s="1132" t="s">
        <v>5753</v>
      </c>
      <c r="C2369" s="1133" t="s">
        <v>4657</v>
      </c>
      <c r="D2369" s="1133" t="s">
        <v>1041</v>
      </c>
      <c r="E2369" s="1133" t="s">
        <v>702</v>
      </c>
      <c r="F2369" s="1131" t="str">
        <f t="shared" si="8"/>
        <v/>
      </c>
      <c r="G2369" s="1131">
        <v>0</v>
      </c>
      <c r="H2369" s="1131" t="s">
        <v>7246</v>
      </c>
      <c r="I2369" s="1131" t="s">
        <v>9375</v>
      </c>
      <c r="J2369" s="1131" t="s">
        <v>9376</v>
      </c>
      <c r="R2369" s="1131">
        <v>14</v>
      </c>
      <c r="S2369" s="1131" t="s">
        <v>8376</v>
      </c>
      <c r="T2369" s="1131">
        <v>14</v>
      </c>
    </row>
    <row r="2370" spans="1:20">
      <c r="A2370" s="1131" t="s">
        <v>5754</v>
      </c>
      <c r="B2370" s="1132" t="s">
        <v>5755</v>
      </c>
      <c r="C2370" s="1133" t="s">
        <v>4657</v>
      </c>
      <c r="D2370" s="1133" t="s">
        <v>1041</v>
      </c>
      <c r="E2370" s="1133" t="s">
        <v>702</v>
      </c>
      <c r="F2370" s="1131" t="str">
        <f t="shared" si="8"/>
        <v/>
      </c>
      <c r="G2370" s="1131">
        <v>0</v>
      </c>
      <c r="H2370" s="1131" t="s">
        <v>7246</v>
      </c>
      <c r="I2370" s="1131" t="s">
        <v>9377</v>
      </c>
      <c r="J2370" s="1131" t="s">
        <v>9378</v>
      </c>
      <c r="R2370" s="1131">
        <v>42</v>
      </c>
      <c r="S2370" s="1131" t="s">
        <v>8376</v>
      </c>
      <c r="T2370" s="1131">
        <v>42</v>
      </c>
    </row>
    <row r="2371" spans="1:20">
      <c r="A2371" s="1131" t="s">
        <v>5756</v>
      </c>
      <c r="B2371" s="1132" t="s">
        <v>5757</v>
      </c>
      <c r="C2371" s="1133" t="s">
        <v>4657</v>
      </c>
      <c r="D2371" s="1133" t="s">
        <v>1041</v>
      </c>
      <c r="E2371" s="1133" t="s">
        <v>702</v>
      </c>
      <c r="F2371" s="1131" t="str">
        <f t="shared" si="8"/>
        <v/>
      </c>
      <c r="G2371" s="1131">
        <v>0</v>
      </c>
      <c r="H2371" s="1131" t="s">
        <v>7246</v>
      </c>
      <c r="I2371" s="1131" t="s">
        <v>9379</v>
      </c>
      <c r="J2371" s="1131" t="s">
        <v>9380</v>
      </c>
      <c r="R2371" s="1131">
        <v>14</v>
      </c>
      <c r="S2371" s="1131" t="s">
        <v>8376</v>
      </c>
      <c r="T2371" s="1131">
        <v>14</v>
      </c>
    </row>
    <row r="2372" spans="1:20">
      <c r="A2372" s="1131" t="s">
        <v>5758</v>
      </c>
      <c r="B2372" s="1132" t="s">
        <v>5759</v>
      </c>
      <c r="C2372" s="1133" t="s">
        <v>4657</v>
      </c>
      <c r="D2372" s="1133" t="s">
        <v>1041</v>
      </c>
      <c r="E2372" s="1133" t="s">
        <v>702</v>
      </c>
      <c r="F2372" s="1131" t="str">
        <f t="shared" si="8"/>
        <v/>
      </c>
      <c r="G2372" s="1131">
        <v>0</v>
      </c>
      <c r="H2372" s="1131" t="s">
        <v>7246</v>
      </c>
      <c r="I2372" s="1131" t="s">
        <v>9381</v>
      </c>
      <c r="J2372" s="1131" t="s">
        <v>9382</v>
      </c>
      <c r="R2372" s="1131">
        <v>14</v>
      </c>
      <c r="S2372" s="1131" t="s">
        <v>8376</v>
      </c>
      <c r="T2372" s="1131">
        <v>14</v>
      </c>
    </row>
    <row r="2373" spans="1:20">
      <c r="A2373" s="1131" t="s">
        <v>5760</v>
      </c>
      <c r="B2373" s="1132" t="s">
        <v>5761</v>
      </c>
      <c r="C2373" s="1133" t="s">
        <v>4657</v>
      </c>
      <c r="D2373" s="1133" t="s">
        <v>1041</v>
      </c>
      <c r="E2373" s="1133" t="s">
        <v>702</v>
      </c>
      <c r="F2373" s="1131" t="str">
        <f t="shared" si="8"/>
        <v/>
      </c>
      <c r="G2373" s="1131">
        <v>0</v>
      </c>
      <c r="H2373" s="1131" t="s">
        <v>7246</v>
      </c>
      <c r="I2373" s="1131" t="s">
        <v>9383</v>
      </c>
      <c r="J2373" s="1131" t="s">
        <v>9384</v>
      </c>
      <c r="R2373" s="1131">
        <v>14</v>
      </c>
      <c r="S2373" s="1131" t="s">
        <v>8376</v>
      </c>
      <c r="T2373" s="1131">
        <v>14</v>
      </c>
    </row>
    <row r="2374" spans="1:20">
      <c r="A2374" s="1131" t="s">
        <v>5762</v>
      </c>
      <c r="B2374" s="1132" t="s">
        <v>5763</v>
      </c>
      <c r="C2374" s="1133" t="s">
        <v>4657</v>
      </c>
      <c r="D2374" s="1133" t="s">
        <v>1041</v>
      </c>
      <c r="E2374" s="1133" t="s">
        <v>702</v>
      </c>
      <c r="F2374" s="1131" t="str">
        <f t="shared" si="8"/>
        <v/>
      </c>
      <c r="G2374" s="1131">
        <v>0</v>
      </c>
      <c r="H2374" s="1131" t="s">
        <v>7246</v>
      </c>
      <c r="I2374" s="1131" t="s">
        <v>9385</v>
      </c>
      <c r="J2374" s="1131" t="s">
        <v>9386</v>
      </c>
      <c r="R2374" s="1131">
        <v>14</v>
      </c>
      <c r="S2374" s="1131" t="s">
        <v>8376</v>
      </c>
      <c r="T2374" s="1131">
        <v>14</v>
      </c>
    </row>
    <row r="2375" spans="1:20">
      <c r="A2375" s="1131" t="s">
        <v>5764</v>
      </c>
      <c r="B2375" s="1132" t="s">
        <v>5765</v>
      </c>
      <c r="C2375" s="1133" t="s">
        <v>4657</v>
      </c>
      <c r="D2375" s="1133" t="s">
        <v>1041</v>
      </c>
      <c r="E2375" s="1133" t="s">
        <v>702</v>
      </c>
      <c r="F2375" s="1131" t="str">
        <f t="shared" si="8"/>
        <v/>
      </c>
      <c r="G2375" s="1131">
        <v>0</v>
      </c>
      <c r="H2375" s="1131" t="s">
        <v>7246</v>
      </c>
      <c r="I2375" s="1131" t="s">
        <v>9387</v>
      </c>
      <c r="J2375" s="1131" t="s">
        <v>9388</v>
      </c>
      <c r="K2375" s="1131">
        <v>2</v>
      </c>
      <c r="L2375" s="1131" t="s">
        <v>9389</v>
      </c>
      <c r="R2375" s="1131">
        <v>14</v>
      </c>
      <c r="S2375" s="1131" t="s">
        <v>7215</v>
      </c>
      <c r="T2375" s="1131">
        <v>14</v>
      </c>
    </row>
    <row r="2376" spans="1:20">
      <c r="A2376" s="1131" t="s">
        <v>5766</v>
      </c>
      <c r="B2376" s="1132" t="s">
        <v>5767</v>
      </c>
      <c r="C2376" s="1133" t="s">
        <v>4657</v>
      </c>
      <c r="D2376" s="1133" t="s">
        <v>1041</v>
      </c>
      <c r="E2376" s="1133" t="s">
        <v>702</v>
      </c>
      <c r="F2376" s="1131" t="str">
        <f t="shared" si="8"/>
        <v/>
      </c>
      <c r="G2376" s="1131">
        <v>0</v>
      </c>
      <c r="H2376" s="1131" t="s">
        <v>7246</v>
      </c>
      <c r="I2376" s="1131" t="s">
        <v>9390</v>
      </c>
      <c r="J2376" s="1131" t="s">
        <v>9391</v>
      </c>
      <c r="R2376" s="1131">
        <v>14</v>
      </c>
      <c r="S2376" s="1131" t="s">
        <v>8376</v>
      </c>
      <c r="T2376" s="1131">
        <v>14</v>
      </c>
    </row>
    <row r="2377" spans="1:20">
      <c r="A2377" s="1131" t="s">
        <v>5768</v>
      </c>
      <c r="B2377" s="1132" t="s">
        <v>5769</v>
      </c>
      <c r="C2377" s="1133" t="s">
        <v>4657</v>
      </c>
      <c r="D2377" s="1133" t="s">
        <v>1041</v>
      </c>
      <c r="E2377" s="1133" t="s">
        <v>702</v>
      </c>
      <c r="F2377" s="1131" t="str">
        <f t="shared" si="8"/>
        <v/>
      </c>
      <c r="G2377" s="1131">
        <v>0</v>
      </c>
      <c r="H2377" s="1131" t="s">
        <v>7246</v>
      </c>
      <c r="I2377" s="1131" t="s">
        <v>9392</v>
      </c>
      <c r="J2377" s="1131" t="s">
        <v>9393</v>
      </c>
      <c r="R2377" s="1131">
        <v>14</v>
      </c>
      <c r="S2377" s="1131" t="s">
        <v>8376</v>
      </c>
      <c r="T2377" s="1131">
        <v>14</v>
      </c>
    </row>
    <row r="2378" spans="1:20">
      <c r="A2378" s="1131" t="s">
        <v>5770</v>
      </c>
      <c r="B2378" s="1132" t="s">
        <v>5771</v>
      </c>
      <c r="C2378" s="1133" t="s">
        <v>4657</v>
      </c>
      <c r="D2378" s="1133" t="s">
        <v>1041</v>
      </c>
      <c r="E2378" s="1133" t="s">
        <v>702</v>
      </c>
      <c r="F2378" s="1131" t="str">
        <f t="shared" si="8"/>
        <v/>
      </c>
      <c r="G2378" s="1131">
        <v>0</v>
      </c>
      <c r="H2378" s="1131" t="s">
        <v>7246</v>
      </c>
      <c r="I2378" s="1131" t="s">
        <v>9394</v>
      </c>
      <c r="J2378" s="1131" t="s">
        <v>9395</v>
      </c>
      <c r="R2378" s="1131">
        <v>14</v>
      </c>
      <c r="S2378" s="1131" t="s">
        <v>8376</v>
      </c>
      <c r="T2378" s="1131">
        <v>14</v>
      </c>
    </row>
    <row r="2379" spans="1:20">
      <c r="A2379" s="1131" t="s">
        <v>5772</v>
      </c>
      <c r="B2379" s="1132" t="s">
        <v>5773</v>
      </c>
      <c r="C2379" s="1133" t="s">
        <v>4657</v>
      </c>
      <c r="D2379" s="1133" t="s">
        <v>1041</v>
      </c>
      <c r="E2379" s="1133" t="s">
        <v>702</v>
      </c>
      <c r="F2379" s="1131" t="str">
        <f t="shared" si="8"/>
        <v/>
      </c>
      <c r="G2379" s="1131">
        <v>0</v>
      </c>
      <c r="H2379" s="1131" t="s">
        <v>7246</v>
      </c>
      <c r="I2379" s="1131" t="s">
        <v>9396</v>
      </c>
      <c r="J2379" s="1131" t="s">
        <v>9397</v>
      </c>
      <c r="K2379" s="1131">
        <v>2</v>
      </c>
      <c r="L2379" s="1131" t="s">
        <v>9398</v>
      </c>
      <c r="R2379" s="1131">
        <v>14</v>
      </c>
      <c r="S2379" s="1131" t="s">
        <v>7215</v>
      </c>
      <c r="T2379" s="1131">
        <v>14</v>
      </c>
    </row>
    <row r="2380" spans="1:20">
      <c r="A2380" s="1131" t="s">
        <v>5774</v>
      </c>
      <c r="B2380" s="1132" t="s">
        <v>5775</v>
      </c>
      <c r="C2380" s="1133" t="s">
        <v>4657</v>
      </c>
      <c r="D2380" s="1133" t="s">
        <v>1041</v>
      </c>
      <c r="E2380" s="1133" t="s">
        <v>702</v>
      </c>
      <c r="F2380" s="1131" t="str">
        <f t="shared" si="8"/>
        <v/>
      </c>
      <c r="G2380" s="1131">
        <v>0</v>
      </c>
      <c r="H2380" s="1131" t="s">
        <v>7246</v>
      </c>
      <c r="I2380" s="1131" t="s">
        <v>9399</v>
      </c>
      <c r="J2380" s="1131" t="s">
        <v>9400</v>
      </c>
      <c r="R2380" s="1131">
        <v>14</v>
      </c>
      <c r="S2380" s="1131" t="s">
        <v>8376</v>
      </c>
      <c r="T2380" s="1131">
        <v>14</v>
      </c>
    </row>
    <row r="2381" spans="1:20">
      <c r="A2381" s="1131" t="s">
        <v>5776</v>
      </c>
      <c r="B2381" s="1132" t="s">
        <v>5777</v>
      </c>
      <c r="C2381" s="1133" t="s">
        <v>4657</v>
      </c>
      <c r="D2381" s="1133" t="s">
        <v>1041</v>
      </c>
      <c r="E2381" s="1133" t="s">
        <v>702</v>
      </c>
      <c r="F2381" s="1131" t="str">
        <f t="shared" si="8"/>
        <v/>
      </c>
      <c r="G2381" s="1131">
        <v>0</v>
      </c>
      <c r="H2381" s="1131" t="s">
        <v>7246</v>
      </c>
      <c r="I2381" s="1131" t="s">
        <v>9401</v>
      </c>
      <c r="J2381" s="1131" t="s">
        <v>9402</v>
      </c>
      <c r="R2381" s="1131">
        <v>14</v>
      </c>
      <c r="S2381" s="1131" t="s">
        <v>8376</v>
      </c>
      <c r="T2381" s="1131">
        <v>14</v>
      </c>
    </row>
    <row r="2382" spans="1:20">
      <c r="A2382" s="1131" t="s">
        <v>5778</v>
      </c>
      <c r="B2382" s="1132" t="s">
        <v>5779</v>
      </c>
      <c r="C2382" s="1133" t="s">
        <v>4657</v>
      </c>
      <c r="D2382" s="1133" t="s">
        <v>1041</v>
      </c>
      <c r="E2382" s="1133" t="s">
        <v>702</v>
      </c>
      <c r="F2382" s="1131" t="str">
        <f t="shared" si="8"/>
        <v/>
      </c>
      <c r="G2382" s="1131">
        <v>0</v>
      </c>
      <c r="H2382" s="1131" t="s">
        <v>7246</v>
      </c>
      <c r="I2382" s="1131" t="s">
        <v>9403</v>
      </c>
      <c r="J2382" s="1131" t="s">
        <v>9404</v>
      </c>
      <c r="R2382" s="1131">
        <v>14</v>
      </c>
      <c r="S2382" s="1131" t="s">
        <v>8376</v>
      </c>
      <c r="T2382" s="1131">
        <v>14</v>
      </c>
    </row>
    <row r="2383" spans="1:20">
      <c r="A2383" s="1131" t="s">
        <v>5780</v>
      </c>
      <c r="B2383" s="1132" t="s">
        <v>5781</v>
      </c>
      <c r="C2383" s="1133" t="s">
        <v>4657</v>
      </c>
      <c r="D2383" s="1133" t="s">
        <v>1041</v>
      </c>
      <c r="E2383" s="1133" t="s">
        <v>702</v>
      </c>
      <c r="F2383" s="1131" t="str">
        <f t="shared" si="8"/>
        <v/>
      </c>
      <c r="G2383" s="1131">
        <v>0</v>
      </c>
      <c r="H2383" s="1131" t="s">
        <v>7246</v>
      </c>
      <c r="I2383" s="1131" t="s">
        <v>9405</v>
      </c>
      <c r="J2383" s="1131" t="s">
        <v>9406</v>
      </c>
      <c r="R2383" s="1131">
        <v>14</v>
      </c>
      <c r="S2383" s="1131" t="s">
        <v>8376</v>
      </c>
      <c r="T2383" s="1131">
        <v>14</v>
      </c>
    </row>
    <row r="2384" spans="1:20">
      <c r="A2384" s="1131" t="s">
        <v>5782</v>
      </c>
      <c r="B2384" s="1132" t="s">
        <v>5783</v>
      </c>
      <c r="C2384" s="1133" t="s">
        <v>4657</v>
      </c>
      <c r="D2384" s="1133" t="s">
        <v>1041</v>
      </c>
      <c r="E2384" s="1133" t="s">
        <v>702</v>
      </c>
      <c r="F2384" s="1131" t="str">
        <f t="shared" si="8"/>
        <v/>
      </c>
      <c r="G2384" s="1131">
        <v>0</v>
      </c>
      <c r="H2384" s="1131" t="s">
        <v>7246</v>
      </c>
      <c r="I2384" s="1131" t="s">
        <v>9407</v>
      </c>
      <c r="J2384" s="1131" t="s">
        <v>9408</v>
      </c>
      <c r="R2384" s="1131">
        <v>14</v>
      </c>
      <c r="S2384" s="1131" t="s">
        <v>8376</v>
      </c>
      <c r="T2384" s="1131">
        <v>14</v>
      </c>
    </row>
    <row r="2385" spans="1:20">
      <c r="A2385" s="1131" t="s">
        <v>5784</v>
      </c>
      <c r="B2385" s="1132" t="s">
        <v>5785</v>
      </c>
      <c r="C2385" s="1133" t="s">
        <v>4657</v>
      </c>
      <c r="D2385" s="1133" t="s">
        <v>1041</v>
      </c>
      <c r="E2385" s="1133" t="s">
        <v>702</v>
      </c>
      <c r="F2385" s="1131" t="str">
        <f t="shared" si="8"/>
        <v/>
      </c>
      <c r="G2385" s="1131">
        <v>0</v>
      </c>
      <c r="H2385" s="1131" t="s">
        <v>7246</v>
      </c>
      <c r="I2385" s="1131" t="s">
        <v>9409</v>
      </c>
      <c r="J2385" s="1131" t="s">
        <v>9410</v>
      </c>
      <c r="K2385" s="1131">
        <v>2</v>
      </c>
      <c r="L2385" s="1131" t="s">
        <v>9411</v>
      </c>
      <c r="R2385" s="1131">
        <v>14</v>
      </c>
      <c r="S2385" s="1131" t="s">
        <v>7215</v>
      </c>
      <c r="T2385" s="1131">
        <v>14</v>
      </c>
    </row>
    <row r="2386" spans="1:20">
      <c r="A2386" s="1131" t="s">
        <v>5786</v>
      </c>
      <c r="B2386" s="1132" t="s">
        <v>5787</v>
      </c>
      <c r="C2386" s="1133" t="s">
        <v>4657</v>
      </c>
      <c r="D2386" s="1133" t="s">
        <v>1041</v>
      </c>
      <c r="E2386" s="1133" t="s">
        <v>702</v>
      </c>
      <c r="F2386" s="1131" t="str">
        <f t="shared" si="8"/>
        <v/>
      </c>
      <c r="G2386" s="1131">
        <v>0</v>
      </c>
      <c r="H2386" s="1131" t="s">
        <v>7246</v>
      </c>
      <c r="I2386" s="1131" t="s">
        <v>9412</v>
      </c>
      <c r="J2386" s="1131" t="s">
        <v>9413</v>
      </c>
      <c r="R2386" s="1131">
        <v>14</v>
      </c>
      <c r="S2386" s="1131" t="s">
        <v>8376</v>
      </c>
      <c r="T2386" s="1131">
        <v>14</v>
      </c>
    </row>
    <row r="2387" spans="1:20">
      <c r="A2387" s="1131" t="s">
        <v>5788</v>
      </c>
      <c r="B2387" s="1132" t="s">
        <v>5789</v>
      </c>
      <c r="C2387" s="1133" t="s">
        <v>4657</v>
      </c>
      <c r="D2387" s="1133" t="s">
        <v>1041</v>
      </c>
      <c r="E2387" s="1133" t="s">
        <v>702</v>
      </c>
      <c r="F2387" s="1131" t="str">
        <f t="shared" si="8"/>
        <v/>
      </c>
      <c r="G2387" s="1131">
        <v>0</v>
      </c>
      <c r="H2387" s="1131" t="s">
        <v>7246</v>
      </c>
      <c r="I2387" s="1131" t="s">
        <v>9414</v>
      </c>
      <c r="J2387" s="1131" t="s">
        <v>9415</v>
      </c>
      <c r="R2387" s="1131">
        <v>14</v>
      </c>
      <c r="S2387" s="1131" t="s">
        <v>8376</v>
      </c>
      <c r="T2387" s="1131">
        <v>14</v>
      </c>
    </row>
    <row r="2388" spans="1:20">
      <c r="A2388" s="1131" t="s">
        <v>5790</v>
      </c>
      <c r="B2388" s="1132" t="s">
        <v>5791</v>
      </c>
      <c r="C2388" s="1133" t="s">
        <v>4657</v>
      </c>
      <c r="D2388" s="1133" t="s">
        <v>1041</v>
      </c>
      <c r="E2388" s="1133" t="s">
        <v>702</v>
      </c>
      <c r="F2388" s="1131" t="str">
        <f t="shared" si="8"/>
        <v/>
      </c>
      <c r="G2388" s="1131">
        <v>0</v>
      </c>
      <c r="H2388" s="1131" t="s">
        <v>7246</v>
      </c>
      <c r="I2388" s="1131" t="s">
        <v>9416</v>
      </c>
      <c r="J2388" s="1131" t="s">
        <v>9417</v>
      </c>
      <c r="R2388" s="1131">
        <v>14</v>
      </c>
      <c r="S2388" s="1131" t="s">
        <v>8376</v>
      </c>
      <c r="T2388" s="1131">
        <v>14</v>
      </c>
    </row>
    <row r="2389" spans="1:20">
      <c r="A2389" s="1131" t="s">
        <v>5792</v>
      </c>
      <c r="B2389" s="1132" t="s">
        <v>5793</v>
      </c>
      <c r="C2389" s="1133" t="s">
        <v>4657</v>
      </c>
      <c r="D2389" s="1133" t="s">
        <v>1041</v>
      </c>
      <c r="E2389" s="1133" t="s">
        <v>702</v>
      </c>
      <c r="F2389" s="1131" t="str">
        <f t="shared" si="8"/>
        <v/>
      </c>
      <c r="G2389" s="1131">
        <v>0</v>
      </c>
      <c r="H2389" s="1131" t="s">
        <v>7246</v>
      </c>
      <c r="I2389" s="1131" t="s">
        <v>9418</v>
      </c>
      <c r="J2389" s="1131" t="s">
        <v>9419</v>
      </c>
      <c r="K2389" s="1131">
        <v>2</v>
      </c>
      <c r="L2389" s="1131" t="s">
        <v>9420</v>
      </c>
      <c r="R2389" s="1131">
        <v>14</v>
      </c>
      <c r="S2389" s="1131" t="s">
        <v>7215</v>
      </c>
      <c r="T2389" s="1131">
        <v>14</v>
      </c>
    </row>
    <row r="2390" spans="1:20">
      <c r="A2390" s="1131" t="s">
        <v>5794</v>
      </c>
      <c r="B2390" s="1132" t="s">
        <v>5795</v>
      </c>
      <c r="C2390" s="1133" t="s">
        <v>4657</v>
      </c>
      <c r="D2390" s="1133" t="s">
        <v>1041</v>
      </c>
      <c r="E2390" s="1133" t="s">
        <v>702</v>
      </c>
      <c r="F2390" s="1131" t="str">
        <f t="shared" si="8"/>
        <v/>
      </c>
      <c r="G2390" s="1131">
        <v>0</v>
      </c>
      <c r="H2390" s="1131" t="s">
        <v>7246</v>
      </c>
      <c r="I2390" s="1131" t="s">
        <v>9421</v>
      </c>
      <c r="J2390" s="1131" t="s">
        <v>9422</v>
      </c>
      <c r="R2390" s="1131">
        <v>14</v>
      </c>
      <c r="S2390" s="1131" t="s">
        <v>8376</v>
      </c>
      <c r="T2390" s="1131">
        <v>14</v>
      </c>
    </row>
    <row r="2391" spans="1:20">
      <c r="A2391" s="1131" t="s">
        <v>5796</v>
      </c>
      <c r="B2391" s="1132" t="s">
        <v>5797</v>
      </c>
      <c r="C2391" s="1133" t="s">
        <v>4657</v>
      </c>
      <c r="D2391" s="1133" t="s">
        <v>1041</v>
      </c>
      <c r="E2391" s="1133" t="s">
        <v>702</v>
      </c>
      <c r="F2391" s="1131" t="str">
        <f t="shared" si="8"/>
        <v/>
      </c>
      <c r="G2391" s="1131">
        <v>0</v>
      </c>
      <c r="H2391" s="1131" t="s">
        <v>7246</v>
      </c>
      <c r="I2391" s="1131" t="s">
        <v>9423</v>
      </c>
      <c r="J2391" s="1131" t="s">
        <v>9424</v>
      </c>
      <c r="R2391" s="1131">
        <v>14</v>
      </c>
      <c r="S2391" s="1131" t="s">
        <v>8376</v>
      </c>
      <c r="T2391" s="1131">
        <v>14</v>
      </c>
    </row>
    <row r="2392" spans="1:20">
      <c r="A2392" s="1131" t="s">
        <v>5798</v>
      </c>
      <c r="B2392" s="1132" t="s">
        <v>5799</v>
      </c>
      <c r="C2392" s="1133" t="s">
        <v>4657</v>
      </c>
      <c r="D2392" s="1133" t="s">
        <v>1041</v>
      </c>
      <c r="E2392" s="1133" t="s">
        <v>702</v>
      </c>
      <c r="F2392" s="1131" t="str">
        <f t="shared" si="8"/>
        <v/>
      </c>
      <c r="G2392" s="1131">
        <v>0</v>
      </c>
      <c r="H2392" s="1131" t="s">
        <v>7246</v>
      </c>
      <c r="I2392" s="1131" t="s">
        <v>9425</v>
      </c>
      <c r="J2392" s="1131" t="s">
        <v>9426</v>
      </c>
      <c r="R2392" s="1131">
        <v>14</v>
      </c>
      <c r="S2392" s="1131" t="s">
        <v>8376</v>
      </c>
      <c r="T2392" s="1131">
        <v>14</v>
      </c>
    </row>
    <row r="2393" spans="1:20">
      <c r="A2393" s="1131" t="s">
        <v>5800</v>
      </c>
      <c r="B2393" s="1132" t="s">
        <v>5801</v>
      </c>
      <c r="C2393" s="1133" t="s">
        <v>4657</v>
      </c>
      <c r="D2393" s="1133" t="s">
        <v>1041</v>
      </c>
      <c r="E2393" s="1133" t="s">
        <v>702</v>
      </c>
      <c r="F2393" s="1131" t="str">
        <f t="shared" si="8"/>
        <v/>
      </c>
      <c r="G2393" s="1131">
        <v>0</v>
      </c>
      <c r="H2393" s="1131" t="s">
        <v>7246</v>
      </c>
      <c r="I2393" s="1131" t="s">
        <v>9427</v>
      </c>
      <c r="J2393" s="1131" t="s">
        <v>9428</v>
      </c>
      <c r="R2393" s="1131">
        <v>14</v>
      </c>
      <c r="S2393" s="1131" t="s">
        <v>8376</v>
      </c>
      <c r="T2393" s="1131">
        <v>14</v>
      </c>
    </row>
    <row r="2394" spans="1:20">
      <c r="A2394" s="1131" t="s">
        <v>5802</v>
      </c>
      <c r="B2394" s="1132" t="s">
        <v>5803</v>
      </c>
      <c r="C2394" s="1133" t="s">
        <v>4657</v>
      </c>
      <c r="D2394" s="1133" t="s">
        <v>1041</v>
      </c>
      <c r="E2394" s="1133" t="s">
        <v>702</v>
      </c>
      <c r="F2394" s="1131" t="str">
        <f t="shared" si="8"/>
        <v/>
      </c>
      <c r="G2394" s="1131">
        <v>0</v>
      </c>
      <c r="H2394" s="1131" t="s">
        <v>7246</v>
      </c>
      <c r="I2394" s="1131" t="s">
        <v>9429</v>
      </c>
      <c r="J2394" s="1131" t="s">
        <v>9430</v>
      </c>
      <c r="R2394" s="1131">
        <v>14</v>
      </c>
      <c r="S2394" s="1131" t="s">
        <v>8376</v>
      </c>
      <c r="T2394" s="1131">
        <v>14</v>
      </c>
    </row>
    <row r="2395" spans="1:20">
      <c r="A2395" s="1131" t="s">
        <v>5804</v>
      </c>
      <c r="B2395" s="1132" t="s">
        <v>5805</v>
      </c>
      <c r="C2395" s="1133" t="s">
        <v>4657</v>
      </c>
      <c r="D2395" s="1133" t="s">
        <v>1041</v>
      </c>
      <c r="E2395" s="1133" t="s">
        <v>702</v>
      </c>
      <c r="F2395" s="1131" t="str">
        <f t="shared" si="8"/>
        <v/>
      </c>
      <c r="G2395" s="1131">
        <v>0</v>
      </c>
      <c r="H2395" s="1131" t="s">
        <v>7246</v>
      </c>
      <c r="I2395" s="1131" t="s">
        <v>9431</v>
      </c>
      <c r="J2395" s="1131" t="s">
        <v>9432</v>
      </c>
      <c r="R2395" s="1131">
        <v>14</v>
      </c>
      <c r="S2395" s="1131" t="s">
        <v>8376</v>
      </c>
      <c r="T2395" s="1131">
        <v>14</v>
      </c>
    </row>
    <row r="2396" spans="1:20">
      <c r="A2396" s="1131" t="s">
        <v>5806</v>
      </c>
      <c r="B2396" s="1132" t="s">
        <v>5807</v>
      </c>
      <c r="C2396" s="1133" t="s">
        <v>4657</v>
      </c>
      <c r="D2396" s="1133" t="s">
        <v>1041</v>
      </c>
      <c r="E2396" s="1133" t="s">
        <v>702</v>
      </c>
      <c r="F2396" s="1131" t="str">
        <f t="shared" si="8"/>
        <v/>
      </c>
      <c r="G2396" s="1131">
        <v>0</v>
      </c>
      <c r="H2396" s="1131" t="s">
        <v>7246</v>
      </c>
      <c r="I2396" s="1131" t="s">
        <v>9433</v>
      </c>
      <c r="J2396" s="1131" t="s">
        <v>9434</v>
      </c>
      <c r="R2396" s="1131">
        <v>14</v>
      </c>
      <c r="S2396" s="1131" t="s">
        <v>8376</v>
      </c>
      <c r="T2396" s="1131">
        <v>14</v>
      </c>
    </row>
    <row r="2397" spans="1:20">
      <c r="A2397" s="1131" t="s">
        <v>5808</v>
      </c>
      <c r="B2397" s="1132" t="s">
        <v>5809</v>
      </c>
      <c r="C2397" s="1133" t="s">
        <v>4657</v>
      </c>
      <c r="D2397" s="1133" t="s">
        <v>1041</v>
      </c>
      <c r="E2397" s="1133" t="s">
        <v>702</v>
      </c>
      <c r="F2397" s="1131" t="str">
        <f t="shared" si="8"/>
        <v/>
      </c>
      <c r="G2397" s="1131">
        <v>0</v>
      </c>
      <c r="H2397" s="1131" t="s">
        <v>7246</v>
      </c>
      <c r="I2397" s="1131" t="s">
        <v>9435</v>
      </c>
      <c r="J2397" s="1131" t="s">
        <v>9436</v>
      </c>
      <c r="R2397" s="1131">
        <v>14</v>
      </c>
      <c r="S2397" s="1131" t="s">
        <v>8376</v>
      </c>
      <c r="T2397" s="1131">
        <v>14</v>
      </c>
    </row>
    <row r="2398" spans="1:20">
      <c r="A2398" s="1131" t="s">
        <v>5810</v>
      </c>
      <c r="B2398" s="1132" t="s">
        <v>5811</v>
      </c>
      <c r="C2398" s="1133" t="s">
        <v>4657</v>
      </c>
      <c r="D2398" s="1133" t="s">
        <v>1041</v>
      </c>
      <c r="E2398" s="1133" t="s">
        <v>702</v>
      </c>
      <c r="F2398" s="1131" t="str">
        <f t="shared" ref="F2398:F2461" si="9">IF(LEN(A2398)=28,"","pas bon")</f>
        <v/>
      </c>
      <c r="G2398" s="1131">
        <v>0</v>
      </c>
      <c r="H2398" s="1131" t="s">
        <v>7246</v>
      </c>
      <c r="I2398" s="1131" t="s">
        <v>9437</v>
      </c>
      <c r="J2398" s="1131" t="s">
        <v>9438</v>
      </c>
      <c r="R2398" s="1131">
        <v>14</v>
      </c>
      <c r="S2398" s="1131" t="s">
        <v>8376</v>
      </c>
      <c r="T2398" s="1131">
        <v>14</v>
      </c>
    </row>
    <row r="2399" spans="1:20">
      <c r="A2399" s="1131" t="s">
        <v>5812</v>
      </c>
      <c r="B2399" s="1132" t="s">
        <v>5813</v>
      </c>
      <c r="C2399" s="1133" t="s">
        <v>4657</v>
      </c>
      <c r="D2399" s="1133" t="s">
        <v>1041</v>
      </c>
      <c r="E2399" s="1133" t="s">
        <v>702</v>
      </c>
      <c r="F2399" s="1131" t="str">
        <f t="shared" si="9"/>
        <v/>
      </c>
      <c r="G2399" s="1131">
        <v>0</v>
      </c>
      <c r="H2399" s="1131" t="s">
        <v>7246</v>
      </c>
      <c r="I2399" s="1131" t="s">
        <v>9439</v>
      </c>
      <c r="J2399" s="1131" t="s">
        <v>9440</v>
      </c>
      <c r="R2399" s="1131">
        <v>14</v>
      </c>
      <c r="S2399" s="1131" t="s">
        <v>8376</v>
      </c>
      <c r="T2399" s="1131">
        <v>14</v>
      </c>
    </row>
    <row r="2400" spans="1:20">
      <c r="A2400" s="1131" t="s">
        <v>5814</v>
      </c>
      <c r="B2400" s="1132" t="s">
        <v>5815</v>
      </c>
      <c r="C2400" s="1133" t="s">
        <v>4657</v>
      </c>
      <c r="D2400" s="1133" t="s">
        <v>1041</v>
      </c>
      <c r="E2400" s="1133" t="s">
        <v>702</v>
      </c>
      <c r="F2400" s="1131" t="str">
        <f t="shared" si="9"/>
        <v/>
      </c>
      <c r="G2400" s="1131">
        <v>0</v>
      </c>
      <c r="H2400" s="1131" t="s">
        <v>7246</v>
      </c>
      <c r="I2400" s="1131" t="s">
        <v>9441</v>
      </c>
      <c r="J2400" s="1131" t="s">
        <v>9442</v>
      </c>
      <c r="R2400" s="1131">
        <v>14</v>
      </c>
      <c r="S2400" s="1131" t="s">
        <v>8376</v>
      </c>
      <c r="T2400" s="1131">
        <v>14</v>
      </c>
    </row>
    <row r="2401" spans="1:20">
      <c r="A2401" s="1131" t="s">
        <v>5816</v>
      </c>
      <c r="B2401" s="1132" t="s">
        <v>5817</v>
      </c>
      <c r="C2401" s="1133" t="s">
        <v>4657</v>
      </c>
      <c r="D2401" s="1133" t="s">
        <v>1041</v>
      </c>
      <c r="E2401" s="1133" t="s">
        <v>702</v>
      </c>
      <c r="F2401" s="1131" t="str">
        <f t="shared" si="9"/>
        <v/>
      </c>
      <c r="G2401" s="1131">
        <v>0</v>
      </c>
      <c r="H2401" s="1131" t="s">
        <v>7246</v>
      </c>
      <c r="I2401" s="1131" t="s">
        <v>9443</v>
      </c>
      <c r="J2401" s="1131" t="s">
        <v>9444</v>
      </c>
      <c r="R2401" s="1131">
        <v>14</v>
      </c>
      <c r="S2401" s="1131" t="s">
        <v>8376</v>
      </c>
      <c r="T2401" s="1131">
        <v>14</v>
      </c>
    </row>
    <row r="2402" spans="1:20">
      <c r="A2402" s="1131" t="s">
        <v>5818</v>
      </c>
      <c r="B2402" s="1132" t="s">
        <v>5819</v>
      </c>
      <c r="C2402" s="1133" t="s">
        <v>4657</v>
      </c>
      <c r="D2402" s="1133" t="s">
        <v>1041</v>
      </c>
      <c r="E2402" s="1133" t="s">
        <v>702</v>
      </c>
      <c r="F2402" s="1131" t="str">
        <f t="shared" si="9"/>
        <v/>
      </c>
      <c r="G2402" s="1131">
        <v>0</v>
      </c>
      <c r="H2402" s="1131" t="s">
        <v>7246</v>
      </c>
      <c r="I2402" s="1131" t="s">
        <v>9445</v>
      </c>
      <c r="J2402" s="1131" t="s">
        <v>9446</v>
      </c>
      <c r="R2402" s="1131">
        <v>14</v>
      </c>
      <c r="S2402" s="1131" t="s">
        <v>8376</v>
      </c>
      <c r="T2402" s="1131">
        <v>14</v>
      </c>
    </row>
    <row r="2403" spans="1:20">
      <c r="A2403" s="1131" t="s">
        <v>5820</v>
      </c>
      <c r="B2403" s="1132" t="s">
        <v>5821</v>
      </c>
      <c r="C2403" s="1133" t="s">
        <v>4657</v>
      </c>
      <c r="D2403" s="1133" t="s">
        <v>1041</v>
      </c>
      <c r="E2403" s="1133" t="s">
        <v>702</v>
      </c>
      <c r="F2403" s="1131" t="str">
        <f t="shared" si="9"/>
        <v/>
      </c>
      <c r="G2403" s="1131">
        <v>0</v>
      </c>
      <c r="H2403" s="1131" t="s">
        <v>7246</v>
      </c>
      <c r="I2403" s="1131" t="s">
        <v>9447</v>
      </c>
      <c r="J2403" s="1131" t="s">
        <v>9448</v>
      </c>
      <c r="R2403" s="1131">
        <v>14</v>
      </c>
      <c r="S2403" s="1131" t="s">
        <v>8376</v>
      </c>
      <c r="T2403" s="1131">
        <v>14</v>
      </c>
    </row>
    <row r="2404" spans="1:20">
      <c r="A2404" s="1131" t="s">
        <v>5822</v>
      </c>
      <c r="B2404" s="1132" t="s">
        <v>5823</v>
      </c>
      <c r="C2404" s="1133" t="s">
        <v>4657</v>
      </c>
      <c r="D2404" s="1133" t="s">
        <v>1041</v>
      </c>
      <c r="E2404" s="1133" t="s">
        <v>702</v>
      </c>
      <c r="F2404" s="1131" t="str">
        <f t="shared" si="9"/>
        <v/>
      </c>
      <c r="G2404" s="1131">
        <v>0</v>
      </c>
      <c r="H2404" s="1131" t="s">
        <v>7246</v>
      </c>
      <c r="I2404" s="1131" t="s">
        <v>9449</v>
      </c>
      <c r="J2404" s="1131" t="s">
        <v>9450</v>
      </c>
      <c r="R2404" s="1131">
        <v>14</v>
      </c>
      <c r="S2404" s="1131" t="s">
        <v>8376</v>
      </c>
      <c r="T2404" s="1131">
        <v>14</v>
      </c>
    </row>
    <row r="2405" spans="1:20">
      <c r="A2405" s="1131" t="s">
        <v>5824</v>
      </c>
      <c r="B2405" s="1132" t="s">
        <v>5825</v>
      </c>
      <c r="C2405" s="1133" t="s">
        <v>4657</v>
      </c>
      <c r="D2405" s="1133" t="s">
        <v>1041</v>
      </c>
      <c r="E2405" s="1133" t="s">
        <v>702</v>
      </c>
      <c r="F2405" s="1131" t="str">
        <f t="shared" si="9"/>
        <v/>
      </c>
      <c r="G2405" s="1131">
        <v>0</v>
      </c>
      <c r="H2405" s="1131" t="s">
        <v>7246</v>
      </c>
      <c r="I2405" s="1131" t="s">
        <v>9451</v>
      </c>
      <c r="J2405" s="1131" t="s">
        <v>9452</v>
      </c>
      <c r="R2405" s="1131">
        <v>28</v>
      </c>
      <c r="S2405" s="1131" t="s">
        <v>8376</v>
      </c>
      <c r="T2405" s="1131">
        <v>28</v>
      </c>
    </row>
    <row r="2406" spans="1:20">
      <c r="A2406" s="1131" t="s">
        <v>5826</v>
      </c>
      <c r="B2406" s="1132" t="s">
        <v>5827</v>
      </c>
      <c r="C2406" s="1133" t="s">
        <v>4657</v>
      </c>
      <c r="D2406" s="1133" t="s">
        <v>1041</v>
      </c>
      <c r="E2406" s="1133" t="s">
        <v>702</v>
      </c>
      <c r="F2406" s="1131" t="str">
        <f t="shared" si="9"/>
        <v/>
      </c>
      <c r="G2406" s="1131">
        <v>0</v>
      </c>
      <c r="H2406" s="1131" t="s">
        <v>7246</v>
      </c>
      <c r="I2406" s="1131" t="s">
        <v>9453</v>
      </c>
      <c r="J2406" s="1131" t="s">
        <v>9454</v>
      </c>
      <c r="R2406" s="1131">
        <v>14</v>
      </c>
      <c r="S2406" s="1131" t="s">
        <v>8376</v>
      </c>
      <c r="T2406" s="1131">
        <v>14</v>
      </c>
    </row>
    <row r="2407" spans="1:20">
      <c r="A2407" s="1131" t="s">
        <v>5828</v>
      </c>
      <c r="B2407" s="1132" t="s">
        <v>5829</v>
      </c>
      <c r="C2407" s="1133" t="s">
        <v>4657</v>
      </c>
      <c r="D2407" s="1133" t="s">
        <v>1041</v>
      </c>
      <c r="E2407" s="1133" t="s">
        <v>702</v>
      </c>
      <c r="F2407" s="1131" t="str">
        <f t="shared" si="9"/>
        <v/>
      </c>
      <c r="G2407" s="1131">
        <v>0</v>
      </c>
      <c r="H2407" s="1131" t="s">
        <v>7246</v>
      </c>
      <c r="I2407" s="1131" t="s">
        <v>9455</v>
      </c>
      <c r="J2407" s="1131" t="s">
        <v>9456</v>
      </c>
      <c r="R2407" s="1131">
        <v>28</v>
      </c>
      <c r="S2407" s="1131" t="s">
        <v>8376</v>
      </c>
      <c r="T2407" s="1131">
        <v>28</v>
      </c>
    </row>
    <row r="2408" spans="1:20">
      <c r="A2408" s="1131" t="s">
        <v>5830</v>
      </c>
      <c r="B2408" s="1132" t="s">
        <v>5831</v>
      </c>
      <c r="C2408" s="1133" t="s">
        <v>4657</v>
      </c>
      <c r="D2408" s="1133" t="s">
        <v>1041</v>
      </c>
      <c r="E2408" s="1133" t="s">
        <v>702</v>
      </c>
      <c r="F2408" s="1131" t="str">
        <f t="shared" si="9"/>
        <v/>
      </c>
      <c r="G2408" s="1131">
        <v>0</v>
      </c>
      <c r="H2408" s="1131" t="s">
        <v>7246</v>
      </c>
      <c r="I2408" s="1131" t="s">
        <v>9457</v>
      </c>
      <c r="J2408" s="1131" t="s">
        <v>9458</v>
      </c>
      <c r="R2408" s="1131">
        <v>14</v>
      </c>
      <c r="S2408" s="1131" t="s">
        <v>8376</v>
      </c>
      <c r="T2408" s="1131">
        <v>14</v>
      </c>
    </row>
    <row r="2409" spans="1:20">
      <c r="A2409" s="1131" t="s">
        <v>5832</v>
      </c>
      <c r="B2409" s="1132" t="s">
        <v>5833</v>
      </c>
      <c r="C2409" s="1133" t="s">
        <v>4657</v>
      </c>
      <c r="D2409" s="1133" t="s">
        <v>1041</v>
      </c>
      <c r="E2409" s="1133" t="s">
        <v>702</v>
      </c>
      <c r="F2409" s="1131" t="str">
        <f t="shared" si="9"/>
        <v/>
      </c>
      <c r="G2409" s="1131">
        <v>0</v>
      </c>
      <c r="H2409" s="1131" t="s">
        <v>7246</v>
      </c>
      <c r="I2409" s="1131" t="s">
        <v>9459</v>
      </c>
      <c r="J2409" s="1131" t="s">
        <v>9460</v>
      </c>
      <c r="R2409" s="1131">
        <v>14</v>
      </c>
      <c r="S2409" s="1131" t="s">
        <v>8376</v>
      </c>
      <c r="T2409" s="1131">
        <v>14</v>
      </c>
    </row>
    <row r="2410" spans="1:20">
      <c r="A2410" s="1131" t="s">
        <v>5834</v>
      </c>
      <c r="B2410" s="1132" t="s">
        <v>5835</v>
      </c>
      <c r="C2410" s="1133" t="s">
        <v>4657</v>
      </c>
      <c r="D2410" s="1133" t="s">
        <v>1041</v>
      </c>
      <c r="E2410" s="1133" t="s">
        <v>702</v>
      </c>
      <c r="F2410" s="1131" t="str">
        <f t="shared" si="9"/>
        <v/>
      </c>
      <c r="G2410" s="1131">
        <v>0</v>
      </c>
      <c r="H2410" s="1131" t="s">
        <v>7246</v>
      </c>
      <c r="I2410" s="1131" t="s">
        <v>9461</v>
      </c>
      <c r="J2410" s="1131" t="s">
        <v>9462</v>
      </c>
      <c r="R2410" s="1131">
        <v>14</v>
      </c>
      <c r="S2410" s="1131" t="s">
        <v>8376</v>
      </c>
      <c r="T2410" s="1131">
        <v>14</v>
      </c>
    </row>
    <row r="2411" spans="1:20">
      <c r="A2411" s="1131" t="s">
        <v>5836</v>
      </c>
      <c r="B2411" s="1132" t="s">
        <v>5837</v>
      </c>
      <c r="C2411" s="1133" t="s">
        <v>4657</v>
      </c>
      <c r="D2411" s="1133" t="s">
        <v>1041</v>
      </c>
      <c r="E2411" s="1133" t="s">
        <v>702</v>
      </c>
      <c r="F2411" s="1131" t="str">
        <f t="shared" si="9"/>
        <v/>
      </c>
      <c r="G2411" s="1131">
        <v>0</v>
      </c>
      <c r="H2411" s="1131" t="s">
        <v>7246</v>
      </c>
      <c r="I2411" s="1131" t="s">
        <v>9463</v>
      </c>
      <c r="J2411" s="1131" t="s">
        <v>9464</v>
      </c>
      <c r="R2411" s="1131">
        <v>14</v>
      </c>
      <c r="S2411" s="1131" t="s">
        <v>8376</v>
      </c>
      <c r="T2411" s="1131">
        <v>14</v>
      </c>
    </row>
    <row r="2412" spans="1:20">
      <c r="A2412" s="1131" t="s">
        <v>5838</v>
      </c>
      <c r="B2412" s="1132" t="s">
        <v>5839</v>
      </c>
      <c r="C2412" s="1133" t="s">
        <v>4657</v>
      </c>
      <c r="D2412" s="1133" t="s">
        <v>1041</v>
      </c>
      <c r="E2412" s="1133" t="s">
        <v>702</v>
      </c>
      <c r="F2412" s="1131" t="str">
        <f t="shared" si="9"/>
        <v/>
      </c>
      <c r="G2412" s="1131">
        <v>0</v>
      </c>
      <c r="H2412" s="1131" t="s">
        <v>7246</v>
      </c>
      <c r="I2412" s="1131" t="s">
        <v>9465</v>
      </c>
      <c r="J2412" s="1131" t="s">
        <v>9466</v>
      </c>
      <c r="R2412" s="1131">
        <v>27</v>
      </c>
      <c r="S2412" s="1131" t="s">
        <v>8376</v>
      </c>
      <c r="T2412" s="1131">
        <v>27</v>
      </c>
    </row>
    <row r="2413" spans="1:20">
      <c r="A2413" s="1131" t="s">
        <v>5840</v>
      </c>
      <c r="B2413" s="1132" t="s">
        <v>5841</v>
      </c>
      <c r="C2413" s="1133" t="s">
        <v>4657</v>
      </c>
      <c r="D2413" s="1133" t="s">
        <v>1041</v>
      </c>
      <c r="E2413" s="1133" t="s">
        <v>702</v>
      </c>
      <c r="F2413" s="1131" t="str">
        <f t="shared" si="9"/>
        <v/>
      </c>
      <c r="G2413" s="1131">
        <v>0</v>
      </c>
      <c r="H2413" s="1131" t="s">
        <v>7246</v>
      </c>
      <c r="I2413" s="1131" t="s">
        <v>9467</v>
      </c>
      <c r="J2413" s="1131" t="s">
        <v>9468</v>
      </c>
      <c r="R2413" s="1131">
        <v>14</v>
      </c>
      <c r="S2413" s="1131" t="s">
        <v>8376</v>
      </c>
      <c r="T2413" s="1131">
        <v>14</v>
      </c>
    </row>
    <row r="2414" spans="1:20">
      <c r="A2414" s="1131" t="s">
        <v>5842</v>
      </c>
      <c r="B2414" s="1132" t="s">
        <v>5843</v>
      </c>
      <c r="C2414" s="1133" t="s">
        <v>4657</v>
      </c>
      <c r="D2414" s="1133" t="s">
        <v>1041</v>
      </c>
      <c r="E2414" s="1133" t="s">
        <v>702</v>
      </c>
      <c r="F2414" s="1131" t="str">
        <f t="shared" si="9"/>
        <v/>
      </c>
      <c r="G2414" s="1131">
        <v>0</v>
      </c>
      <c r="H2414" s="1131" t="s">
        <v>7246</v>
      </c>
      <c r="I2414" s="1131" t="s">
        <v>9469</v>
      </c>
      <c r="J2414" s="1131" t="s">
        <v>9470</v>
      </c>
      <c r="R2414" s="1131">
        <v>14</v>
      </c>
      <c r="S2414" s="1131" t="s">
        <v>8376</v>
      </c>
      <c r="T2414" s="1131">
        <v>14</v>
      </c>
    </row>
    <row r="2415" spans="1:20">
      <c r="A2415" s="1131" t="s">
        <v>5844</v>
      </c>
      <c r="B2415" s="1132" t="s">
        <v>5845</v>
      </c>
      <c r="C2415" s="1133" t="s">
        <v>4657</v>
      </c>
      <c r="D2415" s="1133" t="s">
        <v>1041</v>
      </c>
      <c r="E2415" s="1133" t="s">
        <v>702</v>
      </c>
      <c r="F2415" s="1131" t="str">
        <f t="shared" si="9"/>
        <v/>
      </c>
      <c r="G2415" s="1131">
        <v>0</v>
      </c>
      <c r="H2415" s="1131" t="s">
        <v>7246</v>
      </c>
      <c r="I2415" s="1131" t="s">
        <v>9471</v>
      </c>
      <c r="J2415" s="1131" t="s">
        <v>9472</v>
      </c>
      <c r="R2415" s="1131">
        <v>14</v>
      </c>
      <c r="S2415" s="1131" t="s">
        <v>8376</v>
      </c>
      <c r="T2415" s="1131">
        <v>14</v>
      </c>
    </row>
    <row r="2416" spans="1:20">
      <c r="A2416" s="1131" t="s">
        <v>5846</v>
      </c>
      <c r="B2416" s="1132" t="s">
        <v>5847</v>
      </c>
      <c r="C2416" s="1133" t="s">
        <v>4657</v>
      </c>
      <c r="D2416" s="1133" t="s">
        <v>1041</v>
      </c>
      <c r="E2416" s="1133" t="s">
        <v>702</v>
      </c>
      <c r="F2416" s="1131" t="str">
        <f t="shared" si="9"/>
        <v/>
      </c>
      <c r="G2416" s="1131">
        <v>0</v>
      </c>
      <c r="H2416" s="1131" t="s">
        <v>7246</v>
      </c>
      <c r="I2416" s="1131" t="s">
        <v>9473</v>
      </c>
      <c r="J2416" s="1131" t="s">
        <v>9474</v>
      </c>
      <c r="R2416" s="1131">
        <v>14</v>
      </c>
      <c r="S2416" s="1131" t="s">
        <v>8376</v>
      </c>
      <c r="T2416" s="1131">
        <v>14</v>
      </c>
    </row>
    <row r="2417" spans="1:20">
      <c r="A2417" s="1131" t="s">
        <v>5848</v>
      </c>
      <c r="B2417" s="1132" t="s">
        <v>5849</v>
      </c>
      <c r="C2417" s="1133" t="s">
        <v>4657</v>
      </c>
      <c r="D2417" s="1133" t="s">
        <v>1041</v>
      </c>
      <c r="E2417" s="1133" t="s">
        <v>702</v>
      </c>
      <c r="F2417" s="1131" t="str">
        <f t="shared" si="9"/>
        <v/>
      </c>
      <c r="G2417" s="1131">
        <v>0</v>
      </c>
      <c r="H2417" s="1131" t="s">
        <v>7246</v>
      </c>
      <c r="I2417" s="1131" t="s">
        <v>9475</v>
      </c>
      <c r="J2417" s="1131" t="s">
        <v>9476</v>
      </c>
      <c r="R2417" s="1131">
        <v>14</v>
      </c>
      <c r="S2417" s="1131" t="s">
        <v>8376</v>
      </c>
      <c r="T2417" s="1131">
        <v>14</v>
      </c>
    </row>
    <row r="2418" spans="1:20">
      <c r="A2418" s="1131" t="s">
        <v>5850</v>
      </c>
      <c r="B2418" s="1132" t="s">
        <v>5851</v>
      </c>
      <c r="C2418" s="1133" t="s">
        <v>4657</v>
      </c>
      <c r="D2418" s="1133" t="s">
        <v>1041</v>
      </c>
      <c r="E2418" s="1133" t="s">
        <v>702</v>
      </c>
      <c r="F2418" s="1131" t="str">
        <f t="shared" si="9"/>
        <v/>
      </c>
      <c r="G2418" s="1131">
        <v>0</v>
      </c>
      <c r="H2418" s="1131" t="s">
        <v>7246</v>
      </c>
      <c r="I2418" s="1131" t="s">
        <v>9477</v>
      </c>
      <c r="J2418" s="1131" t="s">
        <v>9478</v>
      </c>
      <c r="R2418" s="1131">
        <v>14</v>
      </c>
      <c r="S2418" s="1131" t="s">
        <v>8376</v>
      </c>
      <c r="T2418" s="1131">
        <v>14</v>
      </c>
    </row>
    <row r="2419" spans="1:20">
      <c r="A2419" s="1131" t="s">
        <v>5852</v>
      </c>
      <c r="B2419" s="1132" t="s">
        <v>5853</v>
      </c>
      <c r="C2419" s="1133" t="s">
        <v>4657</v>
      </c>
      <c r="D2419" s="1133" t="s">
        <v>1041</v>
      </c>
      <c r="E2419" s="1133" t="s">
        <v>702</v>
      </c>
      <c r="F2419" s="1131" t="str">
        <f t="shared" si="9"/>
        <v/>
      </c>
      <c r="G2419" s="1131">
        <v>0</v>
      </c>
      <c r="H2419" s="1131" t="s">
        <v>7246</v>
      </c>
      <c r="I2419" s="1131" t="s">
        <v>9479</v>
      </c>
      <c r="J2419" s="1131" t="s">
        <v>9480</v>
      </c>
      <c r="R2419" s="1131">
        <v>14</v>
      </c>
      <c r="S2419" s="1131" t="s">
        <v>8376</v>
      </c>
      <c r="T2419" s="1131">
        <v>14</v>
      </c>
    </row>
    <row r="2420" spans="1:20">
      <c r="A2420" s="1131" t="s">
        <v>5854</v>
      </c>
      <c r="B2420" s="1132" t="s">
        <v>5855</v>
      </c>
      <c r="C2420" s="1133" t="s">
        <v>4657</v>
      </c>
      <c r="D2420" s="1133" t="s">
        <v>1041</v>
      </c>
      <c r="E2420" s="1133" t="s">
        <v>702</v>
      </c>
      <c r="F2420" s="1131" t="str">
        <f t="shared" si="9"/>
        <v/>
      </c>
      <c r="G2420" s="1131">
        <v>0</v>
      </c>
      <c r="H2420" s="1131" t="s">
        <v>7246</v>
      </c>
      <c r="I2420" s="1131" t="s">
        <v>9481</v>
      </c>
      <c r="J2420" s="1131" t="s">
        <v>9482</v>
      </c>
      <c r="K2420" s="1131">
        <v>2</v>
      </c>
      <c r="L2420" s="1131" t="s">
        <v>9483</v>
      </c>
      <c r="R2420" s="1131">
        <v>14</v>
      </c>
      <c r="S2420" s="1131" t="s">
        <v>7215</v>
      </c>
      <c r="T2420" s="1131">
        <v>14</v>
      </c>
    </row>
    <row r="2421" spans="1:20">
      <c r="A2421" s="1131" t="s">
        <v>5856</v>
      </c>
      <c r="B2421" s="1132" t="s">
        <v>5857</v>
      </c>
      <c r="C2421" s="1133" t="s">
        <v>4657</v>
      </c>
      <c r="D2421" s="1133" t="s">
        <v>1041</v>
      </c>
      <c r="E2421" s="1133" t="s">
        <v>702</v>
      </c>
      <c r="F2421" s="1131" t="str">
        <f t="shared" si="9"/>
        <v/>
      </c>
      <c r="G2421" s="1131">
        <v>0</v>
      </c>
      <c r="H2421" s="1131" t="s">
        <v>7246</v>
      </c>
      <c r="I2421" s="1131" t="s">
        <v>9484</v>
      </c>
      <c r="J2421" s="1131" t="s">
        <v>9485</v>
      </c>
      <c r="K2421" s="1131">
        <v>2</v>
      </c>
      <c r="L2421" s="1131" t="s">
        <v>9486</v>
      </c>
      <c r="R2421" s="1131">
        <v>14</v>
      </c>
      <c r="S2421" s="1131" t="s">
        <v>7215</v>
      </c>
      <c r="T2421" s="1131">
        <v>14</v>
      </c>
    </row>
    <row r="2422" spans="1:20">
      <c r="A2422" s="1131" t="s">
        <v>5858</v>
      </c>
      <c r="B2422" s="1132" t="s">
        <v>5859</v>
      </c>
      <c r="C2422" s="1133" t="s">
        <v>4657</v>
      </c>
      <c r="D2422" s="1133" t="s">
        <v>1041</v>
      </c>
      <c r="E2422" s="1133" t="s">
        <v>702</v>
      </c>
      <c r="F2422" s="1131" t="str">
        <f t="shared" si="9"/>
        <v/>
      </c>
      <c r="G2422" s="1131">
        <v>0</v>
      </c>
      <c r="H2422" s="1131" t="s">
        <v>7246</v>
      </c>
      <c r="I2422" s="1131" t="s">
        <v>9487</v>
      </c>
      <c r="J2422" s="1131" t="s">
        <v>9488</v>
      </c>
      <c r="K2422" s="1131">
        <v>2</v>
      </c>
      <c r="L2422" s="1131" t="s">
        <v>9489</v>
      </c>
      <c r="R2422" s="1131">
        <v>14</v>
      </c>
      <c r="S2422" s="1131" t="s">
        <v>8376</v>
      </c>
      <c r="T2422" s="1131">
        <v>14</v>
      </c>
    </row>
    <row r="2423" spans="1:20">
      <c r="A2423" s="1131" t="s">
        <v>5860</v>
      </c>
      <c r="B2423" s="1132" t="s">
        <v>5861</v>
      </c>
      <c r="C2423" s="1133" t="s">
        <v>4657</v>
      </c>
      <c r="D2423" s="1133" t="s">
        <v>1041</v>
      </c>
      <c r="E2423" s="1133" t="s">
        <v>702</v>
      </c>
      <c r="F2423" s="1131" t="str">
        <f t="shared" si="9"/>
        <v/>
      </c>
      <c r="G2423" s="1131">
        <v>0</v>
      </c>
      <c r="H2423" s="1131" t="s">
        <v>7246</v>
      </c>
      <c r="I2423" s="1131" t="s">
        <v>9490</v>
      </c>
      <c r="J2423" s="1131" t="s">
        <v>9491</v>
      </c>
      <c r="R2423" s="1131">
        <v>14</v>
      </c>
      <c r="S2423" s="1131" t="s">
        <v>8376</v>
      </c>
      <c r="T2423" s="1131">
        <v>14</v>
      </c>
    </row>
    <row r="2424" spans="1:20">
      <c r="A2424" s="1131" t="s">
        <v>5862</v>
      </c>
      <c r="B2424" s="1132" t="s">
        <v>5863</v>
      </c>
      <c r="C2424" s="1133" t="s">
        <v>4657</v>
      </c>
      <c r="D2424" s="1133" t="s">
        <v>1041</v>
      </c>
      <c r="E2424" s="1133" t="s">
        <v>702</v>
      </c>
      <c r="F2424" s="1131" t="str">
        <f t="shared" si="9"/>
        <v/>
      </c>
      <c r="G2424" s="1131">
        <v>0</v>
      </c>
      <c r="H2424" s="1131" t="s">
        <v>7246</v>
      </c>
      <c r="I2424" s="1131" t="s">
        <v>9492</v>
      </c>
      <c r="J2424" s="1131" t="s">
        <v>9493</v>
      </c>
      <c r="R2424" s="1131">
        <v>13</v>
      </c>
      <c r="S2424" s="1131" t="s">
        <v>8376</v>
      </c>
      <c r="T2424" s="1131">
        <v>13</v>
      </c>
    </row>
    <row r="2425" spans="1:20">
      <c r="A2425" s="1131" t="s">
        <v>5864</v>
      </c>
      <c r="B2425" s="1132" t="s">
        <v>5865</v>
      </c>
      <c r="C2425" s="1133" t="s">
        <v>4657</v>
      </c>
      <c r="D2425" s="1133" t="s">
        <v>1041</v>
      </c>
      <c r="E2425" s="1133" t="s">
        <v>702</v>
      </c>
      <c r="F2425" s="1131" t="str">
        <f t="shared" si="9"/>
        <v/>
      </c>
      <c r="G2425" s="1131">
        <v>0</v>
      </c>
      <c r="H2425" s="1131" t="s">
        <v>7246</v>
      </c>
      <c r="I2425" s="1131" t="s">
        <v>9494</v>
      </c>
      <c r="J2425" s="1131" t="s">
        <v>9495</v>
      </c>
      <c r="R2425" s="1131">
        <v>14</v>
      </c>
      <c r="S2425" s="1131" t="s">
        <v>8376</v>
      </c>
      <c r="T2425" s="1131">
        <v>14</v>
      </c>
    </row>
    <row r="2426" spans="1:20">
      <c r="A2426" s="1131" t="s">
        <v>5866</v>
      </c>
      <c r="B2426" s="1132" t="s">
        <v>5867</v>
      </c>
      <c r="C2426" s="1133" t="s">
        <v>4657</v>
      </c>
      <c r="D2426" s="1133" t="s">
        <v>1041</v>
      </c>
      <c r="E2426" s="1133" t="s">
        <v>702</v>
      </c>
      <c r="F2426" s="1131" t="str">
        <f t="shared" si="9"/>
        <v/>
      </c>
      <c r="G2426" s="1131">
        <v>0</v>
      </c>
      <c r="H2426" s="1131" t="s">
        <v>7246</v>
      </c>
      <c r="I2426" s="1131" t="s">
        <v>9496</v>
      </c>
      <c r="J2426" s="1131" t="s">
        <v>9497</v>
      </c>
      <c r="R2426" s="1131">
        <v>14</v>
      </c>
      <c r="S2426" s="1131" t="s">
        <v>8376</v>
      </c>
      <c r="T2426" s="1131">
        <v>14</v>
      </c>
    </row>
    <row r="2427" spans="1:20">
      <c r="A2427" s="1131" t="s">
        <v>5868</v>
      </c>
      <c r="B2427" s="1132" t="s">
        <v>5869</v>
      </c>
      <c r="C2427" s="1133" t="s">
        <v>4657</v>
      </c>
      <c r="D2427" s="1133" t="s">
        <v>1041</v>
      </c>
      <c r="E2427" s="1133" t="s">
        <v>702</v>
      </c>
      <c r="F2427" s="1131" t="str">
        <f t="shared" si="9"/>
        <v/>
      </c>
      <c r="G2427" s="1131">
        <v>0</v>
      </c>
      <c r="H2427" s="1131" t="s">
        <v>7246</v>
      </c>
      <c r="I2427" s="1131" t="s">
        <v>9498</v>
      </c>
      <c r="J2427" s="1131" t="s">
        <v>9499</v>
      </c>
      <c r="R2427" s="1131">
        <v>14</v>
      </c>
      <c r="S2427" s="1131" t="s">
        <v>8376</v>
      </c>
      <c r="T2427" s="1131">
        <v>14</v>
      </c>
    </row>
    <row r="2428" spans="1:20">
      <c r="A2428" s="1131" t="s">
        <v>5870</v>
      </c>
      <c r="B2428" s="1132" t="s">
        <v>5871</v>
      </c>
      <c r="C2428" s="1133" t="s">
        <v>4657</v>
      </c>
      <c r="D2428" s="1133" t="s">
        <v>1041</v>
      </c>
      <c r="E2428" s="1133" t="s">
        <v>702</v>
      </c>
      <c r="F2428" s="1131" t="str">
        <f t="shared" si="9"/>
        <v/>
      </c>
      <c r="G2428" s="1131">
        <v>0</v>
      </c>
      <c r="H2428" s="1131" t="s">
        <v>7246</v>
      </c>
      <c r="I2428" s="1131" t="s">
        <v>9500</v>
      </c>
      <c r="J2428" s="1131" t="s">
        <v>9501</v>
      </c>
      <c r="R2428" s="1131">
        <v>14</v>
      </c>
      <c r="S2428" s="1131" t="s">
        <v>8376</v>
      </c>
      <c r="T2428" s="1131">
        <v>14</v>
      </c>
    </row>
    <row r="2429" spans="1:20">
      <c r="A2429" s="1131" t="s">
        <v>5872</v>
      </c>
      <c r="B2429" s="1132" t="s">
        <v>5873</v>
      </c>
      <c r="C2429" s="1133" t="s">
        <v>4657</v>
      </c>
      <c r="D2429" s="1133" t="s">
        <v>1041</v>
      </c>
      <c r="E2429" s="1133" t="s">
        <v>702</v>
      </c>
      <c r="F2429" s="1131" t="str">
        <f t="shared" si="9"/>
        <v/>
      </c>
      <c r="G2429" s="1131">
        <v>0</v>
      </c>
      <c r="H2429" s="1131" t="s">
        <v>7246</v>
      </c>
      <c r="I2429" s="1131" t="s">
        <v>9502</v>
      </c>
      <c r="J2429" s="1131" t="s">
        <v>9503</v>
      </c>
      <c r="R2429" s="1131">
        <v>14</v>
      </c>
      <c r="S2429" s="1131" t="s">
        <v>8376</v>
      </c>
      <c r="T2429" s="1131">
        <v>14</v>
      </c>
    </row>
    <row r="2430" spans="1:20">
      <c r="A2430" s="1131" t="s">
        <v>5874</v>
      </c>
      <c r="B2430" s="1132" t="s">
        <v>5875</v>
      </c>
      <c r="C2430" s="1133" t="s">
        <v>4657</v>
      </c>
      <c r="D2430" s="1133" t="s">
        <v>1041</v>
      </c>
      <c r="E2430" s="1133" t="s">
        <v>702</v>
      </c>
      <c r="F2430" s="1131" t="str">
        <f t="shared" si="9"/>
        <v/>
      </c>
      <c r="G2430" s="1131">
        <v>0</v>
      </c>
      <c r="H2430" s="1131" t="s">
        <v>7246</v>
      </c>
      <c r="I2430" s="1131" t="s">
        <v>9504</v>
      </c>
      <c r="J2430" s="1131" t="s">
        <v>9505</v>
      </c>
      <c r="R2430" s="1131">
        <v>14</v>
      </c>
      <c r="S2430" s="1131" t="s">
        <v>8376</v>
      </c>
      <c r="T2430" s="1131">
        <v>14</v>
      </c>
    </row>
    <row r="2431" spans="1:20">
      <c r="A2431" s="1131" t="s">
        <v>5876</v>
      </c>
      <c r="B2431" s="1132" t="s">
        <v>5877</v>
      </c>
      <c r="C2431" s="1133" t="s">
        <v>4657</v>
      </c>
      <c r="D2431" s="1133" t="s">
        <v>1041</v>
      </c>
      <c r="E2431" s="1133" t="s">
        <v>702</v>
      </c>
      <c r="F2431" s="1131" t="str">
        <f t="shared" si="9"/>
        <v/>
      </c>
      <c r="G2431" s="1131">
        <v>0</v>
      </c>
      <c r="H2431" s="1131" t="s">
        <v>7246</v>
      </c>
      <c r="I2431" s="1131" t="s">
        <v>9506</v>
      </c>
      <c r="J2431" s="1131" t="s">
        <v>9507</v>
      </c>
      <c r="R2431" s="1131">
        <v>14</v>
      </c>
      <c r="S2431" s="1131" t="s">
        <v>8376</v>
      </c>
      <c r="T2431" s="1131">
        <v>14</v>
      </c>
    </row>
    <row r="2432" spans="1:20">
      <c r="A2432" s="1131" t="s">
        <v>5878</v>
      </c>
      <c r="B2432" s="1132" t="s">
        <v>5879</v>
      </c>
      <c r="C2432" s="1133" t="s">
        <v>4657</v>
      </c>
      <c r="D2432" s="1133" t="s">
        <v>1041</v>
      </c>
      <c r="E2432" s="1133" t="s">
        <v>702</v>
      </c>
      <c r="F2432" s="1131" t="str">
        <f t="shared" si="9"/>
        <v/>
      </c>
      <c r="G2432" s="1131">
        <v>0</v>
      </c>
      <c r="H2432" s="1131" t="s">
        <v>7246</v>
      </c>
      <c r="I2432" s="1131" t="s">
        <v>9508</v>
      </c>
      <c r="J2432" s="1131" t="s">
        <v>9509</v>
      </c>
      <c r="R2432" s="1131">
        <v>14</v>
      </c>
      <c r="S2432" s="1131" t="s">
        <v>8376</v>
      </c>
      <c r="T2432" s="1131">
        <v>14</v>
      </c>
    </row>
    <row r="2433" spans="1:20">
      <c r="A2433" s="1131" t="s">
        <v>5880</v>
      </c>
      <c r="B2433" s="1132" t="s">
        <v>5881</v>
      </c>
      <c r="C2433" s="1133" t="s">
        <v>4657</v>
      </c>
      <c r="D2433" s="1133" t="s">
        <v>1041</v>
      </c>
      <c r="E2433" s="1133" t="s">
        <v>702</v>
      </c>
      <c r="F2433" s="1131" t="str">
        <f t="shared" si="9"/>
        <v/>
      </c>
      <c r="G2433" s="1131">
        <v>0</v>
      </c>
      <c r="H2433" s="1131" t="s">
        <v>7246</v>
      </c>
      <c r="I2433" s="1131" t="s">
        <v>9510</v>
      </c>
      <c r="J2433" s="1131" t="s">
        <v>9511</v>
      </c>
      <c r="R2433" s="1131">
        <v>14</v>
      </c>
      <c r="S2433" s="1131" t="s">
        <v>8376</v>
      </c>
      <c r="T2433" s="1131">
        <v>14</v>
      </c>
    </row>
    <row r="2434" spans="1:20">
      <c r="A2434" s="1131" t="s">
        <v>5882</v>
      </c>
      <c r="B2434" s="1132" t="s">
        <v>5883</v>
      </c>
      <c r="C2434" s="1133" t="s">
        <v>4657</v>
      </c>
      <c r="D2434" s="1133" t="s">
        <v>1041</v>
      </c>
      <c r="E2434" s="1133" t="s">
        <v>702</v>
      </c>
      <c r="F2434" s="1131" t="str">
        <f t="shared" si="9"/>
        <v/>
      </c>
      <c r="G2434" s="1131">
        <v>0</v>
      </c>
      <c r="H2434" s="1131" t="s">
        <v>7246</v>
      </c>
      <c r="I2434" s="1131" t="s">
        <v>9512</v>
      </c>
      <c r="J2434" s="1131" t="s">
        <v>9513</v>
      </c>
      <c r="R2434" s="1131">
        <v>14</v>
      </c>
      <c r="S2434" s="1131" t="s">
        <v>8376</v>
      </c>
      <c r="T2434" s="1131">
        <v>14</v>
      </c>
    </row>
    <row r="2435" spans="1:20">
      <c r="A2435" s="1131" t="s">
        <v>5884</v>
      </c>
      <c r="B2435" s="1132" t="s">
        <v>5885</v>
      </c>
      <c r="C2435" s="1133" t="s">
        <v>4657</v>
      </c>
      <c r="D2435" s="1133" t="s">
        <v>1041</v>
      </c>
      <c r="E2435" s="1133" t="s">
        <v>702</v>
      </c>
      <c r="F2435" s="1131" t="str">
        <f t="shared" si="9"/>
        <v/>
      </c>
      <c r="G2435" s="1131">
        <v>0</v>
      </c>
      <c r="H2435" s="1131" t="s">
        <v>7246</v>
      </c>
      <c r="I2435" s="1131" t="s">
        <v>9514</v>
      </c>
      <c r="J2435" s="1131" t="s">
        <v>9515</v>
      </c>
      <c r="R2435" s="1131">
        <v>14</v>
      </c>
      <c r="S2435" s="1131" t="s">
        <v>8376</v>
      </c>
      <c r="T2435" s="1131">
        <v>14</v>
      </c>
    </row>
    <row r="2436" spans="1:20">
      <c r="A2436" s="1131" t="s">
        <v>5886</v>
      </c>
      <c r="B2436" s="1132" t="s">
        <v>5887</v>
      </c>
      <c r="C2436" s="1133" t="s">
        <v>4657</v>
      </c>
      <c r="D2436" s="1133" t="s">
        <v>1041</v>
      </c>
      <c r="E2436" s="1133" t="s">
        <v>702</v>
      </c>
      <c r="F2436" s="1131" t="str">
        <f t="shared" si="9"/>
        <v/>
      </c>
      <c r="G2436" s="1131">
        <v>0</v>
      </c>
      <c r="H2436" s="1131" t="s">
        <v>7246</v>
      </c>
      <c r="I2436" s="1131" t="s">
        <v>9516</v>
      </c>
      <c r="J2436" s="1131" t="s">
        <v>9517</v>
      </c>
      <c r="R2436" s="1131">
        <v>14</v>
      </c>
      <c r="S2436" s="1131" t="s">
        <v>8376</v>
      </c>
      <c r="T2436" s="1131">
        <v>14</v>
      </c>
    </row>
    <row r="2437" spans="1:20">
      <c r="A2437" s="1131" t="s">
        <v>5888</v>
      </c>
      <c r="B2437" s="1132" t="s">
        <v>5889</v>
      </c>
      <c r="C2437" s="1133" t="s">
        <v>4657</v>
      </c>
      <c r="D2437" s="1133" t="s">
        <v>1041</v>
      </c>
      <c r="E2437" s="1133" t="s">
        <v>702</v>
      </c>
      <c r="F2437" s="1131" t="str">
        <f t="shared" si="9"/>
        <v/>
      </c>
      <c r="G2437" s="1131">
        <v>0</v>
      </c>
      <c r="H2437" s="1131" t="s">
        <v>7246</v>
      </c>
      <c r="I2437" s="1131" t="s">
        <v>9518</v>
      </c>
      <c r="J2437" s="1131" t="s">
        <v>9519</v>
      </c>
      <c r="R2437" s="1131">
        <v>14</v>
      </c>
      <c r="S2437" s="1131" t="s">
        <v>8376</v>
      </c>
      <c r="T2437" s="1131">
        <v>14</v>
      </c>
    </row>
    <row r="2438" spans="1:20">
      <c r="A2438" s="1131" t="s">
        <v>5890</v>
      </c>
      <c r="B2438" s="1132" t="s">
        <v>5891</v>
      </c>
      <c r="C2438" s="1133" t="s">
        <v>4657</v>
      </c>
      <c r="D2438" s="1133" t="s">
        <v>1041</v>
      </c>
      <c r="E2438" s="1133" t="s">
        <v>702</v>
      </c>
      <c r="F2438" s="1131" t="str">
        <f t="shared" si="9"/>
        <v/>
      </c>
      <c r="G2438" s="1131">
        <v>0</v>
      </c>
      <c r="H2438" s="1131" t="s">
        <v>7246</v>
      </c>
      <c r="I2438" s="1131" t="s">
        <v>9520</v>
      </c>
      <c r="J2438" s="1131" t="s">
        <v>9521</v>
      </c>
      <c r="R2438" s="1131">
        <v>28</v>
      </c>
      <c r="S2438" s="1131" t="s">
        <v>8376</v>
      </c>
      <c r="T2438" s="1131">
        <v>28</v>
      </c>
    </row>
    <row r="2439" spans="1:20">
      <c r="A2439" s="1131" t="s">
        <v>5892</v>
      </c>
      <c r="B2439" s="1132" t="s">
        <v>5893</v>
      </c>
      <c r="C2439" s="1133" t="s">
        <v>4657</v>
      </c>
      <c r="D2439" s="1133" t="s">
        <v>1041</v>
      </c>
      <c r="E2439" s="1133" t="s">
        <v>702</v>
      </c>
      <c r="F2439" s="1131" t="str">
        <f t="shared" si="9"/>
        <v/>
      </c>
      <c r="G2439" s="1131">
        <v>0</v>
      </c>
      <c r="H2439" s="1131" t="s">
        <v>7246</v>
      </c>
      <c r="I2439" s="1131" t="s">
        <v>9522</v>
      </c>
      <c r="J2439" s="1131" t="s">
        <v>9523</v>
      </c>
      <c r="R2439" s="1131">
        <v>14</v>
      </c>
      <c r="S2439" s="1131" t="s">
        <v>8376</v>
      </c>
      <c r="T2439" s="1131">
        <v>14</v>
      </c>
    </row>
    <row r="2440" spans="1:20">
      <c r="A2440" s="1131" t="s">
        <v>5894</v>
      </c>
      <c r="B2440" s="1132" t="s">
        <v>5895</v>
      </c>
      <c r="C2440" s="1133" t="s">
        <v>4657</v>
      </c>
      <c r="D2440" s="1133" t="s">
        <v>1041</v>
      </c>
      <c r="E2440" s="1133" t="s">
        <v>702</v>
      </c>
      <c r="F2440" s="1131" t="str">
        <f t="shared" si="9"/>
        <v/>
      </c>
      <c r="G2440" s="1131">
        <v>0</v>
      </c>
      <c r="H2440" s="1131" t="s">
        <v>7246</v>
      </c>
      <c r="I2440" s="1131" t="s">
        <v>9524</v>
      </c>
      <c r="J2440" s="1131" t="s">
        <v>9525</v>
      </c>
      <c r="K2440" s="1131">
        <v>2</v>
      </c>
      <c r="L2440" s="1131" t="s">
        <v>9526</v>
      </c>
      <c r="R2440" s="1131">
        <v>14</v>
      </c>
      <c r="S2440" s="1131" t="s">
        <v>7215</v>
      </c>
      <c r="T2440" s="1131">
        <v>14</v>
      </c>
    </row>
    <row r="2441" spans="1:20">
      <c r="A2441" s="1131" t="s">
        <v>5896</v>
      </c>
      <c r="B2441" s="1132" t="s">
        <v>5897</v>
      </c>
      <c r="C2441" s="1133" t="s">
        <v>4657</v>
      </c>
      <c r="D2441" s="1133" t="s">
        <v>1041</v>
      </c>
      <c r="E2441" s="1133" t="s">
        <v>702</v>
      </c>
      <c r="F2441" s="1131" t="str">
        <f t="shared" si="9"/>
        <v/>
      </c>
      <c r="G2441" s="1131">
        <v>0</v>
      </c>
      <c r="H2441" s="1131" t="s">
        <v>7246</v>
      </c>
      <c r="I2441" s="1131" t="s">
        <v>9527</v>
      </c>
      <c r="J2441" s="1131" t="s">
        <v>9528</v>
      </c>
      <c r="R2441" s="1131">
        <v>14</v>
      </c>
      <c r="S2441" s="1131" t="s">
        <v>8376</v>
      </c>
      <c r="T2441" s="1131">
        <v>14</v>
      </c>
    </row>
    <row r="2442" spans="1:20">
      <c r="A2442" s="1131" t="s">
        <v>5898</v>
      </c>
      <c r="B2442" s="1132" t="s">
        <v>5899</v>
      </c>
      <c r="C2442" s="1133" t="s">
        <v>4657</v>
      </c>
      <c r="D2442" s="1133" t="s">
        <v>1041</v>
      </c>
      <c r="E2442" s="1133" t="s">
        <v>702</v>
      </c>
      <c r="F2442" s="1131" t="str">
        <f t="shared" si="9"/>
        <v/>
      </c>
      <c r="G2442" s="1131">
        <v>0</v>
      </c>
      <c r="H2442" s="1131" t="s">
        <v>7246</v>
      </c>
      <c r="I2442" s="1131" t="s">
        <v>9529</v>
      </c>
      <c r="J2442" s="1131" t="s">
        <v>9530</v>
      </c>
      <c r="R2442" s="1131">
        <v>14</v>
      </c>
      <c r="S2442" s="1131" t="s">
        <v>8376</v>
      </c>
      <c r="T2442" s="1131">
        <v>14</v>
      </c>
    </row>
    <row r="2443" spans="1:20">
      <c r="A2443" s="1131" t="s">
        <v>5900</v>
      </c>
      <c r="B2443" s="1132" t="s">
        <v>5901</v>
      </c>
      <c r="C2443" s="1133" t="s">
        <v>4657</v>
      </c>
      <c r="D2443" s="1133" t="s">
        <v>1041</v>
      </c>
      <c r="E2443" s="1133" t="s">
        <v>702</v>
      </c>
      <c r="F2443" s="1131" t="str">
        <f t="shared" si="9"/>
        <v/>
      </c>
      <c r="G2443" s="1131">
        <v>0</v>
      </c>
      <c r="H2443" s="1131" t="s">
        <v>7246</v>
      </c>
      <c r="I2443" s="1131" t="s">
        <v>9531</v>
      </c>
      <c r="J2443" s="1131" t="s">
        <v>9532</v>
      </c>
      <c r="R2443" s="1131">
        <v>14</v>
      </c>
      <c r="S2443" s="1131" t="s">
        <v>8376</v>
      </c>
      <c r="T2443" s="1131">
        <v>14</v>
      </c>
    </row>
    <row r="2444" spans="1:20">
      <c r="A2444" s="1131" t="s">
        <v>5902</v>
      </c>
      <c r="B2444" s="1132" t="s">
        <v>5903</v>
      </c>
      <c r="C2444" s="1133" t="s">
        <v>4657</v>
      </c>
      <c r="D2444" s="1133" t="s">
        <v>1041</v>
      </c>
      <c r="E2444" s="1133" t="s">
        <v>702</v>
      </c>
      <c r="F2444" s="1131" t="str">
        <f t="shared" si="9"/>
        <v/>
      </c>
      <c r="G2444" s="1131">
        <v>0</v>
      </c>
      <c r="H2444" s="1131" t="s">
        <v>7246</v>
      </c>
      <c r="I2444" s="1131" t="s">
        <v>9533</v>
      </c>
      <c r="J2444" s="1131" t="s">
        <v>9534</v>
      </c>
      <c r="R2444" s="1131">
        <v>14</v>
      </c>
      <c r="S2444" s="1131" t="s">
        <v>8376</v>
      </c>
      <c r="T2444" s="1131">
        <v>14</v>
      </c>
    </row>
    <row r="2445" spans="1:20">
      <c r="A2445" s="1131" t="s">
        <v>5904</v>
      </c>
      <c r="B2445" s="1132" t="s">
        <v>5905</v>
      </c>
      <c r="C2445" s="1133" t="s">
        <v>4657</v>
      </c>
      <c r="D2445" s="1133" t="s">
        <v>1041</v>
      </c>
      <c r="E2445" s="1133" t="s">
        <v>702</v>
      </c>
      <c r="F2445" s="1131" t="str">
        <f t="shared" si="9"/>
        <v/>
      </c>
      <c r="G2445" s="1131">
        <v>0</v>
      </c>
      <c r="H2445" s="1131" t="s">
        <v>7246</v>
      </c>
      <c r="I2445" s="1131" t="s">
        <v>9535</v>
      </c>
      <c r="J2445" s="1131" t="s">
        <v>9536</v>
      </c>
      <c r="R2445" s="1131">
        <v>14</v>
      </c>
      <c r="S2445" s="1131" t="s">
        <v>8376</v>
      </c>
      <c r="T2445" s="1131">
        <v>14</v>
      </c>
    </row>
    <row r="2446" spans="1:20">
      <c r="A2446" s="1131" t="s">
        <v>5906</v>
      </c>
      <c r="B2446" s="1132" t="s">
        <v>5907</v>
      </c>
      <c r="C2446" s="1133" t="s">
        <v>4657</v>
      </c>
      <c r="D2446" s="1133" t="s">
        <v>1041</v>
      </c>
      <c r="E2446" s="1133" t="s">
        <v>702</v>
      </c>
      <c r="F2446" s="1131" t="str">
        <f t="shared" si="9"/>
        <v/>
      </c>
      <c r="G2446" s="1131">
        <v>0</v>
      </c>
      <c r="H2446" s="1131" t="s">
        <v>7246</v>
      </c>
      <c r="I2446" s="1131" t="s">
        <v>9537</v>
      </c>
      <c r="J2446" s="1131" t="s">
        <v>9538</v>
      </c>
      <c r="R2446" s="1131">
        <v>14</v>
      </c>
      <c r="S2446" s="1131" t="s">
        <v>8376</v>
      </c>
      <c r="T2446" s="1131">
        <v>14</v>
      </c>
    </row>
    <row r="2447" spans="1:20">
      <c r="A2447" s="1131" t="s">
        <v>5908</v>
      </c>
      <c r="B2447" s="1132" t="s">
        <v>5909</v>
      </c>
      <c r="C2447" s="1133" t="s">
        <v>4657</v>
      </c>
      <c r="D2447" s="1133" t="s">
        <v>1041</v>
      </c>
      <c r="E2447" s="1133" t="s">
        <v>702</v>
      </c>
      <c r="F2447" s="1131" t="str">
        <f t="shared" si="9"/>
        <v/>
      </c>
      <c r="G2447" s="1131">
        <v>0</v>
      </c>
      <c r="H2447" s="1131" t="s">
        <v>7246</v>
      </c>
      <c r="I2447" s="1131" t="s">
        <v>9539</v>
      </c>
      <c r="J2447" s="1131" t="s">
        <v>9540</v>
      </c>
      <c r="R2447" s="1131">
        <v>14</v>
      </c>
      <c r="S2447" s="1131" t="s">
        <v>8376</v>
      </c>
      <c r="T2447" s="1131">
        <v>14</v>
      </c>
    </row>
    <row r="2448" spans="1:20">
      <c r="A2448" s="1131" t="s">
        <v>5910</v>
      </c>
      <c r="B2448" s="1132" t="s">
        <v>5911</v>
      </c>
      <c r="C2448" s="1133" t="s">
        <v>4657</v>
      </c>
      <c r="D2448" s="1133" t="s">
        <v>1041</v>
      </c>
      <c r="E2448" s="1133" t="s">
        <v>702</v>
      </c>
      <c r="F2448" s="1131" t="str">
        <f t="shared" si="9"/>
        <v/>
      </c>
      <c r="G2448" s="1131">
        <v>0</v>
      </c>
      <c r="H2448" s="1131" t="s">
        <v>7246</v>
      </c>
      <c r="I2448" s="1131" t="s">
        <v>9541</v>
      </c>
      <c r="J2448" s="1131" t="s">
        <v>9542</v>
      </c>
      <c r="K2448" s="1131">
        <v>2</v>
      </c>
      <c r="L2448" s="1131" t="s">
        <v>9543</v>
      </c>
      <c r="R2448" s="1131">
        <v>14</v>
      </c>
      <c r="S2448" s="1131" t="s">
        <v>7215</v>
      </c>
      <c r="T2448" s="1131">
        <v>14</v>
      </c>
    </row>
    <row r="2449" spans="1:20">
      <c r="A2449" s="1131" t="s">
        <v>5912</v>
      </c>
      <c r="B2449" s="1132" t="s">
        <v>5913</v>
      </c>
      <c r="C2449" s="1133" t="s">
        <v>4657</v>
      </c>
      <c r="D2449" s="1133" t="s">
        <v>1041</v>
      </c>
      <c r="E2449" s="1133" t="s">
        <v>702</v>
      </c>
      <c r="F2449" s="1131" t="str">
        <f t="shared" si="9"/>
        <v/>
      </c>
      <c r="G2449" s="1131">
        <v>0</v>
      </c>
      <c r="H2449" s="1131" t="s">
        <v>7246</v>
      </c>
      <c r="I2449" s="1131" t="s">
        <v>9544</v>
      </c>
      <c r="J2449" s="1131" t="s">
        <v>9545</v>
      </c>
      <c r="K2449" s="1131">
        <v>2</v>
      </c>
      <c r="L2449" s="1131" t="s">
        <v>9546</v>
      </c>
      <c r="R2449" s="1131">
        <v>14</v>
      </c>
      <c r="S2449" s="1131" t="s">
        <v>8376</v>
      </c>
      <c r="T2449" s="1131">
        <v>14</v>
      </c>
    </row>
    <row r="2450" spans="1:20">
      <c r="A2450" s="1131" t="s">
        <v>5914</v>
      </c>
      <c r="B2450" s="1132" t="s">
        <v>5915</v>
      </c>
      <c r="C2450" s="1133" t="s">
        <v>4657</v>
      </c>
      <c r="D2450" s="1133" t="s">
        <v>1041</v>
      </c>
      <c r="E2450" s="1133" t="s">
        <v>702</v>
      </c>
      <c r="F2450" s="1131" t="str">
        <f t="shared" si="9"/>
        <v/>
      </c>
      <c r="G2450" s="1131">
        <v>0</v>
      </c>
      <c r="H2450" s="1131" t="s">
        <v>7246</v>
      </c>
      <c r="I2450" s="1131" t="s">
        <v>9547</v>
      </c>
      <c r="J2450" s="1131" t="s">
        <v>9548</v>
      </c>
      <c r="K2450" s="1131">
        <v>2</v>
      </c>
      <c r="L2450" s="1131" t="s">
        <v>9549</v>
      </c>
      <c r="R2450" s="1131">
        <v>14</v>
      </c>
      <c r="S2450" s="1131" t="s">
        <v>7215</v>
      </c>
      <c r="T2450" s="1131">
        <v>14</v>
      </c>
    </row>
    <row r="2451" spans="1:20">
      <c r="A2451" s="1131" t="s">
        <v>5916</v>
      </c>
      <c r="B2451" s="1132" t="s">
        <v>5917</v>
      </c>
      <c r="C2451" s="1133" t="s">
        <v>4657</v>
      </c>
      <c r="D2451" s="1133" t="s">
        <v>1041</v>
      </c>
      <c r="E2451" s="1133" t="s">
        <v>702</v>
      </c>
      <c r="F2451" s="1131" t="str">
        <f t="shared" si="9"/>
        <v/>
      </c>
      <c r="G2451" s="1131">
        <v>0</v>
      </c>
      <c r="H2451" s="1131" t="s">
        <v>7397</v>
      </c>
      <c r="I2451" s="1131" t="s">
        <v>9358</v>
      </c>
      <c r="J2451" s="1131" t="s">
        <v>9359</v>
      </c>
      <c r="K2451" s="1131">
        <v>2</v>
      </c>
      <c r="L2451" s="1131" t="s">
        <v>9360</v>
      </c>
      <c r="R2451" s="1131">
        <v>14</v>
      </c>
      <c r="S2451" s="1131" t="s">
        <v>7215</v>
      </c>
      <c r="T2451" s="1131">
        <v>14</v>
      </c>
    </row>
    <row r="2452" spans="1:20">
      <c r="A2452" s="1131" t="s">
        <v>5918</v>
      </c>
      <c r="B2452" s="1132" t="s">
        <v>5919</v>
      </c>
      <c r="C2452" s="1133" t="s">
        <v>4657</v>
      </c>
      <c r="D2452" s="1133" t="s">
        <v>1041</v>
      </c>
      <c r="E2452" s="1133" t="s">
        <v>702</v>
      </c>
      <c r="F2452" s="1131" t="str">
        <f t="shared" si="9"/>
        <v/>
      </c>
      <c r="G2452" s="1131">
        <v>0</v>
      </c>
      <c r="H2452" s="1131" t="s">
        <v>7397</v>
      </c>
      <c r="I2452" s="1131" t="s">
        <v>9361</v>
      </c>
      <c r="J2452" s="1131" t="s">
        <v>9362</v>
      </c>
      <c r="R2452" s="1131">
        <v>14</v>
      </c>
      <c r="S2452" s="1131" t="s">
        <v>8376</v>
      </c>
      <c r="T2452" s="1131">
        <v>14</v>
      </c>
    </row>
    <row r="2453" spans="1:20">
      <c r="A2453" s="1131" t="s">
        <v>5920</v>
      </c>
      <c r="B2453" s="1132" t="s">
        <v>5921</v>
      </c>
      <c r="C2453" s="1133" t="s">
        <v>4657</v>
      </c>
      <c r="D2453" s="1133" t="s">
        <v>1041</v>
      </c>
      <c r="E2453" s="1133" t="s">
        <v>702</v>
      </c>
      <c r="F2453" s="1131" t="str">
        <f t="shared" si="9"/>
        <v/>
      </c>
      <c r="G2453" s="1131">
        <v>0</v>
      </c>
      <c r="H2453" s="1131" t="s">
        <v>7397</v>
      </c>
      <c r="I2453" s="1131" t="s">
        <v>9363</v>
      </c>
      <c r="J2453" s="1131" t="s">
        <v>9364</v>
      </c>
      <c r="R2453" s="1131">
        <v>14</v>
      </c>
      <c r="S2453" s="1131" t="s">
        <v>8376</v>
      </c>
      <c r="T2453" s="1131">
        <v>14</v>
      </c>
    </row>
    <row r="2454" spans="1:20">
      <c r="A2454" s="1131" t="s">
        <v>5922</v>
      </c>
      <c r="B2454" s="1132" t="s">
        <v>5923</v>
      </c>
      <c r="C2454" s="1133" t="s">
        <v>4657</v>
      </c>
      <c r="D2454" s="1133" t="s">
        <v>1041</v>
      </c>
      <c r="E2454" s="1133" t="s">
        <v>702</v>
      </c>
      <c r="F2454" s="1131" t="str">
        <f t="shared" si="9"/>
        <v/>
      </c>
      <c r="G2454" s="1131">
        <v>0</v>
      </c>
      <c r="H2454" s="1131" t="s">
        <v>7397</v>
      </c>
      <c r="I2454" s="1131" t="s">
        <v>9365</v>
      </c>
      <c r="J2454" s="1131" t="s">
        <v>9366</v>
      </c>
      <c r="R2454" s="1131">
        <v>14</v>
      </c>
      <c r="S2454" s="1131" t="s">
        <v>8376</v>
      </c>
      <c r="T2454" s="1131">
        <v>14</v>
      </c>
    </row>
    <row r="2455" spans="1:20">
      <c r="A2455" s="1131" t="s">
        <v>5924</v>
      </c>
      <c r="B2455" s="1132" t="s">
        <v>5925</v>
      </c>
      <c r="C2455" s="1133" t="s">
        <v>4657</v>
      </c>
      <c r="D2455" s="1133" t="s">
        <v>1041</v>
      </c>
      <c r="E2455" s="1133" t="s">
        <v>702</v>
      </c>
      <c r="F2455" s="1131" t="str">
        <f t="shared" si="9"/>
        <v/>
      </c>
      <c r="G2455" s="1131">
        <v>0</v>
      </c>
      <c r="H2455" s="1131" t="s">
        <v>7397</v>
      </c>
      <c r="I2455" s="1131" t="s">
        <v>9367</v>
      </c>
      <c r="J2455" s="1131" t="s">
        <v>9368</v>
      </c>
      <c r="R2455" s="1131">
        <v>42</v>
      </c>
      <c r="S2455" s="1131" t="s">
        <v>8376</v>
      </c>
      <c r="T2455" s="1131">
        <v>42</v>
      </c>
    </row>
    <row r="2456" spans="1:20">
      <c r="A2456" s="1131" t="s">
        <v>5926</v>
      </c>
      <c r="B2456" s="1132" t="s">
        <v>5927</v>
      </c>
      <c r="C2456" s="1133" t="s">
        <v>4657</v>
      </c>
      <c r="D2456" s="1133" t="s">
        <v>1041</v>
      </c>
      <c r="E2456" s="1133" t="s">
        <v>702</v>
      </c>
      <c r="F2456" s="1131" t="str">
        <f t="shared" si="9"/>
        <v/>
      </c>
      <c r="G2456" s="1131">
        <v>0</v>
      </c>
      <c r="H2456" s="1131" t="s">
        <v>7397</v>
      </c>
      <c r="I2456" s="1131" t="s">
        <v>9369</v>
      </c>
      <c r="J2456" s="1131" t="s">
        <v>9370</v>
      </c>
      <c r="R2456" s="1131">
        <v>14</v>
      </c>
      <c r="S2456" s="1131" t="s">
        <v>8376</v>
      </c>
      <c r="T2456" s="1131">
        <v>14</v>
      </c>
    </row>
    <row r="2457" spans="1:20">
      <c r="A2457" s="1131" t="s">
        <v>5928</v>
      </c>
      <c r="B2457" s="1132" t="s">
        <v>5929</v>
      </c>
      <c r="C2457" s="1133" t="s">
        <v>4657</v>
      </c>
      <c r="D2457" s="1133" t="s">
        <v>1041</v>
      </c>
      <c r="E2457" s="1133" t="s">
        <v>702</v>
      </c>
      <c r="F2457" s="1131" t="str">
        <f t="shared" si="9"/>
        <v/>
      </c>
      <c r="G2457" s="1131">
        <v>0</v>
      </c>
      <c r="H2457" s="1131" t="s">
        <v>7397</v>
      </c>
      <c r="I2457" s="1131" t="s">
        <v>9371</v>
      </c>
      <c r="J2457" s="1131" t="s">
        <v>9372</v>
      </c>
      <c r="R2457" s="1131">
        <v>14</v>
      </c>
      <c r="S2457" s="1131" t="s">
        <v>8376</v>
      </c>
      <c r="T2457" s="1131">
        <v>14</v>
      </c>
    </row>
    <row r="2458" spans="1:20">
      <c r="A2458" s="1131" t="s">
        <v>5930</v>
      </c>
      <c r="B2458" s="1132" t="s">
        <v>5931</v>
      </c>
      <c r="C2458" s="1133" t="s">
        <v>4657</v>
      </c>
      <c r="D2458" s="1133" t="s">
        <v>1041</v>
      </c>
      <c r="E2458" s="1133" t="s">
        <v>702</v>
      </c>
      <c r="F2458" s="1131" t="str">
        <f t="shared" si="9"/>
        <v/>
      </c>
      <c r="G2458" s="1131">
        <v>0</v>
      </c>
      <c r="H2458" s="1131" t="s">
        <v>7397</v>
      </c>
      <c r="I2458" s="1131" t="s">
        <v>9373</v>
      </c>
      <c r="J2458" s="1131" t="s">
        <v>9374</v>
      </c>
      <c r="R2458" s="1131">
        <v>28</v>
      </c>
      <c r="S2458" s="1131" t="s">
        <v>8376</v>
      </c>
      <c r="T2458" s="1131">
        <v>28</v>
      </c>
    </row>
    <row r="2459" spans="1:20">
      <c r="A2459" s="1131" t="s">
        <v>5932</v>
      </c>
      <c r="B2459" s="1132" t="s">
        <v>5933</v>
      </c>
      <c r="C2459" s="1133" t="s">
        <v>4657</v>
      </c>
      <c r="D2459" s="1133" t="s">
        <v>1041</v>
      </c>
      <c r="E2459" s="1133" t="s">
        <v>702</v>
      </c>
      <c r="F2459" s="1131" t="str">
        <f t="shared" si="9"/>
        <v/>
      </c>
      <c r="G2459" s="1131">
        <v>0</v>
      </c>
      <c r="H2459" s="1131" t="s">
        <v>7397</v>
      </c>
      <c r="I2459" s="1131" t="s">
        <v>9375</v>
      </c>
      <c r="J2459" s="1131" t="s">
        <v>9376</v>
      </c>
      <c r="R2459" s="1131">
        <v>14</v>
      </c>
      <c r="S2459" s="1131" t="s">
        <v>8376</v>
      </c>
      <c r="T2459" s="1131">
        <v>14</v>
      </c>
    </row>
    <row r="2460" spans="1:20">
      <c r="A2460" s="1131" t="s">
        <v>5934</v>
      </c>
      <c r="B2460" s="1132" t="s">
        <v>5935</v>
      </c>
      <c r="C2460" s="1133" t="s">
        <v>4657</v>
      </c>
      <c r="D2460" s="1133" t="s">
        <v>1041</v>
      </c>
      <c r="E2460" s="1133" t="s">
        <v>702</v>
      </c>
      <c r="F2460" s="1131" t="str">
        <f t="shared" si="9"/>
        <v/>
      </c>
      <c r="G2460" s="1131">
        <v>0</v>
      </c>
      <c r="H2460" s="1131" t="s">
        <v>7397</v>
      </c>
      <c r="I2460" s="1131" t="s">
        <v>9377</v>
      </c>
      <c r="J2460" s="1131" t="s">
        <v>9378</v>
      </c>
      <c r="R2460" s="1131">
        <v>42</v>
      </c>
      <c r="S2460" s="1131" t="s">
        <v>8376</v>
      </c>
      <c r="T2460" s="1131">
        <v>42</v>
      </c>
    </row>
    <row r="2461" spans="1:20">
      <c r="A2461" s="1131" t="s">
        <v>5936</v>
      </c>
      <c r="B2461" s="1132" t="s">
        <v>5937</v>
      </c>
      <c r="C2461" s="1133" t="s">
        <v>4657</v>
      </c>
      <c r="D2461" s="1133" t="s">
        <v>1041</v>
      </c>
      <c r="E2461" s="1133" t="s">
        <v>702</v>
      </c>
      <c r="F2461" s="1131" t="str">
        <f t="shared" si="9"/>
        <v/>
      </c>
      <c r="G2461" s="1131">
        <v>0</v>
      </c>
      <c r="H2461" s="1131" t="s">
        <v>7397</v>
      </c>
      <c r="I2461" s="1131" t="s">
        <v>9379</v>
      </c>
      <c r="J2461" s="1131" t="s">
        <v>9380</v>
      </c>
      <c r="R2461" s="1131">
        <v>14</v>
      </c>
      <c r="S2461" s="1131" t="s">
        <v>8376</v>
      </c>
      <c r="T2461" s="1131">
        <v>14</v>
      </c>
    </row>
    <row r="2462" spans="1:20">
      <c r="A2462" s="1131" t="s">
        <v>5938</v>
      </c>
      <c r="B2462" s="1132" t="s">
        <v>5939</v>
      </c>
      <c r="C2462" s="1133" t="s">
        <v>4657</v>
      </c>
      <c r="D2462" s="1133" t="s">
        <v>1041</v>
      </c>
      <c r="E2462" s="1133" t="s">
        <v>702</v>
      </c>
      <c r="F2462" s="1131" t="str">
        <f t="shared" ref="F2462:F2525" si="10">IF(LEN(A2462)=28,"","pas bon")</f>
        <v/>
      </c>
      <c r="G2462" s="1131">
        <v>0</v>
      </c>
      <c r="H2462" s="1131" t="s">
        <v>7397</v>
      </c>
      <c r="I2462" s="1131" t="s">
        <v>9381</v>
      </c>
      <c r="J2462" s="1131" t="s">
        <v>9382</v>
      </c>
      <c r="R2462" s="1131">
        <v>14</v>
      </c>
      <c r="S2462" s="1131" t="s">
        <v>8376</v>
      </c>
      <c r="T2462" s="1131">
        <v>14</v>
      </c>
    </row>
    <row r="2463" spans="1:20">
      <c r="A2463" s="1131" t="s">
        <v>5940</v>
      </c>
      <c r="B2463" s="1132" t="s">
        <v>5941</v>
      </c>
      <c r="C2463" s="1133" t="s">
        <v>4657</v>
      </c>
      <c r="D2463" s="1133" t="s">
        <v>1041</v>
      </c>
      <c r="E2463" s="1133" t="s">
        <v>702</v>
      </c>
      <c r="F2463" s="1131" t="str">
        <f t="shared" si="10"/>
        <v/>
      </c>
      <c r="G2463" s="1131">
        <v>0</v>
      </c>
      <c r="H2463" s="1131" t="s">
        <v>7397</v>
      </c>
      <c r="I2463" s="1131" t="s">
        <v>9383</v>
      </c>
      <c r="J2463" s="1131" t="s">
        <v>9384</v>
      </c>
      <c r="R2463" s="1131">
        <v>14</v>
      </c>
      <c r="S2463" s="1131" t="s">
        <v>8376</v>
      </c>
      <c r="T2463" s="1131">
        <v>14</v>
      </c>
    </row>
    <row r="2464" spans="1:20">
      <c r="A2464" s="1131" t="s">
        <v>5942</v>
      </c>
      <c r="B2464" s="1132" t="s">
        <v>5943</v>
      </c>
      <c r="C2464" s="1133" t="s">
        <v>4657</v>
      </c>
      <c r="D2464" s="1133" t="s">
        <v>1041</v>
      </c>
      <c r="E2464" s="1133" t="s">
        <v>702</v>
      </c>
      <c r="F2464" s="1131" t="str">
        <f t="shared" si="10"/>
        <v/>
      </c>
      <c r="G2464" s="1131">
        <v>0</v>
      </c>
      <c r="H2464" s="1131" t="s">
        <v>7397</v>
      </c>
      <c r="I2464" s="1131" t="s">
        <v>9385</v>
      </c>
      <c r="J2464" s="1131" t="s">
        <v>9386</v>
      </c>
      <c r="R2464" s="1131">
        <v>14</v>
      </c>
      <c r="S2464" s="1131" t="s">
        <v>8376</v>
      </c>
      <c r="T2464" s="1131">
        <v>14</v>
      </c>
    </row>
    <row r="2465" spans="1:20">
      <c r="A2465" s="1131" t="s">
        <v>5944</v>
      </c>
      <c r="B2465" s="1132" t="s">
        <v>5945</v>
      </c>
      <c r="C2465" s="1133" t="s">
        <v>4657</v>
      </c>
      <c r="D2465" s="1133" t="s">
        <v>1041</v>
      </c>
      <c r="E2465" s="1133" t="s">
        <v>702</v>
      </c>
      <c r="F2465" s="1131" t="str">
        <f t="shared" si="10"/>
        <v/>
      </c>
      <c r="G2465" s="1131">
        <v>0</v>
      </c>
      <c r="H2465" s="1131" t="s">
        <v>7397</v>
      </c>
      <c r="I2465" s="1131" t="s">
        <v>9387</v>
      </c>
      <c r="J2465" s="1131" t="s">
        <v>9388</v>
      </c>
      <c r="K2465" s="1131">
        <v>2</v>
      </c>
      <c r="L2465" s="1131" t="s">
        <v>9389</v>
      </c>
      <c r="R2465" s="1131">
        <v>14</v>
      </c>
      <c r="S2465" s="1131" t="s">
        <v>7215</v>
      </c>
      <c r="T2465" s="1131">
        <v>14</v>
      </c>
    </row>
    <row r="2466" spans="1:20">
      <c r="A2466" s="1131" t="s">
        <v>5946</v>
      </c>
      <c r="B2466" s="1132" t="s">
        <v>5947</v>
      </c>
      <c r="C2466" s="1133" t="s">
        <v>4657</v>
      </c>
      <c r="D2466" s="1133" t="s">
        <v>1041</v>
      </c>
      <c r="E2466" s="1133" t="s">
        <v>702</v>
      </c>
      <c r="F2466" s="1131" t="str">
        <f t="shared" si="10"/>
        <v/>
      </c>
      <c r="G2466" s="1131">
        <v>0</v>
      </c>
      <c r="H2466" s="1131" t="s">
        <v>7397</v>
      </c>
      <c r="I2466" s="1131" t="s">
        <v>9390</v>
      </c>
      <c r="J2466" s="1131" t="s">
        <v>9391</v>
      </c>
      <c r="R2466" s="1131">
        <v>14</v>
      </c>
      <c r="S2466" s="1131" t="s">
        <v>8376</v>
      </c>
      <c r="T2466" s="1131">
        <v>14</v>
      </c>
    </row>
    <row r="2467" spans="1:20">
      <c r="A2467" s="1131" t="s">
        <v>5948</v>
      </c>
      <c r="B2467" s="1132" t="s">
        <v>5949</v>
      </c>
      <c r="C2467" s="1133" t="s">
        <v>4657</v>
      </c>
      <c r="D2467" s="1133" t="s">
        <v>1041</v>
      </c>
      <c r="E2467" s="1133" t="s">
        <v>702</v>
      </c>
      <c r="F2467" s="1131" t="str">
        <f t="shared" si="10"/>
        <v/>
      </c>
      <c r="G2467" s="1131">
        <v>0</v>
      </c>
      <c r="H2467" s="1131" t="s">
        <v>7397</v>
      </c>
      <c r="I2467" s="1131" t="s">
        <v>9392</v>
      </c>
      <c r="J2467" s="1131" t="s">
        <v>9393</v>
      </c>
      <c r="R2467" s="1131">
        <v>14</v>
      </c>
      <c r="S2467" s="1131" t="s">
        <v>8376</v>
      </c>
      <c r="T2467" s="1131">
        <v>14</v>
      </c>
    </row>
    <row r="2468" spans="1:20">
      <c r="A2468" s="1131" t="s">
        <v>5950</v>
      </c>
      <c r="B2468" s="1132" t="s">
        <v>5951</v>
      </c>
      <c r="C2468" s="1133" t="s">
        <v>4657</v>
      </c>
      <c r="D2468" s="1133" t="s">
        <v>1041</v>
      </c>
      <c r="E2468" s="1133" t="s">
        <v>702</v>
      </c>
      <c r="F2468" s="1131" t="str">
        <f t="shared" si="10"/>
        <v/>
      </c>
      <c r="G2468" s="1131">
        <v>0</v>
      </c>
      <c r="H2468" s="1131" t="s">
        <v>7397</v>
      </c>
      <c r="I2468" s="1131" t="s">
        <v>9394</v>
      </c>
      <c r="J2468" s="1131" t="s">
        <v>9395</v>
      </c>
      <c r="R2468" s="1131">
        <v>14</v>
      </c>
      <c r="S2468" s="1131" t="s">
        <v>8376</v>
      </c>
      <c r="T2468" s="1131">
        <v>14</v>
      </c>
    </row>
    <row r="2469" spans="1:20">
      <c r="A2469" s="1131" t="s">
        <v>5952</v>
      </c>
      <c r="B2469" s="1132" t="s">
        <v>5953</v>
      </c>
      <c r="C2469" s="1133" t="s">
        <v>4657</v>
      </c>
      <c r="D2469" s="1133" t="s">
        <v>1041</v>
      </c>
      <c r="E2469" s="1133" t="s">
        <v>702</v>
      </c>
      <c r="F2469" s="1131" t="str">
        <f t="shared" si="10"/>
        <v/>
      </c>
      <c r="G2469" s="1131">
        <v>0</v>
      </c>
      <c r="H2469" s="1131" t="s">
        <v>7397</v>
      </c>
      <c r="I2469" s="1131" t="s">
        <v>9396</v>
      </c>
      <c r="J2469" s="1131" t="s">
        <v>9397</v>
      </c>
      <c r="K2469" s="1131">
        <v>2</v>
      </c>
      <c r="L2469" s="1131" t="s">
        <v>9398</v>
      </c>
      <c r="R2469" s="1131">
        <v>14</v>
      </c>
      <c r="S2469" s="1131" t="s">
        <v>7215</v>
      </c>
      <c r="T2469" s="1131">
        <v>14</v>
      </c>
    </row>
    <row r="2470" spans="1:20">
      <c r="A2470" s="1131" t="s">
        <v>5954</v>
      </c>
      <c r="B2470" s="1132" t="s">
        <v>5955</v>
      </c>
      <c r="C2470" s="1133" t="s">
        <v>4657</v>
      </c>
      <c r="D2470" s="1133" t="s">
        <v>1041</v>
      </c>
      <c r="E2470" s="1133" t="s">
        <v>702</v>
      </c>
      <c r="F2470" s="1131" t="str">
        <f t="shared" si="10"/>
        <v/>
      </c>
      <c r="G2470" s="1131">
        <v>0</v>
      </c>
      <c r="H2470" s="1131" t="s">
        <v>7397</v>
      </c>
      <c r="I2470" s="1131" t="s">
        <v>9399</v>
      </c>
      <c r="J2470" s="1131" t="s">
        <v>9400</v>
      </c>
      <c r="R2470" s="1131">
        <v>14</v>
      </c>
      <c r="S2470" s="1131" t="s">
        <v>8376</v>
      </c>
      <c r="T2470" s="1131">
        <v>14</v>
      </c>
    </row>
    <row r="2471" spans="1:20">
      <c r="A2471" s="1131" t="s">
        <v>5956</v>
      </c>
      <c r="B2471" s="1132" t="s">
        <v>5957</v>
      </c>
      <c r="C2471" s="1133" t="s">
        <v>4657</v>
      </c>
      <c r="D2471" s="1133" t="s">
        <v>1041</v>
      </c>
      <c r="E2471" s="1133" t="s">
        <v>702</v>
      </c>
      <c r="F2471" s="1131" t="str">
        <f t="shared" si="10"/>
        <v/>
      </c>
      <c r="G2471" s="1131">
        <v>0</v>
      </c>
      <c r="H2471" s="1131" t="s">
        <v>7397</v>
      </c>
      <c r="I2471" s="1131" t="s">
        <v>9401</v>
      </c>
      <c r="J2471" s="1131" t="s">
        <v>9402</v>
      </c>
      <c r="R2471" s="1131">
        <v>14</v>
      </c>
      <c r="S2471" s="1131" t="s">
        <v>8376</v>
      </c>
      <c r="T2471" s="1131">
        <v>14</v>
      </c>
    </row>
    <row r="2472" spans="1:20">
      <c r="A2472" s="1131" t="s">
        <v>5958</v>
      </c>
      <c r="B2472" s="1132" t="s">
        <v>5959</v>
      </c>
      <c r="C2472" s="1133" t="s">
        <v>4657</v>
      </c>
      <c r="D2472" s="1133" t="s">
        <v>1041</v>
      </c>
      <c r="E2472" s="1133" t="s">
        <v>702</v>
      </c>
      <c r="F2472" s="1131" t="str">
        <f t="shared" si="10"/>
        <v/>
      </c>
      <c r="G2472" s="1131">
        <v>0</v>
      </c>
      <c r="H2472" s="1131" t="s">
        <v>7397</v>
      </c>
      <c r="I2472" s="1131" t="s">
        <v>9403</v>
      </c>
      <c r="J2472" s="1131" t="s">
        <v>9404</v>
      </c>
      <c r="R2472" s="1131">
        <v>14</v>
      </c>
      <c r="S2472" s="1131" t="s">
        <v>8376</v>
      </c>
      <c r="T2472" s="1131">
        <v>14</v>
      </c>
    </row>
    <row r="2473" spans="1:20">
      <c r="A2473" s="1131" t="s">
        <v>5960</v>
      </c>
      <c r="B2473" s="1132" t="s">
        <v>5961</v>
      </c>
      <c r="C2473" s="1133" t="s">
        <v>4657</v>
      </c>
      <c r="D2473" s="1133" t="s">
        <v>1041</v>
      </c>
      <c r="E2473" s="1133" t="s">
        <v>702</v>
      </c>
      <c r="F2473" s="1131" t="str">
        <f t="shared" si="10"/>
        <v/>
      </c>
      <c r="G2473" s="1131">
        <v>0</v>
      </c>
      <c r="H2473" s="1131" t="s">
        <v>7397</v>
      </c>
      <c r="I2473" s="1131" t="s">
        <v>9405</v>
      </c>
      <c r="J2473" s="1131" t="s">
        <v>9406</v>
      </c>
      <c r="R2473" s="1131">
        <v>14</v>
      </c>
      <c r="S2473" s="1131" t="s">
        <v>8376</v>
      </c>
      <c r="T2473" s="1131">
        <v>14</v>
      </c>
    </row>
    <row r="2474" spans="1:20">
      <c r="A2474" s="1131" t="s">
        <v>5962</v>
      </c>
      <c r="B2474" s="1132" t="s">
        <v>5963</v>
      </c>
      <c r="C2474" s="1133" t="s">
        <v>4657</v>
      </c>
      <c r="D2474" s="1133" t="s">
        <v>1041</v>
      </c>
      <c r="E2474" s="1133" t="s">
        <v>702</v>
      </c>
      <c r="F2474" s="1131" t="str">
        <f t="shared" si="10"/>
        <v/>
      </c>
      <c r="G2474" s="1131">
        <v>0</v>
      </c>
      <c r="H2474" s="1131" t="s">
        <v>7397</v>
      </c>
      <c r="I2474" s="1131" t="s">
        <v>9407</v>
      </c>
      <c r="J2474" s="1131" t="s">
        <v>9408</v>
      </c>
      <c r="R2474" s="1131">
        <v>14</v>
      </c>
      <c r="S2474" s="1131" t="s">
        <v>8376</v>
      </c>
      <c r="T2474" s="1131">
        <v>14</v>
      </c>
    </row>
    <row r="2475" spans="1:20">
      <c r="A2475" s="1131" t="s">
        <v>5964</v>
      </c>
      <c r="B2475" s="1132" t="s">
        <v>5965</v>
      </c>
      <c r="C2475" s="1133" t="s">
        <v>4657</v>
      </c>
      <c r="D2475" s="1133" t="s">
        <v>1041</v>
      </c>
      <c r="E2475" s="1133" t="s">
        <v>702</v>
      </c>
      <c r="F2475" s="1131" t="str">
        <f t="shared" si="10"/>
        <v/>
      </c>
      <c r="G2475" s="1131">
        <v>0</v>
      </c>
      <c r="H2475" s="1131" t="s">
        <v>7397</v>
      </c>
      <c r="I2475" s="1131" t="s">
        <v>9409</v>
      </c>
      <c r="J2475" s="1131" t="s">
        <v>9410</v>
      </c>
      <c r="K2475" s="1131">
        <v>2</v>
      </c>
      <c r="L2475" s="1131" t="s">
        <v>9411</v>
      </c>
      <c r="R2475" s="1131">
        <v>14</v>
      </c>
      <c r="S2475" s="1131" t="s">
        <v>7215</v>
      </c>
      <c r="T2475" s="1131">
        <v>14</v>
      </c>
    </row>
    <row r="2476" spans="1:20">
      <c r="A2476" s="1131" t="s">
        <v>5966</v>
      </c>
      <c r="B2476" s="1132" t="s">
        <v>5967</v>
      </c>
      <c r="C2476" s="1133" t="s">
        <v>4657</v>
      </c>
      <c r="D2476" s="1133" t="s">
        <v>1041</v>
      </c>
      <c r="E2476" s="1133" t="s">
        <v>702</v>
      </c>
      <c r="F2476" s="1131" t="str">
        <f t="shared" si="10"/>
        <v/>
      </c>
      <c r="G2476" s="1131">
        <v>0</v>
      </c>
      <c r="H2476" s="1131" t="s">
        <v>7397</v>
      </c>
      <c r="I2476" s="1131" t="s">
        <v>9412</v>
      </c>
      <c r="J2476" s="1131" t="s">
        <v>9413</v>
      </c>
      <c r="R2476" s="1131">
        <v>14</v>
      </c>
      <c r="S2476" s="1131" t="s">
        <v>8376</v>
      </c>
      <c r="T2476" s="1131">
        <v>14</v>
      </c>
    </row>
    <row r="2477" spans="1:20">
      <c r="A2477" s="1131" t="s">
        <v>5968</v>
      </c>
      <c r="B2477" s="1132" t="s">
        <v>5969</v>
      </c>
      <c r="C2477" s="1133" t="s">
        <v>4657</v>
      </c>
      <c r="D2477" s="1133" t="s">
        <v>1041</v>
      </c>
      <c r="E2477" s="1133" t="s">
        <v>702</v>
      </c>
      <c r="F2477" s="1131" t="str">
        <f t="shared" si="10"/>
        <v/>
      </c>
      <c r="G2477" s="1131">
        <v>0</v>
      </c>
      <c r="H2477" s="1131" t="s">
        <v>7397</v>
      </c>
      <c r="I2477" s="1131" t="s">
        <v>9414</v>
      </c>
      <c r="J2477" s="1131" t="s">
        <v>9415</v>
      </c>
      <c r="R2477" s="1131">
        <v>14</v>
      </c>
      <c r="S2477" s="1131" t="s">
        <v>8376</v>
      </c>
      <c r="T2477" s="1131">
        <v>14</v>
      </c>
    </row>
    <row r="2478" spans="1:20">
      <c r="A2478" s="1131" t="s">
        <v>5970</v>
      </c>
      <c r="B2478" s="1132" t="s">
        <v>5971</v>
      </c>
      <c r="C2478" s="1133" t="s">
        <v>4657</v>
      </c>
      <c r="D2478" s="1133" t="s">
        <v>1041</v>
      </c>
      <c r="E2478" s="1133" t="s">
        <v>702</v>
      </c>
      <c r="F2478" s="1131" t="str">
        <f t="shared" si="10"/>
        <v/>
      </c>
      <c r="G2478" s="1131">
        <v>0</v>
      </c>
      <c r="H2478" s="1131" t="s">
        <v>7397</v>
      </c>
      <c r="I2478" s="1131" t="s">
        <v>9416</v>
      </c>
      <c r="J2478" s="1131" t="s">
        <v>9417</v>
      </c>
      <c r="R2478" s="1131">
        <v>14</v>
      </c>
      <c r="S2478" s="1131" t="s">
        <v>8376</v>
      </c>
      <c r="T2478" s="1131">
        <v>14</v>
      </c>
    </row>
    <row r="2479" spans="1:20">
      <c r="A2479" s="1131" t="s">
        <v>5972</v>
      </c>
      <c r="B2479" s="1132" t="s">
        <v>5973</v>
      </c>
      <c r="C2479" s="1133" t="s">
        <v>4657</v>
      </c>
      <c r="D2479" s="1133" t="s">
        <v>1041</v>
      </c>
      <c r="E2479" s="1133" t="s">
        <v>702</v>
      </c>
      <c r="F2479" s="1131" t="str">
        <f t="shared" si="10"/>
        <v/>
      </c>
      <c r="G2479" s="1131">
        <v>0</v>
      </c>
      <c r="H2479" s="1131" t="s">
        <v>7397</v>
      </c>
      <c r="I2479" s="1131" t="s">
        <v>9418</v>
      </c>
      <c r="J2479" s="1131" t="s">
        <v>9419</v>
      </c>
      <c r="K2479" s="1131">
        <v>2</v>
      </c>
      <c r="L2479" s="1131" t="s">
        <v>9420</v>
      </c>
      <c r="R2479" s="1131">
        <v>14</v>
      </c>
      <c r="S2479" s="1131" t="s">
        <v>7215</v>
      </c>
      <c r="T2479" s="1131">
        <v>14</v>
      </c>
    </row>
    <row r="2480" spans="1:20">
      <c r="A2480" s="1131" t="s">
        <v>5974</v>
      </c>
      <c r="B2480" s="1132" t="s">
        <v>5975</v>
      </c>
      <c r="C2480" s="1133" t="s">
        <v>4657</v>
      </c>
      <c r="D2480" s="1133" t="s">
        <v>1041</v>
      </c>
      <c r="E2480" s="1133" t="s">
        <v>702</v>
      </c>
      <c r="F2480" s="1131" t="str">
        <f t="shared" si="10"/>
        <v/>
      </c>
      <c r="G2480" s="1131">
        <v>0</v>
      </c>
      <c r="H2480" s="1131" t="s">
        <v>7397</v>
      </c>
      <c r="I2480" s="1131" t="s">
        <v>9421</v>
      </c>
      <c r="J2480" s="1131" t="s">
        <v>9422</v>
      </c>
      <c r="R2480" s="1131">
        <v>14</v>
      </c>
      <c r="S2480" s="1131" t="s">
        <v>8376</v>
      </c>
      <c r="T2480" s="1131">
        <v>14</v>
      </c>
    </row>
    <row r="2481" spans="1:20">
      <c r="A2481" s="1131" t="s">
        <v>5976</v>
      </c>
      <c r="B2481" s="1132" t="s">
        <v>5977</v>
      </c>
      <c r="C2481" s="1133" t="s">
        <v>4657</v>
      </c>
      <c r="D2481" s="1133" t="s">
        <v>1041</v>
      </c>
      <c r="E2481" s="1133" t="s">
        <v>702</v>
      </c>
      <c r="F2481" s="1131" t="str">
        <f t="shared" si="10"/>
        <v/>
      </c>
      <c r="G2481" s="1131">
        <v>0</v>
      </c>
      <c r="H2481" s="1131" t="s">
        <v>7397</v>
      </c>
      <c r="I2481" s="1131" t="s">
        <v>9423</v>
      </c>
      <c r="J2481" s="1131" t="s">
        <v>9424</v>
      </c>
      <c r="R2481" s="1131">
        <v>14</v>
      </c>
      <c r="S2481" s="1131" t="s">
        <v>8376</v>
      </c>
      <c r="T2481" s="1131">
        <v>14</v>
      </c>
    </row>
    <row r="2482" spans="1:20">
      <c r="A2482" s="1131" t="s">
        <v>5978</v>
      </c>
      <c r="B2482" s="1132" t="s">
        <v>5979</v>
      </c>
      <c r="C2482" s="1133" t="s">
        <v>4657</v>
      </c>
      <c r="D2482" s="1133" t="s">
        <v>1041</v>
      </c>
      <c r="E2482" s="1133" t="s">
        <v>702</v>
      </c>
      <c r="F2482" s="1131" t="str">
        <f t="shared" si="10"/>
        <v/>
      </c>
      <c r="G2482" s="1131">
        <v>0</v>
      </c>
      <c r="H2482" s="1131" t="s">
        <v>7397</v>
      </c>
      <c r="I2482" s="1131" t="s">
        <v>9425</v>
      </c>
      <c r="J2482" s="1131" t="s">
        <v>9426</v>
      </c>
      <c r="R2482" s="1131">
        <v>14</v>
      </c>
      <c r="S2482" s="1131" t="s">
        <v>8376</v>
      </c>
      <c r="T2482" s="1131">
        <v>14</v>
      </c>
    </row>
    <row r="2483" spans="1:20">
      <c r="A2483" s="1131" t="s">
        <v>5980</v>
      </c>
      <c r="B2483" s="1132" t="s">
        <v>5981</v>
      </c>
      <c r="C2483" s="1133" t="s">
        <v>4657</v>
      </c>
      <c r="D2483" s="1133" t="s">
        <v>1041</v>
      </c>
      <c r="E2483" s="1133" t="s">
        <v>702</v>
      </c>
      <c r="F2483" s="1131" t="str">
        <f t="shared" si="10"/>
        <v/>
      </c>
      <c r="G2483" s="1131">
        <v>0</v>
      </c>
      <c r="H2483" s="1131" t="s">
        <v>7397</v>
      </c>
      <c r="I2483" s="1131" t="s">
        <v>9427</v>
      </c>
      <c r="J2483" s="1131" t="s">
        <v>9428</v>
      </c>
      <c r="R2483" s="1131">
        <v>14</v>
      </c>
      <c r="S2483" s="1131" t="s">
        <v>8376</v>
      </c>
      <c r="T2483" s="1131">
        <v>14</v>
      </c>
    </row>
    <row r="2484" spans="1:20">
      <c r="A2484" s="1131" t="s">
        <v>5982</v>
      </c>
      <c r="B2484" s="1132" t="s">
        <v>5983</v>
      </c>
      <c r="C2484" s="1133" t="s">
        <v>4657</v>
      </c>
      <c r="D2484" s="1133" t="s">
        <v>1041</v>
      </c>
      <c r="E2484" s="1133" t="s">
        <v>702</v>
      </c>
      <c r="F2484" s="1131" t="str">
        <f t="shared" si="10"/>
        <v/>
      </c>
      <c r="G2484" s="1131">
        <v>0</v>
      </c>
      <c r="H2484" s="1131" t="s">
        <v>7397</v>
      </c>
      <c r="I2484" s="1131" t="s">
        <v>9429</v>
      </c>
      <c r="J2484" s="1131" t="s">
        <v>9430</v>
      </c>
      <c r="R2484" s="1131">
        <v>14</v>
      </c>
      <c r="S2484" s="1131" t="s">
        <v>8376</v>
      </c>
      <c r="T2484" s="1131">
        <v>14</v>
      </c>
    </row>
    <row r="2485" spans="1:20">
      <c r="A2485" s="1131" t="s">
        <v>5984</v>
      </c>
      <c r="B2485" s="1132" t="s">
        <v>5985</v>
      </c>
      <c r="C2485" s="1133" t="s">
        <v>4657</v>
      </c>
      <c r="D2485" s="1133" t="s">
        <v>1041</v>
      </c>
      <c r="E2485" s="1133" t="s">
        <v>702</v>
      </c>
      <c r="F2485" s="1131" t="str">
        <f t="shared" si="10"/>
        <v/>
      </c>
      <c r="G2485" s="1131">
        <v>0</v>
      </c>
      <c r="H2485" s="1131" t="s">
        <v>7397</v>
      </c>
      <c r="I2485" s="1131" t="s">
        <v>9431</v>
      </c>
      <c r="J2485" s="1131" t="s">
        <v>9432</v>
      </c>
      <c r="R2485" s="1131">
        <v>14</v>
      </c>
      <c r="S2485" s="1131" t="s">
        <v>8376</v>
      </c>
      <c r="T2485" s="1131">
        <v>14</v>
      </c>
    </row>
    <row r="2486" spans="1:20">
      <c r="A2486" s="1131" t="s">
        <v>5986</v>
      </c>
      <c r="B2486" s="1132" t="s">
        <v>5987</v>
      </c>
      <c r="C2486" s="1133" t="s">
        <v>4657</v>
      </c>
      <c r="D2486" s="1133" t="s">
        <v>1041</v>
      </c>
      <c r="E2486" s="1133" t="s">
        <v>702</v>
      </c>
      <c r="F2486" s="1131" t="str">
        <f t="shared" si="10"/>
        <v/>
      </c>
      <c r="G2486" s="1131">
        <v>0</v>
      </c>
      <c r="H2486" s="1131" t="s">
        <v>7397</v>
      </c>
      <c r="I2486" s="1131" t="s">
        <v>9433</v>
      </c>
      <c r="J2486" s="1131" t="s">
        <v>9434</v>
      </c>
      <c r="R2486" s="1131">
        <v>14</v>
      </c>
      <c r="S2486" s="1131" t="s">
        <v>8376</v>
      </c>
      <c r="T2486" s="1131">
        <v>14</v>
      </c>
    </row>
    <row r="2487" spans="1:20">
      <c r="A2487" s="1131" t="s">
        <v>5988</v>
      </c>
      <c r="B2487" s="1132" t="s">
        <v>5989</v>
      </c>
      <c r="C2487" s="1133" t="s">
        <v>4657</v>
      </c>
      <c r="D2487" s="1133" t="s">
        <v>1041</v>
      </c>
      <c r="E2487" s="1133" t="s">
        <v>702</v>
      </c>
      <c r="F2487" s="1131" t="str">
        <f t="shared" si="10"/>
        <v/>
      </c>
      <c r="G2487" s="1131">
        <v>0</v>
      </c>
      <c r="H2487" s="1131" t="s">
        <v>7397</v>
      </c>
      <c r="I2487" s="1131" t="s">
        <v>9435</v>
      </c>
      <c r="J2487" s="1131" t="s">
        <v>9436</v>
      </c>
      <c r="R2487" s="1131">
        <v>14</v>
      </c>
      <c r="S2487" s="1131" t="s">
        <v>8376</v>
      </c>
      <c r="T2487" s="1131">
        <v>14</v>
      </c>
    </row>
    <row r="2488" spans="1:20">
      <c r="A2488" s="1131" t="s">
        <v>5990</v>
      </c>
      <c r="B2488" s="1132" t="s">
        <v>5991</v>
      </c>
      <c r="C2488" s="1133" t="s">
        <v>4657</v>
      </c>
      <c r="D2488" s="1133" t="s">
        <v>1041</v>
      </c>
      <c r="E2488" s="1133" t="s">
        <v>702</v>
      </c>
      <c r="F2488" s="1131" t="str">
        <f t="shared" si="10"/>
        <v/>
      </c>
      <c r="G2488" s="1131">
        <v>0</v>
      </c>
      <c r="H2488" s="1131" t="s">
        <v>7397</v>
      </c>
      <c r="I2488" s="1131" t="s">
        <v>9437</v>
      </c>
      <c r="J2488" s="1131" t="s">
        <v>9438</v>
      </c>
      <c r="R2488" s="1131">
        <v>14</v>
      </c>
      <c r="S2488" s="1131" t="s">
        <v>8376</v>
      </c>
      <c r="T2488" s="1131">
        <v>14</v>
      </c>
    </row>
    <row r="2489" spans="1:20">
      <c r="A2489" s="1131" t="s">
        <v>5992</v>
      </c>
      <c r="B2489" s="1132" t="s">
        <v>5993</v>
      </c>
      <c r="C2489" s="1133" t="s">
        <v>4657</v>
      </c>
      <c r="D2489" s="1133" t="s">
        <v>1041</v>
      </c>
      <c r="E2489" s="1133" t="s">
        <v>702</v>
      </c>
      <c r="F2489" s="1131" t="str">
        <f t="shared" si="10"/>
        <v/>
      </c>
      <c r="G2489" s="1131">
        <v>0</v>
      </c>
      <c r="H2489" s="1131" t="s">
        <v>7397</v>
      </c>
      <c r="I2489" s="1131" t="s">
        <v>9439</v>
      </c>
      <c r="J2489" s="1131" t="s">
        <v>9440</v>
      </c>
      <c r="R2489" s="1131">
        <v>14</v>
      </c>
      <c r="S2489" s="1131" t="s">
        <v>8376</v>
      </c>
      <c r="T2489" s="1131">
        <v>14</v>
      </c>
    </row>
    <row r="2490" spans="1:20">
      <c r="A2490" s="1131" t="s">
        <v>5994</v>
      </c>
      <c r="B2490" s="1132" t="s">
        <v>5995</v>
      </c>
      <c r="C2490" s="1133" t="s">
        <v>4657</v>
      </c>
      <c r="D2490" s="1133" t="s">
        <v>1041</v>
      </c>
      <c r="E2490" s="1133" t="s">
        <v>702</v>
      </c>
      <c r="F2490" s="1131" t="str">
        <f t="shared" si="10"/>
        <v/>
      </c>
      <c r="G2490" s="1131">
        <v>0</v>
      </c>
      <c r="H2490" s="1131" t="s">
        <v>7397</v>
      </c>
      <c r="I2490" s="1131" t="s">
        <v>9441</v>
      </c>
      <c r="J2490" s="1131" t="s">
        <v>9442</v>
      </c>
      <c r="R2490" s="1131">
        <v>14</v>
      </c>
      <c r="S2490" s="1131" t="s">
        <v>8376</v>
      </c>
      <c r="T2490" s="1131">
        <v>14</v>
      </c>
    </row>
    <row r="2491" spans="1:20">
      <c r="A2491" s="1131" t="s">
        <v>5996</v>
      </c>
      <c r="B2491" s="1132" t="s">
        <v>5997</v>
      </c>
      <c r="C2491" s="1133" t="s">
        <v>4657</v>
      </c>
      <c r="D2491" s="1133" t="s">
        <v>1041</v>
      </c>
      <c r="E2491" s="1133" t="s">
        <v>702</v>
      </c>
      <c r="F2491" s="1131" t="str">
        <f t="shared" si="10"/>
        <v/>
      </c>
      <c r="G2491" s="1131">
        <v>0</v>
      </c>
      <c r="H2491" s="1131" t="s">
        <v>7397</v>
      </c>
      <c r="I2491" s="1131" t="s">
        <v>9443</v>
      </c>
      <c r="J2491" s="1131" t="s">
        <v>9444</v>
      </c>
      <c r="R2491" s="1131">
        <v>14</v>
      </c>
      <c r="S2491" s="1131" t="s">
        <v>8376</v>
      </c>
      <c r="T2491" s="1131">
        <v>14</v>
      </c>
    </row>
    <row r="2492" spans="1:20">
      <c r="A2492" s="1131" t="s">
        <v>5998</v>
      </c>
      <c r="B2492" s="1132" t="s">
        <v>5999</v>
      </c>
      <c r="C2492" s="1133" t="s">
        <v>4657</v>
      </c>
      <c r="D2492" s="1133" t="s">
        <v>1041</v>
      </c>
      <c r="E2492" s="1133" t="s">
        <v>702</v>
      </c>
      <c r="F2492" s="1131" t="str">
        <f t="shared" si="10"/>
        <v/>
      </c>
      <c r="G2492" s="1131">
        <v>0</v>
      </c>
      <c r="H2492" s="1131" t="s">
        <v>7397</v>
      </c>
      <c r="I2492" s="1131" t="s">
        <v>9445</v>
      </c>
      <c r="J2492" s="1131" t="s">
        <v>9446</v>
      </c>
      <c r="R2492" s="1131">
        <v>14</v>
      </c>
      <c r="S2492" s="1131" t="s">
        <v>8376</v>
      </c>
      <c r="T2492" s="1131">
        <v>14</v>
      </c>
    </row>
    <row r="2493" spans="1:20">
      <c r="A2493" s="1131" t="s">
        <v>6000</v>
      </c>
      <c r="B2493" s="1132" t="s">
        <v>6001</v>
      </c>
      <c r="C2493" s="1133" t="s">
        <v>4657</v>
      </c>
      <c r="D2493" s="1133" t="s">
        <v>1041</v>
      </c>
      <c r="E2493" s="1133" t="s">
        <v>702</v>
      </c>
      <c r="F2493" s="1131" t="str">
        <f t="shared" si="10"/>
        <v/>
      </c>
      <c r="G2493" s="1131">
        <v>0</v>
      </c>
      <c r="H2493" s="1131" t="s">
        <v>7397</v>
      </c>
      <c r="I2493" s="1131" t="s">
        <v>9447</v>
      </c>
      <c r="J2493" s="1131" t="s">
        <v>9448</v>
      </c>
      <c r="R2493" s="1131">
        <v>14</v>
      </c>
      <c r="S2493" s="1131" t="s">
        <v>8376</v>
      </c>
      <c r="T2493" s="1131">
        <v>14</v>
      </c>
    </row>
    <row r="2494" spans="1:20">
      <c r="A2494" s="1131" t="s">
        <v>6002</v>
      </c>
      <c r="B2494" s="1132" t="s">
        <v>6003</v>
      </c>
      <c r="C2494" s="1133" t="s">
        <v>4657</v>
      </c>
      <c r="D2494" s="1133" t="s">
        <v>1041</v>
      </c>
      <c r="E2494" s="1133" t="s">
        <v>702</v>
      </c>
      <c r="F2494" s="1131" t="str">
        <f t="shared" si="10"/>
        <v/>
      </c>
      <c r="G2494" s="1131">
        <v>0</v>
      </c>
      <c r="H2494" s="1131" t="s">
        <v>7397</v>
      </c>
      <c r="I2494" s="1131" t="s">
        <v>9449</v>
      </c>
      <c r="J2494" s="1131" t="s">
        <v>9450</v>
      </c>
      <c r="R2494" s="1131">
        <v>14</v>
      </c>
      <c r="S2494" s="1131" t="s">
        <v>8376</v>
      </c>
      <c r="T2494" s="1131">
        <v>14</v>
      </c>
    </row>
    <row r="2495" spans="1:20">
      <c r="A2495" s="1131" t="s">
        <v>6004</v>
      </c>
      <c r="B2495" s="1132" t="s">
        <v>6005</v>
      </c>
      <c r="C2495" s="1133" t="s">
        <v>4657</v>
      </c>
      <c r="D2495" s="1133" t="s">
        <v>1041</v>
      </c>
      <c r="E2495" s="1133" t="s">
        <v>702</v>
      </c>
      <c r="F2495" s="1131" t="str">
        <f t="shared" si="10"/>
        <v/>
      </c>
      <c r="G2495" s="1131">
        <v>0</v>
      </c>
      <c r="H2495" s="1131" t="s">
        <v>7397</v>
      </c>
      <c r="I2495" s="1131" t="s">
        <v>9451</v>
      </c>
      <c r="J2495" s="1131" t="s">
        <v>9452</v>
      </c>
      <c r="R2495" s="1131">
        <v>28</v>
      </c>
      <c r="S2495" s="1131" t="s">
        <v>8376</v>
      </c>
      <c r="T2495" s="1131">
        <v>28</v>
      </c>
    </row>
    <row r="2496" spans="1:20">
      <c r="A2496" s="1131" t="s">
        <v>6006</v>
      </c>
      <c r="B2496" s="1132" t="s">
        <v>6007</v>
      </c>
      <c r="C2496" s="1133" t="s">
        <v>4657</v>
      </c>
      <c r="D2496" s="1133" t="s">
        <v>1041</v>
      </c>
      <c r="E2496" s="1133" t="s">
        <v>702</v>
      </c>
      <c r="F2496" s="1131" t="str">
        <f t="shared" si="10"/>
        <v/>
      </c>
      <c r="G2496" s="1131">
        <v>0</v>
      </c>
      <c r="H2496" s="1131" t="s">
        <v>7397</v>
      </c>
      <c r="I2496" s="1131" t="s">
        <v>9453</v>
      </c>
      <c r="J2496" s="1131" t="s">
        <v>9454</v>
      </c>
      <c r="R2496" s="1131">
        <v>14</v>
      </c>
      <c r="S2496" s="1131" t="s">
        <v>8376</v>
      </c>
      <c r="T2496" s="1131">
        <v>14</v>
      </c>
    </row>
    <row r="2497" spans="1:20">
      <c r="A2497" s="1131" t="s">
        <v>6008</v>
      </c>
      <c r="B2497" s="1132" t="s">
        <v>6009</v>
      </c>
      <c r="C2497" s="1133" t="s">
        <v>4657</v>
      </c>
      <c r="D2497" s="1133" t="s">
        <v>1041</v>
      </c>
      <c r="E2497" s="1133" t="s">
        <v>702</v>
      </c>
      <c r="F2497" s="1131" t="str">
        <f t="shared" si="10"/>
        <v/>
      </c>
      <c r="G2497" s="1131">
        <v>0</v>
      </c>
      <c r="H2497" s="1131" t="s">
        <v>7397</v>
      </c>
      <c r="I2497" s="1131" t="s">
        <v>9455</v>
      </c>
      <c r="J2497" s="1131" t="s">
        <v>9456</v>
      </c>
      <c r="R2497" s="1131">
        <v>28</v>
      </c>
      <c r="S2497" s="1131" t="s">
        <v>8376</v>
      </c>
      <c r="T2497" s="1131">
        <v>28</v>
      </c>
    </row>
    <row r="2498" spans="1:20">
      <c r="A2498" s="1131" t="s">
        <v>6010</v>
      </c>
      <c r="B2498" s="1132" t="s">
        <v>6011</v>
      </c>
      <c r="C2498" s="1133" t="s">
        <v>4657</v>
      </c>
      <c r="D2498" s="1133" t="s">
        <v>1041</v>
      </c>
      <c r="E2498" s="1133" t="s">
        <v>702</v>
      </c>
      <c r="F2498" s="1131" t="str">
        <f t="shared" si="10"/>
        <v/>
      </c>
      <c r="G2498" s="1131">
        <v>0</v>
      </c>
      <c r="H2498" s="1131" t="s">
        <v>7397</v>
      </c>
      <c r="I2498" s="1131" t="s">
        <v>9457</v>
      </c>
      <c r="J2498" s="1131" t="s">
        <v>9458</v>
      </c>
      <c r="R2498" s="1131">
        <v>14</v>
      </c>
      <c r="S2498" s="1131" t="s">
        <v>8376</v>
      </c>
      <c r="T2498" s="1131">
        <v>14</v>
      </c>
    </row>
    <row r="2499" spans="1:20">
      <c r="A2499" s="1131" t="s">
        <v>6012</v>
      </c>
      <c r="B2499" s="1132" t="s">
        <v>6013</v>
      </c>
      <c r="C2499" s="1133" t="s">
        <v>4657</v>
      </c>
      <c r="D2499" s="1133" t="s">
        <v>1041</v>
      </c>
      <c r="E2499" s="1133" t="s">
        <v>702</v>
      </c>
      <c r="F2499" s="1131" t="str">
        <f t="shared" si="10"/>
        <v/>
      </c>
      <c r="G2499" s="1131">
        <v>0</v>
      </c>
      <c r="H2499" s="1131" t="s">
        <v>7397</v>
      </c>
      <c r="I2499" s="1131" t="s">
        <v>9459</v>
      </c>
      <c r="J2499" s="1131" t="s">
        <v>9460</v>
      </c>
      <c r="R2499" s="1131">
        <v>14</v>
      </c>
      <c r="S2499" s="1131" t="s">
        <v>8376</v>
      </c>
      <c r="T2499" s="1131">
        <v>14</v>
      </c>
    </row>
    <row r="2500" spans="1:20">
      <c r="A2500" s="1131" t="s">
        <v>6014</v>
      </c>
      <c r="B2500" s="1132" t="s">
        <v>6015</v>
      </c>
      <c r="C2500" s="1133" t="s">
        <v>4657</v>
      </c>
      <c r="D2500" s="1133" t="s">
        <v>1041</v>
      </c>
      <c r="E2500" s="1133" t="s">
        <v>702</v>
      </c>
      <c r="F2500" s="1131" t="str">
        <f t="shared" si="10"/>
        <v/>
      </c>
      <c r="G2500" s="1131">
        <v>0</v>
      </c>
      <c r="H2500" s="1131" t="s">
        <v>7397</v>
      </c>
      <c r="I2500" s="1131" t="s">
        <v>9461</v>
      </c>
      <c r="J2500" s="1131" t="s">
        <v>9462</v>
      </c>
      <c r="R2500" s="1131">
        <v>14</v>
      </c>
      <c r="S2500" s="1131" t="s">
        <v>8376</v>
      </c>
      <c r="T2500" s="1131">
        <v>14</v>
      </c>
    </row>
    <row r="2501" spans="1:20">
      <c r="A2501" s="1131" t="s">
        <v>6016</v>
      </c>
      <c r="B2501" s="1132" t="s">
        <v>6017</v>
      </c>
      <c r="C2501" s="1133" t="s">
        <v>4657</v>
      </c>
      <c r="D2501" s="1133" t="s">
        <v>1041</v>
      </c>
      <c r="E2501" s="1133" t="s">
        <v>702</v>
      </c>
      <c r="F2501" s="1131" t="str">
        <f t="shared" si="10"/>
        <v/>
      </c>
      <c r="G2501" s="1131">
        <v>0</v>
      </c>
      <c r="H2501" s="1131" t="s">
        <v>7397</v>
      </c>
      <c r="I2501" s="1131" t="s">
        <v>9463</v>
      </c>
      <c r="J2501" s="1131" t="s">
        <v>9464</v>
      </c>
      <c r="R2501" s="1131">
        <v>14</v>
      </c>
      <c r="S2501" s="1131" t="s">
        <v>8376</v>
      </c>
      <c r="T2501" s="1131">
        <v>14</v>
      </c>
    </row>
    <row r="2502" spans="1:20">
      <c r="A2502" s="1131" t="s">
        <v>6018</v>
      </c>
      <c r="B2502" s="1132" t="s">
        <v>6019</v>
      </c>
      <c r="C2502" s="1133" t="s">
        <v>4657</v>
      </c>
      <c r="D2502" s="1133" t="s">
        <v>1041</v>
      </c>
      <c r="E2502" s="1133" t="s">
        <v>702</v>
      </c>
      <c r="F2502" s="1131" t="str">
        <f t="shared" si="10"/>
        <v/>
      </c>
      <c r="G2502" s="1131">
        <v>0</v>
      </c>
      <c r="H2502" s="1131" t="s">
        <v>7397</v>
      </c>
      <c r="I2502" s="1131" t="s">
        <v>9465</v>
      </c>
      <c r="J2502" s="1131" t="s">
        <v>9466</v>
      </c>
      <c r="R2502" s="1131">
        <v>27</v>
      </c>
      <c r="S2502" s="1131" t="s">
        <v>8376</v>
      </c>
      <c r="T2502" s="1131">
        <v>27</v>
      </c>
    </row>
    <row r="2503" spans="1:20">
      <c r="A2503" s="1131" t="s">
        <v>6020</v>
      </c>
      <c r="B2503" s="1132" t="s">
        <v>6021</v>
      </c>
      <c r="C2503" s="1133" t="s">
        <v>4657</v>
      </c>
      <c r="D2503" s="1133" t="s">
        <v>1041</v>
      </c>
      <c r="E2503" s="1133" t="s">
        <v>702</v>
      </c>
      <c r="F2503" s="1131" t="str">
        <f t="shared" si="10"/>
        <v/>
      </c>
      <c r="G2503" s="1131">
        <v>0</v>
      </c>
      <c r="H2503" s="1131" t="s">
        <v>7397</v>
      </c>
      <c r="I2503" s="1131" t="s">
        <v>9467</v>
      </c>
      <c r="J2503" s="1131" t="s">
        <v>9468</v>
      </c>
      <c r="R2503" s="1131">
        <v>14</v>
      </c>
      <c r="S2503" s="1131" t="s">
        <v>8376</v>
      </c>
      <c r="T2503" s="1131">
        <v>14</v>
      </c>
    </row>
    <row r="2504" spans="1:20">
      <c r="A2504" s="1131" t="s">
        <v>6022</v>
      </c>
      <c r="B2504" s="1132" t="s">
        <v>6023</v>
      </c>
      <c r="C2504" s="1133" t="s">
        <v>4657</v>
      </c>
      <c r="D2504" s="1133" t="s">
        <v>1041</v>
      </c>
      <c r="E2504" s="1133" t="s">
        <v>702</v>
      </c>
      <c r="F2504" s="1131" t="str">
        <f t="shared" si="10"/>
        <v/>
      </c>
      <c r="G2504" s="1131">
        <v>0</v>
      </c>
      <c r="H2504" s="1131" t="s">
        <v>7397</v>
      </c>
      <c r="I2504" s="1131" t="s">
        <v>9469</v>
      </c>
      <c r="J2504" s="1131" t="s">
        <v>9470</v>
      </c>
      <c r="R2504" s="1131">
        <v>14</v>
      </c>
      <c r="S2504" s="1131" t="s">
        <v>8376</v>
      </c>
      <c r="T2504" s="1131">
        <v>14</v>
      </c>
    </row>
    <row r="2505" spans="1:20">
      <c r="A2505" s="1131" t="s">
        <v>6024</v>
      </c>
      <c r="B2505" s="1132" t="s">
        <v>6025</v>
      </c>
      <c r="C2505" s="1133" t="s">
        <v>4657</v>
      </c>
      <c r="D2505" s="1133" t="s">
        <v>1041</v>
      </c>
      <c r="E2505" s="1133" t="s">
        <v>702</v>
      </c>
      <c r="F2505" s="1131" t="str">
        <f t="shared" si="10"/>
        <v/>
      </c>
      <c r="G2505" s="1131">
        <v>0</v>
      </c>
      <c r="H2505" s="1131" t="s">
        <v>7397</v>
      </c>
      <c r="I2505" s="1131" t="s">
        <v>9471</v>
      </c>
      <c r="J2505" s="1131" t="s">
        <v>9472</v>
      </c>
      <c r="R2505" s="1131">
        <v>14</v>
      </c>
      <c r="S2505" s="1131" t="s">
        <v>8376</v>
      </c>
      <c r="T2505" s="1131">
        <v>14</v>
      </c>
    </row>
    <row r="2506" spans="1:20">
      <c r="A2506" s="1131" t="s">
        <v>6026</v>
      </c>
      <c r="B2506" s="1132" t="s">
        <v>6027</v>
      </c>
      <c r="C2506" s="1133" t="s">
        <v>4657</v>
      </c>
      <c r="D2506" s="1133" t="s">
        <v>1041</v>
      </c>
      <c r="E2506" s="1133" t="s">
        <v>702</v>
      </c>
      <c r="F2506" s="1131" t="str">
        <f t="shared" si="10"/>
        <v/>
      </c>
      <c r="G2506" s="1131">
        <v>0</v>
      </c>
      <c r="H2506" s="1131" t="s">
        <v>7397</v>
      </c>
      <c r="I2506" s="1131" t="s">
        <v>9473</v>
      </c>
      <c r="J2506" s="1131" t="s">
        <v>9474</v>
      </c>
      <c r="R2506" s="1131">
        <v>14</v>
      </c>
      <c r="S2506" s="1131" t="s">
        <v>8376</v>
      </c>
      <c r="T2506" s="1131">
        <v>14</v>
      </c>
    </row>
    <row r="2507" spans="1:20">
      <c r="A2507" s="1131" t="s">
        <v>6028</v>
      </c>
      <c r="B2507" s="1132" t="s">
        <v>6029</v>
      </c>
      <c r="C2507" s="1133" t="s">
        <v>4657</v>
      </c>
      <c r="D2507" s="1133" t="s">
        <v>1041</v>
      </c>
      <c r="E2507" s="1133" t="s">
        <v>702</v>
      </c>
      <c r="F2507" s="1131" t="str">
        <f t="shared" si="10"/>
        <v/>
      </c>
      <c r="G2507" s="1131">
        <v>0</v>
      </c>
      <c r="H2507" s="1131" t="s">
        <v>7397</v>
      </c>
      <c r="I2507" s="1131" t="s">
        <v>9475</v>
      </c>
      <c r="J2507" s="1131" t="s">
        <v>9476</v>
      </c>
      <c r="R2507" s="1131">
        <v>14</v>
      </c>
      <c r="S2507" s="1131" t="s">
        <v>8376</v>
      </c>
      <c r="T2507" s="1131">
        <v>14</v>
      </c>
    </row>
    <row r="2508" spans="1:20">
      <c r="A2508" s="1131" t="s">
        <v>6030</v>
      </c>
      <c r="B2508" s="1132" t="s">
        <v>6031</v>
      </c>
      <c r="C2508" s="1133" t="s">
        <v>4657</v>
      </c>
      <c r="D2508" s="1133" t="s">
        <v>1041</v>
      </c>
      <c r="E2508" s="1133" t="s">
        <v>702</v>
      </c>
      <c r="F2508" s="1131" t="str">
        <f t="shared" si="10"/>
        <v/>
      </c>
      <c r="G2508" s="1131">
        <v>0</v>
      </c>
      <c r="H2508" s="1131" t="s">
        <v>7397</v>
      </c>
      <c r="I2508" s="1131" t="s">
        <v>9477</v>
      </c>
      <c r="J2508" s="1131" t="s">
        <v>9478</v>
      </c>
      <c r="R2508" s="1131">
        <v>14</v>
      </c>
      <c r="S2508" s="1131" t="s">
        <v>8376</v>
      </c>
      <c r="T2508" s="1131">
        <v>14</v>
      </c>
    </row>
    <row r="2509" spans="1:20">
      <c r="A2509" s="1131" t="s">
        <v>6032</v>
      </c>
      <c r="B2509" s="1132" t="s">
        <v>6033</v>
      </c>
      <c r="C2509" s="1133" t="s">
        <v>4657</v>
      </c>
      <c r="D2509" s="1133" t="s">
        <v>1041</v>
      </c>
      <c r="E2509" s="1133" t="s">
        <v>702</v>
      </c>
      <c r="F2509" s="1131" t="str">
        <f t="shared" si="10"/>
        <v/>
      </c>
      <c r="G2509" s="1131">
        <v>0</v>
      </c>
      <c r="H2509" s="1131" t="s">
        <v>7397</v>
      </c>
      <c r="I2509" s="1131" t="s">
        <v>9479</v>
      </c>
      <c r="J2509" s="1131" t="s">
        <v>9480</v>
      </c>
      <c r="R2509" s="1131">
        <v>14</v>
      </c>
      <c r="S2509" s="1131" t="s">
        <v>8376</v>
      </c>
      <c r="T2509" s="1131">
        <v>14</v>
      </c>
    </row>
    <row r="2510" spans="1:20">
      <c r="A2510" s="1131" t="s">
        <v>6034</v>
      </c>
      <c r="B2510" s="1132" t="s">
        <v>6035</v>
      </c>
      <c r="C2510" s="1133" t="s">
        <v>4657</v>
      </c>
      <c r="D2510" s="1133" t="s">
        <v>1041</v>
      </c>
      <c r="E2510" s="1133" t="s">
        <v>702</v>
      </c>
      <c r="F2510" s="1131" t="str">
        <f t="shared" si="10"/>
        <v/>
      </c>
      <c r="G2510" s="1131">
        <v>0</v>
      </c>
      <c r="H2510" s="1131" t="s">
        <v>7397</v>
      </c>
      <c r="I2510" s="1131" t="s">
        <v>9481</v>
      </c>
      <c r="J2510" s="1131" t="s">
        <v>9482</v>
      </c>
      <c r="K2510" s="1131">
        <v>2</v>
      </c>
      <c r="L2510" s="1131" t="s">
        <v>9483</v>
      </c>
      <c r="R2510" s="1131">
        <v>14</v>
      </c>
      <c r="S2510" s="1131" t="s">
        <v>7215</v>
      </c>
      <c r="T2510" s="1131">
        <v>14</v>
      </c>
    </row>
    <row r="2511" spans="1:20">
      <c r="A2511" s="1131" t="s">
        <v>6036</v>
      </c>
      <c r="B2511" s="1132" t="s">
        <v>6037</v>
      </c>
      <c r="C2511" s="1133" t="s">
        <v>4657</v>
      </c>
      <c r="D2511" s="1133" t="s">
        <v>1041</v>
      </c>
      <c r="E2511" s="1133" t="s">
        <v>702</v>
      </c>
      <c r="F2511" s="1131" t="str">
        <f t="shared" si="10"/>
        <v/>
      </c>
      <c r="G2511" s="1131">
        <v>0</v>
      </c>
      <c r="H2511" s="1131" t="s">
        <v>7397</v>
      </c>
      <c r="I2511" s="1131" t="s">
        <v>9484</v>
      </c>
      <c r="J2511" s="1131" t="s">
        <v>9485</v>
      </c>
      <c r="K2511" s="1131">
        <v>2</v>
      </c>
      <c r="L2511" s="1131" t="s">
        <v>9486</v>
      </c>
      <c r="R2511" s="1131">
        <v>14</v>
      </c>
      <c r="S2511" s="1131" t="s">
        <v>7215</v>
      </c>
      <c r="T2511" s="1131">
        <v>14</v>
      </c>
    </row>
    <row r="2512" spans="1:20">
      <c r="A2512" s="1131" t="s">
        <v>6038</v>
      </c>
      <c r="B2512" s="1132" t="s">
        <v>6039</v>
      </c>
      <c r="C2512" s="1133" t="s">
        <v>4657</v>
      </c>
      <c r="D2512" s="1133" t="s">
        <v>1041</v>
      </c>
      <c r="E2512" s="1133" t="s">
        <v>702</v>
      </c>
      <c r="F2512" s="1131" t="str">
        <f t="shared" si="10"/>
        <v/>
      </c>
      <c r="G2512" s="1131">
        <v>0</v>
      </c>
      <c r="H2512" s="1131" t="s">
        <v>7397</v>
      </c>
      <c r="I2512" s="1131" t="s">
        <v>9487</v>
      </c>
      <c r="J2512" s="1131" t="s">
        <v>9488</v>
      </c>
      <c r="K2512" s="1131">
        <v>2</v>
      </c>
      <c r="L2512" s="1131" t="s">
        <v>9489</v>
      </c>
      <c r="R2512" s="1131">
        <v>14</v>
      </c>
      <c r="S2512" s="1131" t="s">
        <v>8376</v>
      </c>
      <c r="T2512" s="1131">
        <v>14</v>
      </c>
    </row>
    <row r="2513" spans="1:20">
      <c r="A2513" s="1131" t="s">
        <v>6040</v>
      </c>
      <c r="B2513" s="1132" t="s">
        <v>6041</v>
      </c>
      <c r="C2513" s="1133" t="s">
        <v>4657</v>
      </c>
      <c r="D2513" s="1133" t="s">
        <v>1041</v>
      </c>
      <c r="E2513" s="1133" t="s">
        <v>702</v>
      </c>
      <c r="F2513" s="1131" t="str">
        <f t="shared" si="10"/>
        <v/>
      </c>
      <c r="G2513" s="1131">
        <v>0</v>
      </c>
      <c r="H2513" s="1131" t="s">
        <v>7397</v>
      </c>
      <c r="I2513" s="1131" t="s">
        <v>9490</v>
      </c>
      <c r="J2513" s="1131" t="s">
        <v>9491</v>
      </c>
      <c r="R2513" s="1131">
        <v>14</v>
      </c>
      <c r="S2513" s="1131" t="s">
        <v>8376</v>
      </c>
      <c r="T2513" s="1131">
        <v>14</v>
      </c>
    </row>
    <row r="2514" spans="1:20">
      <c r="A2514" s="1131" t="s">
        <v>6042</v>
      </c>
      <c r="B2514" s="1132" t="s">
        <v>6043</v>
      </c>
      <c r="C2514" s="1133" t="s">
        <v>4657</v>
      </c>
      <c r="D2514" s="1133" t="s">
        <v>1041</v>
      </c>
      <c r="E2514" s="1133" t="s">
        <v>702</v>
      </c>
      <c r="F2514" s="1131" t="str">
        <f t="shared" si="10"/>
        <v/>
      </c>
      <c r="G2514" s="1131">
        <v>0</v>
      </c>
      <c r="H2514" s="1131" t="s">
        <v>7397</v>
      </c>
      <c r="I2514" s="1131" t="s">
        <v>9492</v>
      </c>
      <c r="J2514" s="1131" t="s">
        <v>9493</v>
      </c>
      <c r="R2514" s="1131">
        <v>13</v>
      </c>
      <c r="S2514" s="1131" t="s">
        <v>8376</v>
      </c>
      <c r="T2514" s="1131">
        <v>13</v>
      </c>
    </row>
    <row r="2515" spans="1:20">
      <c r="A2515" s="1131" t="s">
        <v>6044</v>
      </c>
      <c r="B2515" s="1132" t="s">
        <v>6045</v>
      </c>
      <c r="C2515" s="1133" t="s">
        <v>4657</v>
      </c>
      <c r="D2515" s="1133" t="s">
        <v>1041</v>
      </c>
      <c r="E2515" s="1133" t="s">
        <v>702</v>
      </c>
      <c r="F2515" s="1131" t="str">
        <f t="shared" si="10"/>
        <v/>
      </c>
      <c r="G2515" s="1131">
        <v>0</v>
      </c>
      <c r="H2515" s="1131" t="s">
        <v>7397</v>
      </c>
      <c r="I2515" s="1131" t="s">
        <v>9494</v>
      </c>
      <c r="J2515" s="1131" t="s">
        <v>9495</v>
      </c>
      <c r="R2515" s="1131">
        <v>14</v>
      </c>
      <c r="S2515" s="1131" t="s">
        <v>8376</v>
      </c>
      <c r="T2515" s="1131">
        <v>14</v>
      </c>
    </row>
    <row r="2516" spans="1:20">
      <c r="A2516" s="1131" t="s">
        <v>6046</v>
      </c>
      <c r="B2516" s="1132" t="s">
        <v>6047</v>
      </c>
      <c r="C2516" s="1133" t="s">
        <v>4657</v>
      </c>
      <c r="D2516" s="1133" t="s">
        <v>1041</v>
      </c>
      <c r="E2516" s="1133" t="s">
        <v>702</v>
      </c>
      <c r="F2516" s="1131" t="str">
        <f t="shared" si="10"/>
        <v/>
      </c>
      <c r="G2516" s="1131">
        <v>0</v>
      </c>
      <c r="H2516" s="1131" t="s">
        <v>7397</v>
      </c>
      <c r="I2516" s="1131" t="s">
        <v>9496</v>
      </c>
      <c r="J2516" s="1131" t="s">
        <v>9497</v>
      </c>
      <c r="R2516" s="1131">
        <v>14</v>
      </c>
      <c r="S2516" s="1131" t="s">
        <v>8376</v>
      </c>
      <c r="T2516" s="1131">
        <v>14</v>
      </c>
    </row>
    <row r="2517" spans="1:20">
      <c r="A2517" s="1131" t="s">
        <v>6048</v>
      </c>
      <c r="B2517" s="1132" t="s">
        <v>6049</v>
      </c>
      <c r="C2517" s="1133" t="s">
        <v>4657</v>
      </c>
      <c r="D2517" s="1133" t="s">
        <v>1041</v>
      </c>
      <c r="E2517" s="1133" t="s">
        <v>702</v>
      </c>
      <c r="F2517" s="1131" t="str">
        <f t="shared" si="10"/>
        <v/>
      </c>
      <c r="G2517" s="1131">
        <v>0</v>
      </c>
      <c r="H2517" s="1131" t="s">
        <v>7397</v>
      </c>
      <c r="I2517" s="1131" t="s">
        <v>9498</v>
      </c>
      <c r="J2517" s="1131" t="s">
        <v>9499</v>
      </c>
      <c r="R2517" s="1131">
        <v>14</v>
      </c>
      <c r="S2517" s="1131" t="s">
        <v>8376</v>
      </c>
      <c r="T2517" s="1131">
        <v>14</v>
      </c>
    </row>
    <row r="2518" spans="1:20">
      <c r="A2518" s="1131" t="s">
        <v>6050</v>
      </c>
      <c r="B2518" s="1132" t="s">
        <v>6051</v>
      </c>
      <c r="C2518" s="1133" t="s">
        <v>4657</v>
      </c>
      <c r="D2518" s="1133" t="s">
        <v>1041</v>
      </c>
      <c r="E2518" s="1133" t="s">
        <v>702</v>
      </c>
      <c r="F2518" s="1131" t="str">
        <f t="shared" si="10"/>
        <v/>
      </c>
      <c r="G2518" s="1131">
        <v>0</v>
      </c>
      <c r="H2518" s="1131" t="s">
        <v>7397</v>
      </c>
      <c r="I2518" s="1131" t="s">
        <v>9500</v>
      </c>
      <c r="J2518" s="1131" t="s">
        <v>9501</v>
      </c>
      <c r="R2518" s="1131">
        <v>14</v>
      </c>
      <c r="S2518" s="1131" t="s">
        <v>8376</v>
      </c>
      <c r="T2518" s="1131">
        <v>14</v>
      </c>
    </row>
    <row r="2519" spans="1:20">
      <c r="A2519" s="1131" t="s">
        <v>6052</v>
      </c>
      <c r="B2519" s="1132" t="s">
        <v>6053</v>
      </c>
      <c r="C2519" s="1133" t="s">
        <v>4657</v>
      </c>
      <c r="D2519" s="1133" t="s">
        <v>1041</v>
      </c>
      <c r="E2519" s="1133" t="s">
        <v>702</v>
      </c>
      <c r="F2519" s="1131" t="str">
        <f t="shared" si="10"/>
        <v/>
      </c>
      <c r="G2519" s="1131">
        <v>0</v>
      </c>
      <c r="H2519" s="1131" t="s">
        <v>7397</v>
      </c>
      <c r="I2519" s="1131" t="s">
        <v>9502</v>
      </c>
      <c r="J2519" s="1131" t="s">
        <v>9503</v>
      </c>
      <c r="R2519" s="1131">
        <v>14</v>
      </c>
      <c r="S2519" s="1131" t="s">
        <v>8376</v>
      </c>
      <c r="T2519" s="1131">
        <v>14</v>
      </c>
    </row>
    <row r="2520" spans="1:20">
      <c r="A2520" s="1131" t="s">
        <v>6054</v>
      </c>
      <c r="B2520" s="1132" t="s">
        <v>6055</v>
      </c>
      <c r="C2520" s="1133" t="s">
        <v>4657</v>
      </c>
      <c r="D2520" s="1133" t="s">
        <v>1041</v>
      </c>
      <c r="E2520" s="1133" t="s">
        <v>702</v>
      </c>
      <c r="F2520" s="1131" t="str">
        <f t="shared" si="10"/>
        <v/>
      </c>
      <c r="G2520" s="1131">
        <v>0</v>
      </c>
      <c r="H2520" s="1131" t="s">
        <v>7397</v>
      </c>
      <c r="I2520" s="1131" t="s">
        <v>9504</v>
      </c>
      <c r="J2520" s="1131" t="s">
        <v>9505</v>
      </c>
      <c r="R2520" s="1131">
        <v>14</v>
      </c>
      <c r="S2520" s="1131" t="s">
        <v>8376</v>
      </c>
      <c r="T2520" s="1131">
        <v>14</v>
      </c>
    </row>
    <row r="2521" spans="1:20">
      <c r="A2521" s="1131" t="s">
        <v>6056</v>
      </c>
      <c r="B2521" s="1132" t="s">
        <v>6057</v>
      </c>
      <c r="C2521" s="1133" t="s">
        <v>4657</v>
      </c>
      <c r="D2521" s="1133" t="s">
        <v>1041</v>
      </c>
      <c r="E2521" s="1133" t="s">
        <v>702</v>
      </c>
      <c r="F2521" s="1131" t="str">
        <f t="shared" si="10"/>
        <v/>
      </c>
      <c r="G2521" s="1131">
        <v>0</v>
      </c>
      <c r="H2521" s="1131" t="s">
        <v>7397</v>
      </c>
      <c r="I2521" s="1131" t="s">
        <v>9506</v>
      </c>
      <c r="J2521" s="1131" t="s">
        <v>9507</v>
      </c>
      <c r="R2521" s="1131">
        <v>14</v>
      </c>
      <c r="S2521" s="1131" t="s">
        <v>8376</v>
      </c>
      <c r="T2521" s="1131">
        <v>14</v>
      </c>
    </row>
    <row r="2522" spans="1:20">
      <c r="A2522" s="1131" t="s">
        <v>6058</v>
      </c>
      <c r="B2522" s="1132" t="s">
        <v>6059</v>
      </c>
      <c r="C2522" s="1133" t="s">
        <v>4657</v>
      </c>
      <c r="D2522" s="1133" t="s">
        <v>1041</v>
      </c>
      <c r="E2522" s="1133" t="s">
        <v>702</v>
      </c>
      <c r="F2522" s="1131" t="str">
        <f t="shared" si="10"/>
        <v/>
      </c>
      <c r="G2522" s="1131">
        <v>0</v>
      </c>
      <c r="H2522" s="1131" t="s">
        <v>7397</v>
      </c>
      <c r="I2522" s="1131" t="s">
        <v>9508</v>
      </c>
      <c r="J2522" s="1131" t="s">
        <v>9509</v>
      </c>
      <c r="R2522" s="1131">
        <v>14</v>
      </c>
      <c r="S2522" s="1131" t="s">
        <v>8376</v>
      </c>
      <c r="T2522" s="1131">
        <v>14</v>
      </c>
    </row>
    <row r="2523" spans="1:20">
      <c r="A2523" s="1131" t="s">
        <v>6060</v>
      </c>
      <c r="B2523" s="1132" t="s">
        <v>6061</v>
      </c>
      <c r="C2523" s="1133" t="s">
        <v>4657</v>
      </c>
      <c r="D2523" s="1133" t="s">
        <v>1041</v>
      </c>
      <c r="E2523" s="1133" t="s">
        <v>702</v>
      </c>
      <c r="F2523" s="1131" t="str">
        <f t="shared" si="10"/>
        <v/>
      </c>
      <c r="G2523" s="1131">
        <v>0</v>
      </c>
      <c r="H2523" s="1131" t="s">
        <v>7397</v>
      </c>
      <c r="I2523" s="1131" t="s">
        <v>9510</v>
      </c>
      <c r="J2523" s="1131" t="s">
        <v>9511</v>
      </c>
      <c r="R2523" s="1131">
        <v>14</v>
      </c>
      <c r="S2523" s="1131" t="s">
        <v>8376</v>
      </c>
      <c r="T2523" s="1131">
        <v>14</v>
      </c>
    </row>
    <row r="2524" spans="1:20">
      <c r="A2524" s="1131" t="s">
        <v>6062</v>
      </c>
      <c r="B2524" s="1132" t="s">
        <v>6063</v>
      </c>
      <c r="C2524" s="1133" t="s">
        <v>4657</v>
      </c>
      <c r="D2524" s="1133" t="s">
        <v>1041</v>
      </c>
      <c r="E2524" s="1133" t="s">
        <v>702</v>
      </c>
      <c r="F2524" s="1131" t="str">
        <f t="shared" si="10"/>
        <v/>
      </c>
      <c r="G2524" s="1131">
        <v>0</v>
      </c>
      <c r="H2524" s="1131" t="s">
        <v>7397</v>
      </c>
      <c r="I2524" s="1131" t="s">
        <v>9512</v>
      </c>
      <c r="J2524" s="1131" t="s">
        <v>9513</v>
      </c>
      <c r="R2524" s="1131">
        <v>14</v>
      </c>
      <c r="S2524" s="1131" t="s">
        <v>8376</v>
      </c>
      <c r="T2524" s="1131">
        <v>14</v>
      </c>
    </row>
    <row r="2525" spans="1:20">
      <c r="A2525" s="1131" t="s">
        <v>6064</v>
      </c>
      <c r="B2525" s="1132" t="s">
        <v>6065</v>
      </c>
      <c r="C2525" s="1133" t="s">
        <v>4657</v>
      </c>
      <c r="D2525" s="1133" t="s">
        <v>1041</v>
      </c>
      <c r="E2525" s="1133" t="s">
        <v>702</v>
      </c>
      <c r="F2525" s="1131" t="str">
        <f t="shared" si="10"/>
        <v/>
      </c>
      <c r="G2525" s="1131">
        <v>0</v>
      </c>
      <c r="H2525" s="1131" t="s">
        <v>7397</v>
      </c>
      <c r="I2525" s="1131" t="s">
        <v>9514</v>
      </c>
      <c r="J2525" s="1131" t="s">
        <v>9515</v>
      </c>
      <c r="R2525" s="1131">
        <v>14</v>
      </c>
      <c r="S2525" s="1131" t="s">
        <v>8376</v>
      </c>
      <c r="T2525" s="1131">
        <v>14</v>
      </c>
    </row>
    <row r="2526" spans="1:20">
      <c r="A2526" s="1131" t="s">
        <v>6066</v>
      </c>
      <c r="B2526" s="1132" t="s">
        <v>6067</v>
      </c>
      <c r="C2526" s="1133" t="s">
        <v>4657</v>
      </c>
      <c r="D2526" s="1133" t="s">
        <v>1041</v>
      </c>
      <c r="E2526" s="1133" t="s">
        <v>702</v>
      </c>
      <c r="F2526" s="1131" t="str">
        <f t="shared" ref="F2526:F2589" si="11">IF(LEN(A2526)=28,"","pas bon")</f>
        <v/>
      </c>
      <c r="G2526" s="1131">
        <v>0</v>
      </c>
      <c r="H2526" s="1131" t="s">
        <v>7397</v>
      </c>
      <c r="I2526" s="1131" t="s">
        <v>9516</v>
      </c>
      <c r="J2526" s="1131" t="s">
        <v>9517</v>
      </c>
      <c r="R2526" s="1131">
        <v>14</v>
      </c>
      <c r="S2526" s="1131" t="s">
        <v>8376</v>
      </c>
      <c r="T2526" s="1131">
        <v>14</v>
      </c>
    </row>
    <row r="2527" spans="1:20">
      <c r="A2527" s="1131" t="s">
        <v>6068</v>
      </c>
      <c r="B2527" s="1132" t="s">
        <v>6069</v>
      </c>
      <c r="C2527" s="1133" t="s">
        <v>4657</v>
      </c>
      <c r="D2527" s="1133" t="s">
        <v>1041</v>
      </c>
      <c r="E2527" s="1133" t="s">
        <v>702</v>
      </c>
      <c r="F2527" s="1131" t="str">
        <f t="shared" si="11"/>
        <v/>
      </c>
      <c r="G2527" s="1131">
        <v>0</v>
      </c>
      <c r="H2527" s="1131" t="s">
        <v>7397</v>
      </c>
      <c r="I2527" s="1131" t="s">
        <v>9518</v>
      </c>
      <c r="J2527" s="1131" t="s">
        <v>9519</v>
      </c>
      <c r="R2527" s="1131">
        <v>14</v>
      </c>
      <c r="S2527" s="1131" t="s">
        <v>8376</v>
      </c>
      <c r="T2527" s="1131">
        <v>14</v>
      </c>
    </row>
    <row r="2528" spans="1:20">
      <c r="A2528" s="1131" t="s">
        <v>6070</v>
      </c>
      <c r="B2528" s="1132" t="s">
        <v>6071</v>
      </c>
      <c r="C2528" s="1133" t="s">
        <v>4657</v>
      </c>
      <c r="D2528" s="1133" t="s">
        <v>1041</v>
      </c>
      <c r="E2528" s="1133" t="s">
        <v>702</v>
      </c>
      <c r="F2528" s="1131" t="str">
        <f t="shared" si="11"/>
        <v/>
      </c>
      <c r="G2528" s="1131">
        <v>0</v>
      </c>
      <c r="H2528" s="1131" t="s">
        <v>7397</v>
      </c>
      <c r="I2528" s="1131" t="s">
        <v>9520</v>
      </c>
      <c r="J2528" s="1131" t="s">
        <v>9521</v>
      </c>
      <c r="R2528" s="1131">
        <v>28</v>
      </c>
      <c r="S2528" s="1131" t="s">
        <v>8376</v>
      </c>
      <c r="T2528" s="1131">
        <v>28</v>
      </c>
    </row>
    <row r="2529" spans="1:20">
      <c r="A2529" s="1131" t="s">
        <v>6072</v>
      </c>
      <c r="B2529" s="1132" t="s">
        <v>6073</v>
      </c>
      <c r="C2529" s="1133" t="s">
        <v>4657</v>
      </c>
      <c r="D2529" s="1133" t="s">
        <v>1041</v>
      </c>
      <c r="E2529" s="1133" t="s">
        <v>702</v>
      </c>
      <c r="F2529" s="1131" t="str">
        <f t="shared" si="11"/>
        <v/>
      </c>
      <c r="G2529" s="1131">
        <v>0</v>
      </c>
      <c r="H2529" s="1131" t="s">
        <v>7397</v>
      </c>
      <c r="I2529" s="1131" t="s">
        <v>9522</v>
      </c>
      <c r="J2529" s="1131" t="s">
        <v>9523</v>
      </c>
      <c r="R2529" s="1131">
        <v>14</v>
      </c>
      <c r="S2529" s="1131" t="s">
        <v>8376</v>
      </c>
      <c r="T2529" s="1131">
        <v>14</v>
      </c>
    </row>
    <row r="2530" spans="1:20">
      <c r="A2530" s="1131" t="s">
        <v>6074</v>
      </c>
      <c r="B2530" s="1132" t="s">
        <v>6075</v>
      </c>
      <c r="C2530" s="1133" t="s">
        <v>4657</v>
      </c>
      <c r="D2530" s="1133" t="s">
        <v>1041</v>
      </c>
      <c r="E2530" s="1133" t="s">
        <v>702</v>
      </c>
      <c r="F2530" s="1131" t="str">
        <f t="shared" si="11"/>
        <v/>
      </c>
      <c r="G2530" s="1131">
        <v>0</v>
      </c>
      <c r="H2530" s="1131" t="s">
        <v>7397</v>
      </c>
      <c r="I2530" s="1131" t="s">
        <v>9524</v>
      </c>
      <c r="J2530" s="1131" t="s">
        <v>9525</v>
      </c>
      <c r="K2530" s="1131">
        <v>2</v>
      </c>
      <c r="L2530" s="1131" t="s">
        <v>9526</v>
      </c>
      <c r="R2530" s="1131">
        <v>14</v>
      </c>
      <c r="S2530" s="1131" t="s">
        <v>7215</v>
      </c>
      <c r="T2530" s="1131">
        <v>14</v>
      </c>
    </row>
    <row r="2531" spans="1:20">
      <c r="A2531" s="1131" t="s">
        <v>6076</v>
      </c>
      <c r="B2531" s="1132" t="s">
        <v>6077</v>
      </c>
      <c r="C2531" s="1133" t="s">
        <v>4657</v>
      </c>
      <c r="D2531" s="1133" t="s">
        <v>1041</v>
      </c>
      <c r="E2531" s="1133" t="s">
        <v>702</v>
      </c>
      <c r="F2531" s="1131" t="str">
        <f t="shared" si="11"/>
        <v/>
      </c>
      <c r="G2531" s="1131">
        <v>0</v>
      </c>
      <c r="H2531" s="1131" t="s">
        <v>7397</v>
      </c>
      <c r="I2531" s="1131" t="s">
        <v>9527</v>
      </c>
      <c r="J2531" s="1131" t="s">
        <v>9528</v>
      </c>
      <c r="R2531" s="1131">
        <v>14</v>
      </c>
      <c r="S2531" s="1131" t="s">
        <v>8376</v>
      </c>
      <c r="T2531" s="1131">
        <v>14</v>
      </c>
    </row>
    <row r="2532" spans="1:20">
      <c r="A2532" s="1131" t="s">
        <v>6078</v>
      </c>
      <c r="B2532" s="1132" t="s">
        <v>6079</v>
      </c>
      <c r="C2532" s="1133" t="s">
        <v>4657</v>
      </c>
      <c r="D2532" s="1133" t="s">
        <v>1041</v>
      </c>
      <c r="E2532" s="1133" t="s">
        <v>702</v>
      </c>
      <c r="F2532" s="1131" t="str">
        <f t="shared" si="11"/>
        <v/>
      </c>
      <c r="G2532" s="1131">
        <v>0</v>
      </c>
      <c r="H2532" s="1131" t="s">
        <v>7397</v>
      </c>
      <c r="I2532" s="1131" t="s">
        <v>9529</v>
      </c>
      <c r="J2532" s="1131" t="s">
        <v>9530</v>
      </c>
      <c r="R2532" s="1131">
        <v>14</v>
      </c>
      <c r="S2532" s="1131" t="s">
        <v>8376</v>
      </c>
      <c r="T2532" s="1131">
        <v>14</v>
      </c>
    </row>
    <row r="2533" spans="1:20">
      <c r="A2533" s="1131" t="s">
        <v>6080</v>
      </c>
      <c r="B2533" s="1132" t="s">
        <v>6081</v>
      </c>
      <c r="C2533" s="1133" t="s">
        <v>4657</v>
      </c>
      <c r="D2533" s="1133" t="s">
        <v>1041</v>
      </c>
      <c r="E2533" s="1133" t="s">
        <v>702</v>
      </c>
      <c r="F2533" s="1131" t="str">
        <f t="shared" si="11"/>
        <v/>
      </c>
      <c r="G2533" s="1131">
        <v>0</v>
      </c>
      <c r="H2533" s="1131" t="s">
        <v>7397</v>
      </c>
      <c r="I2533" s="1131" t="s">
        <v>9531</v>
      </c>
      <c r="J2533" s="1131" t="s">
        <v>9532</v>
      </c>
      <c r="R2533" s="1131">
        <v>14</v>
      </c>
      <c r="S2533" s="1131" t="s">
        <v>8376</v>
      </c>
      <c r="T2533" s="1131">
        <v>14</v>
      </c>
    </row>
    <row r="2534" spans="1:20">
      <c r="A2534" s="1131" t="s">
        <v>6082</v>
      </c>
      <c r="B2534" s="1132" t="s">
        <v>6083</v>
      </c>
      <c r="C2534" s="1133" t="s">
        <v>4657</v>
      </c>
      <c r="D2534" s="1133" t="s">
        <v>1041</v>
      </c>
      <c r="E2534" s="1133" t="s">
        <v>702</v>
      </c>
      <c r="F2534" s="1131" t="str">
        <f t="shared" si="11"/>
        <v/>
      </c>
      <c r="G2534" s="1131">
        <v>0</v>
      </c>
      <c r="H2534" s="1131" t="s">
        <v>7397</v>
      </c>
      <c r="I2534" s="1131" t="s">
        <v>9533</v>
      </c>
      <c r="J2534" s="1131" t="s">
        <v>9534</v>
      </c>
      <c r="R2534" s="1131">
        <v>14</v>
      </c>
      <c r="S2534" s="1131" t="s">
        <v>8376</v>
      </c>
      <c r="T2534" s="1131">
        <v>14</v>
      </c>
    </row>
    <row r="2535" spans="1:20">
      <c r="A2535" s="1131" t="s">
        <v>6084</v>
      </c>
      <c r="B2535" s="1132" t="s">
        <v>6085</v>
      </c>
      <c r="C2535" s="1133" t="s">
        <v>4657</v>
      </c>
      <c r="D2535" s="1133" t="s">
        <v>1041</v>
      </c>
      <c r="E2535" s="1133" t="s">
        <v>702</v>
      </c>
      <c r="F2535" s="1131" t="str">
        <f t="shared" si="11"/>
        <v/>
      </c>
      <c r="G2535" s="1131">
        <v>0</v>
      </c>
      <c r="H2535" s="1131" t="s">
        <v>7397</v>
      </c>
      <c r="I2535" s="1131" t="s">
        <v>9535</v>
      </c>
      <c r="J2535" s="1131" t="s">
        <v>9536</v>
      </c>
      <c r="R2535" s="1131">
        <v>14</v>
      </c>
      <c r="S2535" s="1131" t="s">
        <v>8376</v>
      </c>
      <c r="T2535" s="1131">
        <v>14</v>
      </c>
    </row>
    <row r="2536" spans="1:20">
      <c r="A2536" s="1131" t="s">
        <v>6086</v>
      </c>
      <c r="B2536" s="1132" t="s">
        <v>6087</v>
      </c>
      <c r="C2536" s="1133" t="s">
        <v>4657</v>
      </c>
      <c r="D2536" s="1133" t="s">
        <v>1041</v>
      </c>
      <c r="E2536" s="1133" t="s">
        <v>702</v>
      </c>
      <c r="F2536" s="1131" t="str">
        <f t="shared" si="11"/>
        <v/>
      </c>
      <c r="G2536" s="1131">
        <v>0</v>
      </c>
      <c r="H2536" s="1131" t="s">
        <v>7397</v>
      </c>
      <c r="I2536" s="1131" t="s">
        <v>9537</v>
      </c>
      <c r="J2536" s="1131" t="s">
        <v>9538</v>
      </c>
      <c r="R2536" s="1131">
        <v>14</v>
      </c>
      <c r="S2536" s="1131" t="s">
        <v>8376</v>
      </c>
      <c r="T2536" s="1131">
        <v>14</v>
      </c>
    </row>
    <row r="2537" spans="1:20">
      <c r="A2537" s="1131" t="s">
        <v>6088</v>
      </c>
      <c r="B2537" s="1132" t="s">
        <v>6089</v>
      </c>
      <c r="C2537" s="1133" t="s">
        <v>4657</v>
      </c>
      <c r="D2537" s="1133" t="s">
        <v>1041</v>
      </c>
      <c r="E2537" s="1133" t="s">
        <v>702</v>
      </c>
      <c r="F2537" s="1131" t="str">
        <f t="shared" si="11"/>
        <v/>
      </c>
      <c r="G2537" s="1131">
        <v>0</v>
      </c>
      <c r="H2537" s="1131" t="s">
        <v>7397</v>
      </c>
      <c r="I2537" s="1131" t="s">
        <v>9539</v>
      </c>
      <c r="J2537" s="1131" t="s">
        <v>9540</v>
      </c>
      <c r="R2537" s="1131">
        <v>14</v>
      </c>
      <c r="S2537" s="1131" t="s">
        <v>8376</v>
      </c>
      <c r="T2537" s="1131">
        <v>14</v>
      </c>
    </row>
    <row r="2538" spans="1:20">
      <c r="A2538" s="1131" t="s">
        <v>6090</v>
      </c>
      <c r="B2538" s="1132" t="s">
        <v>6091</v>
      </c>
      <c r="C2538" s="1133" t="s">
        <v>4657</v>
      </c>
      <c r="D2538" s="1133" t="s">
        <v>1041</v>
      </c>
      <c r="E2538" s="1133" t="s">
        <v>702</v>
      </c>
      <c r="F2538" s="1131" t="str">
        <f t="shared" si="11"/>
        <v/>
      </c>
      <c r="G2538" s="1131">
        <v>0</v>
      </c>
      <c r="H2538" s="1131" t="s">
        <v>7397</v>
      </c>
      <c r="I2538" s="1131" t="s">
        <v>9541</v>
      </c>
      <c r="J2538" s="1131" t="s">
        <v>9542</v>
      </c>
      <c r="K2538" s="1131">
        <v>2</v>
      </c>
      <c r="L2538" s="1131" t="s">
        <v>9543</v>
      </c>
      <c r="R2538" s="1131">
        <v>14</v>
      </c>
      <c r="S2538" s="1131" t="s">
        <v>7215</v>
      </c>
      <c r="T2538" s="1131">
        <v>14</v>
      </c>
    </row>
    <row r="2539" spans="1:20">
      <c r="A2539" s="1131" t="s">
        <v>6092</v>
      </c>
      <c r="B2539" s="1132" t="s">
        <v>6093</v>
      </c>
      <c r="C2539" s="1133" t="s">
        <v>4657</v>
      </c>
      <c r="D2539" s="1133" t="s">
        <v>1041</v>
      </c>
      <c r="E2539" s="1133" t="s">
        <v>702</v>
      </c>
      <c r="F2539" s="1131" t="str">
        <f t="shared" si="11"/>
        <v/>
      </c>
      <c r="G2539" s="1131">
        <v>0</v>
      </c>
      <c r="H2539" s="1131" t="s">
        <v>7397</v>
      </c>
      <c r="I2539" s="1131" t="s">
        <v>9544</v>
      </c>
      <c r="J2539" s="1131" t="s">
        <v>9545</v>
      </c>
      <c r="K2539" s="1131">
        <v>2</v>
      </c>
      <c r="L2539" s="1131" t="s">
        <v>9546</v>
      </c>
      <c r="R2539" s="1131">
        <v>14</v>
      </c>
      <c r="S2539" s="1131" t="s">
        <v>8376</v>
      </c>
      <c r="T2539" s="1131">
        <v>14</v>
      </c>
    </row>
    <row r="2540" spans="1:20">
      <c r="A2540" s="1131" t="s">
        <v>6094</v>
      </c>
      <c r="B2540" s="1132" t="s">
        <v>6095</v>
      </c>
      <c r="C2540" s="1133" t="s">
        <v>4657</v>
      </c>
      <c r="D2540" s="1133" t="s">
        <v>1041</v>
      </c>
      <c r="E2540" s="1133" t="s">
        <v>702</v>
      </c>
      <c r="F2540" s="1131" t="str">
        <f t="shared" si="11"/>
        <v/>
      </c>
      <c r="G2540" s="1131">
        <v>0</v>
      </c>
      <c r="H2540" s="1131" t="s">
        <v>7397</v>
      </c>
      <c r="I2540" s="1131" t="s">
        <v>9547</v>
      </c>
      <c r="J2540" s="1131" t="s">
        <v>9548</v>
      </c>
      <c r="K2540" s="1131">
        <v>2</v>
      </c>
      <c r="L2540" s="1131" t="s">
        <v>9549</v>
      </c>
      <c r="R2540" s="1131">
        <v>14</v>
      </c>
      <c r="S2540" s="1131" t="s">
        <v>7215</v>
      </c>
      <c r="T2540" s="1131">
        <v>14</v>
      </c>
    </row>
    <row r="2541" spans="1:20">
      <c r="A2541" s="1131" t="s">
        <v>6096</v>
      </c>
      <c r="B2541" s="1132" t="s">
        <v>6097</v>
      </c>
      <c r="C2541" s="1133" t="s">
        <v>6098</v>
      </c>
      <c r="D2541" s="1133" t="s">
        <v>1413</v>
      </c>
      <c r="E2541" s="1133" t="s">
        <v>702</v>
      </c>
      <c r="F2541" s="1131" t="str">
        <f t="shared" si="11"/>
        <v/>
      </c>
      <c r="G2541" s="1131">
        <v>-1</v>
      </c>
      <c r="H2541" s="1131" t="s">
        <v>437</v>
      </c>
      <c r="I2541" s="1131" t="s">
        <v>9550</v>
      </c>
      <c r="J2541" s="1131" t="s">
        <v>9551</v>
      </c>
      <c r="K2541" s="1131">
        <v>2</v>
      </c>
      <c r="L2541" s="1131" t="s">
        <v>9552</v>
      </c>
      <c r="R2541" s="1131">
        <v>16</v>
      </c>
      <c r="S2541" s="1131" t="s">
        <v>8376</v>
      </c>
      <c r="T2541" s="1131">
        <v>16</v>
      </c>
    </row>
    <row r="2542" spans="1:20">
      <c r="A2542" s="1131" t="s">
        <v>6099</v>
      </c>
      <c r="B2542" s="1132" t="s">
        <v>6100</v>
      </c>
      <c r="C2542" s="1133" t="s">
        <v>6098</v>
      </c>
      <c r="D2542" s="1133" t="s">
        <v>1041</v>
      </c>
      <c r="E2542" s="1133" t="s">
        <v>702</v>
      </c>
      <c r="F2542" s="1131" t="str">
        <f t="shared" si="11"/>
        <v/>
      </c>
      <c r="G2542" s="1131">
        <v>-1</v>
      </c>
      <c r="H2542" s="1131" t="s">
        <v>437</v>
      </c>
      <c r="I2542" s="1131" t="s">
        <v>9553</v>
      </c>
      <c r="J2542" s="1131" t="s">
        <v>9554</v>
      </c>
      <c r="K2542" s="1131">
        <v>2</v>
      </c>
      <c r="L2542" s="1131" t="s">
        <v>9555</v>
      </c>
      <c r="R2542" s="1131">
        <v>14</v>
      </c>
      <c r="S2542" s="1131" t="s">
        <v>8376</v>
      </c>
      <c r="T2542" s="1131">
        <v>14</v>
      </c>
    </row>
    <row r="2543" spans="1:20">
      <c r="A2543" s="1131" t="s">
        <v>6101</v>
      </c>
      <c r="B2543" s="1132" t="s">
        <v>6102</v>
      </c>
      <c r="C2543" s="1133" t="s">
        <v>6098</v>
      </c>
      <c r="D2543" s="1133" t="s">
        <v>1041</v>
      </c>
      <c r="E2543" s="1133" t="s">
        <v>702</v>
      </c>
      <c r="F2543" s="1131" t="str">
        <f t="shared" si="11"/>
        <v/>
      </c>
      <c r="G2543" s="1131">
        <v>-1</v>
      </c>
      <c r="H2543" s="1131" t="s">
        <v>437</v>
      </c>
      <c r="I2543" s="1131" t="s">
        <v>9556</v>
      </c>
      <c r="J2543" s="1131" t="s">
        <v>9557</v>
      </c>
      <c r="K2543" s="1131">
        <v>2</v>
      </c>
      <c r="L2543" s="1131" t="s">
        <v>9558</v>
      </c>
      <c r="R2543" s="1131">
        <v>14</v>
      </c>
      <c r="S2543" s="1131" t="s">
        <v>8376</v>
      </c>
      <c r="T2543" s="1131">
        <v>14</v>
      </c>
    </row>
    <row r="2544" spans="1:20">
      <c r="A2544" s="1131" t="s">
        <v>6103</v>
      </c>
      <c r="B2544" s="1132" t="s">
        <v>6104</v>
      </c>
      <c r="C2544" s="1133" t="s">
        <v>6098</v>
      </c>
      <c r="D2544" s="1133" t="s">
        <v>1041</v>
      </c>
      <c r="E2544" s="1133" t="s">
        <v>702</v>
      </c>
      <c r="F2544" s="1131" t="str">
        <f t="shared" si="11"/>
        <v/>
      </c>
      <c r="G2544" s="1131">
        <v>-1</v>
      </c>
      <c r="H2544" s="1131" t="s">
        <v>437</v>
      </c>
      <c r="I2544" s="1131" t="s">
        <v>9559</v>
      </c>
      <c r="J2544" s="1131" t="s">
        <v>9560</v>
      </c>
      <c r="K2544" s="1131">
        <v>2</v>
      </c>
      <c r="L2544" s="1131" t="s">
        <v>9561</v>
      </c>
      <c r="R2544" s="1131">
        <v>14</v>
      </c>
      <c r="S2544" s="1131" t="s">
        <v>8376</v>
      </c>
      <c r="T2544" s="1131">
        <v>14</v>
      </c>
    </row>
    <row r="2545" spans="1:20">
      <c r="A2545" s="1131" t="s">
        <v>6105</v>
      </c>
      <c r="B2545" s="1132" t="s">
        <v>6106</v>
      </c>
      <c r="C2545" s="1133" t="s">
        <v>6098</v>
      </c>
      <c r="D2545" s="1133" t="s">
        <v>1041</v>
      </c>
      <c r="E2545" s="1133" t="s">
        <v>702</v>
      </c>
      <c r="F2545" s="1131" t="str">
        <f t="shared" si="11"/>
        <v/>
      </c>
      <c r="G2545" s="1131">
        <v>-1</v>
      </c>
      <c r="H2545" s="1131" t="s">
        <v>437</v>
      </c>
      <c r="I2545" s="1131" t="s">
        <v>9562</v>
      </c>
      <c r="J2545" s="1131" t="s">
        <v>9563</v>
      </c>
      <c r="K2545" s="1131">
        <v>2</v>
      </c>
      <c r="L2545" s="1131" t="s">
        <v>9564</v>
      </c>
      <c r="R2545" s="1131">
        <v>42</v>
      </c>
      <c r="S2545" s="1131" t="s">
        <v>8376</v>
      </c>
      <c r="T2545" s="1131">
        <v>42</v>
      </c>
    </row>
    <row r="2546" spans="1:20">
      <c r="A2546" s="1131" t="s">
        <v>6107</v>
      </c>
      <c r="B2546" s="1132" t="s">
        <v>6108</v>
      </c>
      <c r="C2546" s="1133" t="s">
        <v>6098</v>
      </c>
      <c r="D2546" s="1133" t="s">
        <v>1041</v>
      </c>
      <c r="E2546" s="1133" t="s">
        <v>702</v>
      </c>
      <c r="F2546" s="1131" t="str">
        <f t="shared" si="11"/>
        <v/>
      </c>
      <c r="G2546" s="1131">
        <v>-1</v>
      </c>
      <c r="H2546" s="1131" t="s">
        <v>437</v>
      </c>
      <c r="I2546" s="1131" t="s">
        <v>9565</v>
      </c>
      <c r="J2546" s="1131" t="s">
        <v>9566</v>
      </c>
      <c r="K2546" s="1131">
        <v>2</v>
      </c>
      <c r="L2546" s="1131" t="s">
        <v>9567</v>
      </c>
      <c r="R2546" s="1131">
        <v>14</v>
      </c>
      <c r="S2546" s="1131" t="s">
        <v>8376</v>
      </c>
      <c r="T2546" s="1131">
        <v>14</v>
      </c>
    </row>
    <row r="2547" spans="1:20">
      <c r="A2547" s="1131" t="s">
        <v>6109</v>
      </c>
      <c r="B2547" s="1132" t="s">
        <v>6110</v>
      </c>
      <c r="C2547" s="1133" t="s">
        <v>6098</v>
      </c>
      <c r="D2547" s="1133" t="s">
        <v>1041</v>
      </c>
      <c r="E2547" s="1133" t="s">
        <v>702</v>
      </c>
      <c r="F2547" s="1131" t="str">
        <f t="shared" si="11"/>
        <v/>
      </c>
      <c r="G2547" s="1131">
        <v>-1</v>
      </c>
      <c r="H2547" s="1131" t="s">
        <v>437</v>
      </c>
      <c r="I2547" s="1131" t="s">
        <v>9568</v>
      </c>
      <c r="J2547" s="1131" t="s">
        <v>9569</v>
      </c>
      <c r="K2547" s="1131">
        <v>2</v>
      </c>
      <c r="L2547" s="1131" t="s">
        <v>9570</v>
      </c>
      <c r="R2547" s="1131">
        <v>14</v>
      </c>
      <c r="S2547" s="1131" t="s">
        <v>8376</v>
      </c>
      <c r="T2547" s="1131">
        <v>14</v>
      </c>
    </row>
    <row r="2548" spans="1:20">
      <c r="A2548" s="1131" t="s">
        <v>6111</v>
      </c>
      <c r="B2548" s="1132" t="s">
        <v>6112</v>
      </c>
      <c r="C2548" s="1133" t="s">
        <v>6098</v>
      </c>
      <c r="D2548" s="1133" t="s">
        <v>1041</v>
      </c>
      <c r="E2548" s="1133" t="s">
        <v>702</v>
      </c>
      <c r="F2548" s="1131" t="str">
        <f t="shared" si="11"/>
        <v/>
      </c>
      <c r="G2548" s="1131">
        <v>-1</v>
      </c>
      <c r="H2548" s="1131" t="s">
        <v>437</v>
      </c>
      <c r="I2548" s="1131" t="s">
        <v>9571</v>
      </c>
      <c r="J2548" s="1131" t="s">
        <v>9572</v>
      </c>
      <c r="K2548" s="1131">
        <v>2</v>
      </c>
      <c r="L2548" s="1131" t="s">
        <v>9573</v>
      </c>
      <c r="R2548" s="1131">
        <v>28</v>
      </c>
      <c r="S2548" s="1131" t="s">
        <v>8376</v>
      </c>
      <c r="T2548" s="1131">
        <v>28</v>
      </c>
    </row>
    <row r="2549" spans="1:20">
      <c r="A2549" s="1131" t="s">
        <v>6113</v>
      </c>
      <c r="B2549" s="1132" t="s">
        <v>6114</v>
      </c>
      <c r="C2549" s="1133" t="s">
        <v>6098</v>
      </c>
      <c r="D2549" s="1133" t="s">
        <v>1041</v>
      </c>
      <c r="E2549" s="1133" t="s">
        <v>702</v>
      </c>
      <c r="F2549" s="1131" t="str">
        <f t="shared" si="11"/>
        <v/>
      </c>
      <c r="G2549" s="1131">
        <v>-1</v>
      </c>
      <c r="H2549" s="1131" t="s">
        <v>437</v>
      </c>
      <c r="I2549" s="1131" t="s">
        <v>9574</v>
      </c>
      <c r="J2549" s="1131" t="s">
        <v>9575</v>
      </c>
      <c r="K2549" s="1131">
        <v>2</v>
      </c>
      <c r="L2549" s="1131" t="s">
        <v>9576</v>
      </c>
      <c r="R2549" s="1131">
        <v>14</v>
      </c>
      <c r="S2549" s="1131" t="s">
        <v>8376</v>
      </c>
      <c r="T2549" s="1131">
        <v>14</v>
      </c>
    </row>
    <row r="2550" spans="1:20">
      <c r="A2550" s="1131" t="s">
        <v>6115</v>
      </c>
      <c r="B2550" s="1132" t="s">
        <v>6116</v>
      </c>
      <c r="C2550" s="1133" t="s">
        <v>6098</v>
      </c>
      <c r="D2550" s="1133" t="s">
        <v>1041</v>
      </c>
      <c r="E2550" s="1133" t="s">
        <v>702</v>
      </c>
      <c r="F2550" s="1131" t="str">
        <f t="shared" si="11"/>
        <v/>
      </c>
      <c r="G2550" s="1131">
        <v>-1</v>
      </c>
      <c r="H2550" s="1131" t="s">
        <v>437</v>
      </c>
      <c r="I2550" s="1131" t="s">
        <v>9577</v>
      </c>
      <c r="J2550" s="1131" t="s">
        <v>9578</v>
      </c>
      <c r="K2550" s="1131">
        <v>2</v>
      </c>
      <c r="L2550" s="1131" t="s">
        <v>9579</v>
      </c>
      <c r="R2550" s="1131">
        <v>42</v>
      </c>
      <c r="S2550" s="1131" t="s">
        <v>8376</v>
      </c>
      <c r="T2550" s="1131">
        <v>42</v>
      </c>
    </row>
    <row r="2551" spans="1:20">
      <c r="A2551" s="1131" t="s">
        <v>6117</v>
      </c>
      <c r="B2551" s="1132" t="s">
        <v>6118</v>
      </c>
      <c r="C2551" s="1133" t="s">
        <v>6098</v>
      </c>
      <c r="D2551" s="1133" t="s">
        <v>1041</v>
      </c>
      <c r="E2551" s="1133" t="s">
        <v>702</v>
      </c>
      <c r="F2551" s="1131" t="str">
        <f t="shared" si="11"/>
        <v/>
      </c>
      <c r="G2551" s="1131">
        <v>-1</v>
      </c>
      <c r="H2551" s="1131" t="s">
        <v>437</v>
      </c>
      <c r="I2551" s="1131" t="s">
        <v>9580</v>
      </c>
      <c r="J2551" s="1131" t="s">
        <v>9581</v>
      </c>
      <c r="K2551" s="1131">
        <v>2</v>
      </c>
      <c r="L2551" s="1131" t="s">
        <v>9582</v>
      </c>
      <c r="R2551" s="1131">
        <v>14</v>
      </c>
      <c r="S2551" s="1131" t="s">
        <v>8376</v>
      </c>
      <c r="T2551" s="1131">
        <v>14</v>
      </c>
    </row>
    <row r="2552" spans="1:20">
      <c r="A2552" s="1131" t="s">
        <v>6119</v>
      </c>
      <c r="B2552" s="1132" t="s">
        <v>6120</v>
      </c>
      <c r="C2552" s="1133" t="s">
        <v>6098</v>
      </c>
      <c r="D2552" s="1133" t="s">
        <v>1041</v>
      </c>
      <c r="E2552" s="1133" t="s">
        <v>702</v>
      </c>
      <c r="F2552" s="1131" t="str">
        <f t="shared" si="11"/>
        <v/>
      </c>
      <c r="G2552" s="1131">
        <v>-1</v>
      </c>
      <c r="H2552" s="1131" t="s">
        <v>437</v>
      </c>
      <c r="I2552" s="1131" t="s">
        <v>9583</v>
      </c>
      <c r="J2552" s="1131" t="s">
        <v>9584</v>
      </c>
      <c r="K2552" s="1131">
        <v>2</v>
      </c>
      <c r="L2552" s="1131" t="s">
        <v>9585</v>
      </c>
      <c r="R2552" s="1131">
        <v>14</v>
      </c>
      <c r="S2552" s="1131" t="s">
        <v>8376</v>
      </c>
      <c r="T2552" s="1131">
        <v>14</v>
      </c>
    </row>
    <row r="2553" spans="1:20">
      <c r="A2553" s="1131" t="s">
        <v>6121</v>
      </c>
      <c r="B2553" s="1132" t="s">
        <v>6122</v>
      </c>
      <c r="C2553" s="1133" t="s">
        <v>6098</v>
      </c>
      <c r="D2553" s="1133" t="s">
        <v>1041</v>
      </c>
      <c r="E2553" s="1133" t="s">
        <v>702</v>
      </c>
      <c r="F2553" s="1131" t="str">
        <f t="shared" si="11"/>
        <v/>
      </c>
      <c r="G2553" s="1131">
        <v>-1</v>
      </c>
      <c r="H2553" s="1131" t="s">
        <v>437</v>
      </c>
      <c r="I2553" s="1131" t="s">
        <v>9586</v>
      </c>
      <c r="J2553" s="1131" t="s">
        <v>9587</v>
      </c>
      <c r="K2553" s="1131">
        <v>2</v>
      </c>
      <c r="L2553" s="1131" t="s">
        <v>9588</v>
      </c>
      <c r="R2553" s="1131">
        <v>14</v>
      </c>
      <c r="S2553" s="1131" t="s">
        <v>8376</v>
      </c>
      <c r="T2553" s="1131">
        <v>14</v>
      </c>
    </row>
    <row r="2554" spans="1:20">
      <c r="A2554" s="1131" t="s">
        <v>6123</v>
      </c>
      <c r="B2554" s="1132" t="s">
        <v>6124</v>
      </c>
      <c r="C2554" s="1133" t="s">
        <v>6098</v>
      </c>
      <c r="D2554" s="1133" t="s">
        <v>1041</v>
      </c>
      <c r="E2554" s="1133" t="s">
        <v>702</v>
      </c>
      <c r="F2554" s="1131" t="str">
        <f t="shared" si="11"/>
        <v/>
      </c>
      <c r="G2554" s="1131">
        <v>-1</v>
      </c>
      <c r="H2554" s="1131" t="s">
        <v>437</v>
      </c>
      <c r="I2554" s="1131" t="s">
        <v>9589</v>
      </c>
      <c r="J2554" s="1131" t="s">
        <v>9590</v>
      </c>
      <c r="K2554" s="1131">
        <v>2</v>
      </c>
      <c r="L2554" s="1131" t="s">
        <v>9591</v>
      </c>
      <c r="R2554" s="1131">
        <v>14</v>
      </c>
      <c r="S2554" s="1131" t="s">
        <v>8376</v>
      </c>
      <c r="T2554" s="1131">
        <v>14</v>
      </c>
    </row>
    <row r="2555" spans="1:20">
      <c r="A2555" s="1131" t="s">
        <v>6125</v>
      </c>
      <c r="B2555" s="1132" t="s">
        <v>6126</v>
      </c>
      <c r="C2555" s="1133" t="s">
        <v>6098</v>
      </c>
      <c r="D2555" s="1133" t="s">
        <v>1041</v>
      </c>
      <c r="E2555" s="1133" t="s">
        <v>702</v>
      </c>
      <c r="F2555" s="1131" t="str">
        <f t="shared" si="11"/>
        <v/>
      </c>
      <c r="G2555" s="1131">
        <v>-1</v>
      </c>
      <c r="H2555" s="1131" t="s">
        <v>437</v>
      </c>
      <c r="I2555" s="1131" t="s">
        <v>9592</v>
      </c>
      <c r="J2555" s="1131" t="s">
        <v>9593</v>
      </c>
      <c r="K2555" s="1131">
        <v>2</v>
      </c>
      <c r="L2555" s="1131" t="s">
        <v>9594</v>
      </c>
      <c r="R2555" s="1131">
        <v>16</v>
      </c>
      <c r="S2555" s="1131" t="s">
        <v>8376</v>
      </c>
      <c r="T2555" s="1131">
        <v>16</v>
      </c>
    </row>
    <row r="2556" spans="1:20">
      <c r="A2556" s="1131" t="s">
        <v>6127</v>
      </c>
      <c r="B2556" s="1132" t="s">
        <v>6128</v>
      </c>
      <c r="C2556" s="1133" t="s">
        <v>6098</v>
      </c>
      <c r="D2556" s="1133" t="s">
        <v>1041</v>
      </c>
      <c r="E2556" s="1133" t="s">
        <v>702</v>
      </c>
      <c r="F2556" s="1131" t="str">
        <f t="shared" si="11"/>
        <v/>
      </c>
      <c r="G2556" s="1131">
        <v>-1</v>
      </c>
      <c r="H2556" s="1131" t="s">
        <v>437</v>
      </c>
      <c r="I2556" s="1131" t="s">
        <v>9595</v>
      </c>
      <c r="J2556" s="1131" t="s">
        <v>9596</v>
      </c>
      <c r="K2556" s="1131">
        <v>2</v>
      </c>
      <c r="L2556" s="1131" t="s">
        <v>9597</v>
      </c>
      <c r="R2556" s="1131">
        <v>14</v>
      </c>
      <c r="S2556" s="1131" t="s">
        <v>8376</v>
      </c>
      <c r="T2556" s="1131">
        <v>14</v>
      </c>
    </row>
    <row r="2557" spans="1:20">
      <c r="A2557" s="1131" t="s">
        <v>6129</v>
      </c>
      <c r="B2557" s="1132" t="s">
        <v>6130</v>
      </c>
      <c r="C2557" s="1133" t="s">
        <v>6098</v>
      </c>
      <c r="D2557" s="1133" t="s">
        <v>1041</v>
      </c>
      <c r="E2557" s="1133" t="s">
        <v>702</v>
      </c>
      <c r="F2557" s="1131" t="str">
        <f t="shared" si="11"/>
        <v/>
      </c>
      <c r="G2557" s="1131">
        <v>-1</v>
      </c>
      <c r="H2557" s="1131" t="s">
        <v>437</v>
      </c>
      <c r="I2557" s="1131" t="s">
        <v>9598</v>
      </c>
      <c r="J2557" s="1131" t="s">
        <v>9599</v>
      </c>
      <c r="K2557" s="1131">
        <v>2</v>
      </c>
      <c r="L2557" s="1131" t="s">
        <v>9600</v>
      </c>
      <c r="R2557" s="1131">
        <v>14</v>
      </c>
      <c r="S2557" s="1131" t="s">
        <v>8376</v>
      </c>
      <c r="T2557" s="1131">
        <v>14</v>
      </c>
    </row>
    <row r="2558" spans="1:20">
      <c r="A2558" s="1131" t="s">
        <v>6131</v>
      </c>
      <c r="B2558" s="1132" t="s">
        <v>6132</v>
      </c>
      <c r="C2558" s="1133" t="s">
        <v>6098</v>
      </c>
      <c r="D2558" s="1133" t="s">
        <v>1041</v>
      </c>
      <c r="E2558" s="1133" t="s">
        <v>702</v>
      </c>
      <c r="F2558" s="1131" t="str">
        <f t="shared" si="11"/>
        <v/>
      </c>
      <c r="G2558" s="1131">
        <v>-1</v>
      </c>
      <c r="H2558" s="1131" t="s">
        <v>437</v>
      </c>
      <c r="I2558" s="1131" t="s">
        <v>9601</v>
      </c>
      <c r="J2558" s="1131" t="s">
        <v>9602</v>
      </c>
      <c r="K2558" s="1131">
        <v>2</v>
      </c>
      <c r="L2558" s="1131" t="s">
        <v>9603</v>
      </c>
      <c r="R2558" s="1131">
        <v>14</v>
      </c>
      <c r="S2558" s="1131" t="s">
        <v>8376</v>
      </c>
      <c r="T2558" s="1131">
        <v>14</v>
      </c>
    </row>
    <row r="2559" spans="1:20">
      <c r="A2559" s="1131" t="s">
        <v>6133</v>
      </c>
      <c r="B2559" s="1132" t="s">
        <v>6134</v>
      </c>
      <c r="C2559" s="1133" t="s">
        <v>6098</v>
      </c>
      <c r="D2559" s="1133" t="s">
        <v>1041</v>
      </c>
      <c r="E2559" s="1133" t="s">
        <v>702</v>
      </c>
      <c r="F2559" s="1131" t="str">
        <f t="shared" si="11"/>
        <v/>
      </c>
      <c r="G2559" s="1131">
        <v>-1</v>
      </c>
      <c r="H2559" s="1131" t="s">
        <v>437</v>
      </c>
      <c r="I2559" s="1131" t="s">
        <v>9604</v>
      </c>
      <c r="J2559" s="1131" t="s">
        <v>9605</v>
      </c>
      <c r="K2559" s="1131">
        <v>2</v>
      </c>
      <c r="L2559" s="1131" t="s">
        <v>9606</v>
      </c>
      <c r="R2559" s="1131">
        <v>14</v>
      </c>
      <c r="S2559" s="1131" t="s">
        <v>8376</v>
      </c>
      <c r="T2559" s="1131">
        <v>14</v>
      </c>
    </row>
    <row r="2560" spans="1:20">
      <c r="A2560" s="1131" t="s">
        <v>6135</v>
      </c>
      <c r="B2560" s="1132" t="s">
        <v>6136</v>
      </c>
      <c r="C2560" s="1133" t="s">
        <v>6098</v>
      </c>
      <c r="D2560" s="1133" t="s">
        <v>1041</v>
      </c>
      <c r="E2560" s="1133" t="s">
        <v>702</v>
      </c>
      <c r="F2560" s="1131" t="str">
        <f t="shared" si="11"/>
        <v/>
      </c>
      <c r="G2560" s="1131">
        <v>-1</v>
      </c>
      <c r="H2560" s="1131" t="s">
        <v>437</v>
      </c>
      <c r="I2560" s="1131" t="s">
        <v>9607</v>
      </c>
      <c r="J2560" s="1131" t="s">
        <v>9608</v>
      </c>
      <c r="K2560" s="1131">
        <v>2</v>
      </c>
      <c r="L2560" s="1131" t="s">
        <v>9609</v>
      </c>
      <c r="R2560" s="1131">
        <v>14</v>
      </c>
      <c r="S2560" s="1131" t="s">
        <v>8376</v>
      </c>
      <c r="T2560" s="1131">
        <v>14</v>
      </c>
    </row>
    <row r="2561" spans="1:20">
      <c r="A2561" s="1131" t="s">
        <v>6137</v>
      </c>
      <c r="B2561" s="1132" t="s">
        <v>6138</v>
      </c>
      <c r="C2561" s="1133" t="s">
        <v>6098</v>
      </c>
      <c r="D2561" s="1133" t="s">
        <v>1041</v>
      </c>
      <c r="E2561" s="1133" t="s">
        <v>702</v>
      </c>
      <c r="F2561" s="1131" t="str">
        <f t="shared" si="11"/>
        <v/>
      </c>
      <c r="G2561" s="1131">
        <v>-1</v>
      </c>
      <c r="H2561" s="1131" t="s">
        <v>437</v>
      </c>
      <c r="I2561" s="1131" t="s">
        <v>9610</v>
      </c>
      <c r="J2561" s="1131" t="s">
        <v>9611</v>
      </c>
      <c r="K2561" s="1131">
        <v>2</v>
      </c>
      <c r="L2561" s="1131" t="s">
        <v>9612</v>
      </c>
      <c r="R2561" s="1131">
        <v>14</v>
      </c>
      <c r="S2561" s="1131" t="s">
        <v>8376</v>
      </c>
      <c r="T2561" s="1131">
        <v>14</v>
      </c>
    </row>
    <row r="2562" spans="1:20">
      <c r="A2562" s="1131" t="s">
        <v>6139</v>
      </c>
      <c r="B2562" s="1132" t="s">
        <v>6140</v>
      </c>
      <c r="C2562" s="1133" t="s">
        <v>6098</v>
      </c>
      <c r="D2562" s="1133" t="s">
        <v>1041</v>
      </c>
      <c r="E2562" s="1133" t="s">
        <v>702</v>
      </c>
      <c r="F2562" s="1131" t="str">
        <f t="shared" si="11"/>
        <v/>
      </c>
      <c r="G2562" s="1131">
        <v>-1</v>
      </c>
      <c r="H2562" s="1131" t="s">
        <v>437</v>
      </c>
      <c r="I2562" s="1131" t="s">
        <v>9613</v>
      </c>
      <c r="J2562" s="1131" t="s">
        <v>9614</v>
      </c>
      <c r="K2562" s="1131">
        <v>2</v>
      </c>
      <c r="L2562" s="1131" t="s">
        <v>9615</v>
      </c>
      <c r="R2562" s="1131">
        <v>14</v>
      </c>
      <c r="S2562" s="1131" t="s">
        <v>8376</v>
      </c>
      <c r="T2562" s="1131">
        <v>14</v>
      </c>
    </row>
    <row r="2563" spans="1:20">
      <c r="A2563" s="1131" t="s">
        <v>6141</v>
      </c>
      <c r="B2563" s="1132" t="s">
        <v>6142</v>
      </c>
      <c r="C2563" s="1133" t="s">
        <v>6098</v>
      </c>
      <c r="D2563" s="1133" t="s">
        <v>1041</v>
      </c>
      <c r="E2563" s="1133" t="s">
        <v>702</v>
      </c>
      <c r="F2563" s="1131" t="str">
        <f t="shared" si="11"/>
        <v/>
      </c>
      <c r="G2563" s="1131">
        <v>-1</v>
      </c>
      <c r="H2563" s="1131" t="s">
        <v>437</v>
      </c>
      <c r="I2563" s="1131" t="s">
        <v>9616</v>
      </c>
      <c r="J2563" s="1131" t="s">
        <v>9617</v>
      </c>
      <c r="K2563" s="1131">
        <v>2</v>
      </c>
      <c r="L2563" s="1131" t="s">
        <v>9618</v>
      </c>
      <c r="R2563" s="1131">
        <v>14</v>
      </c>
      <c r="S2563" s="1131" t="s">
        <v>8376</v>
      </c>
      <c r="T2563" s="1131">
        <v>14</v>
      </c>
    </row>
    <row r="2564" spans="1:20">
      <c r="A2564" s="1131" t="s">
        <v>6143</v>
      </c>
      <c r="B2564" s="1132" t="s">
        <v>6144</v>
      </c>
      <c r="C2564" s="1133" t="s">
        <v>6098</v>
      </c>
      <c r="D2564" s="1133" t="s">
        <v>1041</v>
      </c>
      <c r="E2564" s="1133" t="s">
        <v>702</v>
      </c>
      <c r="F2564" s="1131" t="str">
        <f t="shared" si="11"/>
        <v/>
      </c>
      <c r="G2564" s="1131">
        <v>-1</v>
      </c>
      <c r="H2564" s="1131" t="s">
        <v>437</v>
      </c>
      <c r="I2564" s="1131" t="s">
        <v>9619</v>
      </c>
      <c r="J2564" s="1131" t="s">
        <v>9620</v>
      </c>
      <c r="K2564" s="1131">
        <v>2</v>
      </c>
      <c r="L2564" s="1131" t="s">
        <v>9621</v>
      </c>
      <c r="R2564" s="1131">
        <v>14</v>
      </c>
      <c r="S2564" s="1131" t="s">
        <v>8376</v>
      </c>
      <c r="T2564" s="1131">
        <v>14</v>
      </c>
    </row>
    <row r="2565" spans="1:20">
      <c r="A2565" s="1131" t="s">
        <v>6145</v>
      </c>
      <c r="B2565" s="1132" t="s">
        <v>6146</v>
      </c>
      <c r="C2565" s="1133" t="s">
        <v>6098</v>
      </c>
      <c r="D2565" s="1133" t="s">
        <v>1041</v>
      </c>
      <c r="E2565" s="1133" t="s">
        <v>702</v>
      </c>
      <c r="F2565" s="1131" t="str">
        <f t="shared" si="11"/>
        <v/>
      </c>
      <c r="G2565" s="1131">
        <v>-1</v>
      </c>
      <c r="H2565" s="1131" t="s">
        <v>437</v>
      </c>
      <c r="I2565" s="1131" t="s">
        <v>9622</v>
      </c>
      <c r="J2565" s="1131" t="s">
        <v>9623</v>
      </c>
      <c r="K2565" s="1131">
        <v>2</v>
      </c>
      <c r="L2565" s="1131" t="s">
        <v>9624</v>
      </c>
      <c r="R2565" s="1131">
        <v>14</v>
      </c>
      <c r="S2565" s="1131" t="s">
        <v>8376</v>
      </c>
      <c r="T2565" s="1131">
        <v>14</v>
      </c>
    </row>
    <row r="2566" spans="1:20">
      <c r="A2566" s="1131" t="s">
        <v>6147</v>
      </c>
      <c r="B2566" s="1132" t="s">
        <v>6148</v>
      </c>
      <c r="C2566" s="1133" t="s">
        <v>6098</v>
      </c>
      <c r="D2566" s="1133" t="s">
        <v>1041</v>
      </c>
      <c r="E2566" s="1133" t="s">
        <v>702</v>
      </c>
      <c r="F2566" s="1131" t="str">
        <f t="shared" si="11"/>
        <v/>
      </c>
      <c r="G2566" s="1131">
        <v>-1</v>
      </c>
      <c r="H2566" s="1131" t="s">
        <v>437</v>
      </c>
      <c r="I2566" s="1131" t="s">
        <v>9625</v>
      </c>
      <c r="J2566" s="1131" t="s">
        <v>9626</v>
      </c>
      <c r="K2566" s="1131">
        <v>2</v>
      </c>
      <c r="L2566" s="1131" t="s">
        <v>9627</v>
      </c>
      <c r="R2566" s="1131">
        <v>14</v>
      </c>
      <c r="S2566" s="1131" t="s">
        <v>8376</v>
      </c>
      <c r="T2566" s="1131">
        <v>14</v>
      </c>
    </row>
    <row r="2567" spans="1:20">
      <c r="A2567" s="1131" t="s">
        <v>6149</v>
      </c>
      <c r="B2567" s="1132" t="s">
        <v>6150</v>
      </c>
      <c r="C2567" s="1133" t="s">
        <v>6098</v>
      </c>
      <c r="D2567" s="1133" t="s">
        <v>1041</v>
      </c>
      <c r="E2567" s="1133" t="s">
        <v>702</v>
      </c>
      <c r="F2567" s="1131" t="str">
        <f t="shared" si="11"/>
        <v/>
      </c>
      <c r="G2567" s="1131">
        <v>-1</v>
      </c>
      <c r="H2567" s="1131" t="s">
        <v>437</v>
      </c>
      <c r="I2567" s="1131" t="s">
        <v>9628</v>
      </c>
      <c r="J2567" s="1131" t="s">
        <v>9629</v>
      </c>
      <c r="K2567" s="1131">
        <v>2</v>
      </c>
      <c r="L2567" s="1131" t="s">
        <v>9630</v>
      </c>
      <c r="R2567" s="1131">
        <v>14</v>
      </c>
      <c r="S2567" s="1131" t="s">
        <v>8376</v>
      </c>
      <c r="T2567" s="1131">
        <v>14</v>
      </c>
    </row>
    <row r="2568" spans="1:20">
      <c r="A2568" s="1131" t="s">
        <v>6151</v>
      </c>
      <c r="B2568" s="1132" t="s">
        <v>6152</v>
      </c>
      <c r="C2568" s="1133" t="s">
        <v>6098</v>
      </c>
      <c r="D2568" s="1133" t="s">
        <v>1041</v>
      </c>
      <c r="E2568" s="1133" t="s">
        <v>702</v>
      </c>
      <c r="F2568" s="1131" t="str">
        <f t="shared" si="11"/>
        <v/>
      </c>
      <c r="G2568" s="1131">
        <v>-1</v>
      </c>
      <c r="H2568" s="1131" t="s">
        <v>437</v>
      </c>
      <c r="I2568" s="1131" t="s">
        <v>9631</v>
      </c>
      <c r="J2568" s="1131" t="s">
        <v>9632</v>
      </c>
      <c r="K2568" s="1131">
        <v>2</v>
      </c>
      <c r="L2568" s="1131" t="s">
        <v>9633</v>
      </c>
      <c r="R2568" s="1131">
        <v>14</v>
      </c>
      <c r="S2568" s="1131" t="s">
        <v>8376</v>
      </c>
      <c r="T2568" s="1131">
        <v>14</v>
      </c>
    </row>
    <row r="2569" spans="1:20">
      <c r="A2569" s="1131" t="s">
        <v>6153</v>
      </c>
      <c r="B2569" s="1132" t="s">
        <v>6154</v>
      </c>
      <c r="C2569" s="1133" t="s">
        <v>6098</v>
      </c>
      <c r="D2569" s="1133" t="s">
        <v>1041</v>
      </c>
      <c r="E2569" s="1133" t="s">
        <v>702</v>
      </c>
      <c r="F2569" s="1131" t="str">
        <f t="shared" si="11"/>
        <v/>
      </c>
      <c r="G2569" s="1131">
        <v>-1</v>
      </c>
      <c r="H2569" s="1131" t="s">
        <v>437</v>
      </c>
      <c r="I2569" s="1131" t="s">
        <v>9634</v>
      </c>
      <c r="J2569" s="1131" t="s">
        <v>9635</v>
      </c>
      <c r="K2569" s="1131">
        <v>2</v>
      </c>
      <c r="L2569" s="1131" t="s">
        <v>9636</v>
      </c>
      <c r="R2569" s="1131">
        <v>16</v>
      </c>
      <c r="S2569" s="1131" t="s">
        <v>8376</v>
      </c>
      <c r="T2569" s="1131">
        <v>16</v>
      </c>
    </row>
    <row r="2570" spans="1:20">
      <c r="A2570" s="1131" t="s">
        <v>6155</v>
      </c>
      <c r="B2570" s="1132" t="s">
        <v>6156</v>
      </c>
      <c r="C2570" s="1133" t="s">
        <v>6098</v>
      </c>
      <c r="D2570" s="1133" t="s">
        <v>1041</v>
      </c>
      <c r="E2570" s="1133" t="s">
        <v>702</v>
      </c>
      <c r="F2570" s="1131" t="str">
        <f t="shared" si="11"/>
        <v/>
      </c>
      <c r="G2570" s="1131">
        <v>-1</v>
      </c>
      <c r="H2570" s="1131" t="s">
        <v>437</v>
      </c>
      <c r="I2570" s="1131" t="s">
        <v>9637</v>
      </c>
      <c r="J2570" s="1131" t="s">
        <v>9638</v>
      </c>
      <c r="K2570" s="1131">
        <v>2</v>
      </c>
      <c r="L2570" s="1131" t="s">
        <v>9639</v>
      </c>
      <c r="R2570" s="1131">
        <v>14</v>
      </c>
      <c r="S2570" s="1131" t="s">
        <v>8376</v>
      </c>
      <c r="T2570" s="1131">
        <v>14</v>
      </c>
    </row>
    <row r="2571" spans="1:20">
      <c r="A2571" s="1131" t="s">
        <v>6157</v>
      </c>
      <c r="B2571" s="1132" t="s">
        <v>6158</v>
      </c>
      <c r="C2571" s="1133" t="s">
        <v>6098</v>
      </c>
      <c r="D2571" s="1133" t="s">
        <v>1041</v>
      </c>
      <c r="E2571" s="1133" t="s">
        <v>702</v>
      </c>
      <c r="F2571" s="1131" t="str">
        <f t="shared" si="11"/>
        <v/>
      </c>
      <c r="G2571" s="1131">
        <v>-1</v>
      </c>
      <c r="H2571" s="1131" t="s">
        <v>437</v>
      </c>
      <c r="I2571" s="1131" t="s">
        <v>9640</v>
      </c>
      <c r="J2571" s="1131" t="s">
        <v>9641</v>
      </c>
      <c r="K2571" s="1131">
        <v>2</v>
      </c>
      <c r="L2571" s="1131" t="s">
        <v>9642</v>
      </c>
      <c r="R2571" s="1131">
        <v>14</v>
      </c>
      <c r="S2571" s="1131" t="s">
        <v>8376</v>
      </c>
      <c r="T2571" s="1131">
        <v>14</v>
      </c>
    </row>
    <row r="2572" spans="1:20">
      <c r="A2572" s="1131" t="s">
        <v>6159</v>
      </c>
      <c r="B2572" s="1132" t="s">
        <v>6160</v>
      </c>
      <c r="C2572" s="1133" t="s">
        <v>6098</v>
      </c>
      <c r="D2572" s="1133" t="s">
        <v>1041</v>
      </c>
      <c r="E2572" s="1133" t="s">
        <v>702</v>
      </c>
      <c r="F2572" s="1131" t="str">
        <f t="shared" si="11"/>
        <v/>
      </c>
      <c r="G2572" s="1131">
        <v>-1</v>
      </c>
      <c r="H2572" s="1131" t="s">
        <v>437</v>
      </c>
      <c r="I2572" s="1131" t="s">
        <v>9643</v>
      </c>
      <c r="J2572" s="1131" t="s">
        <v>9644</v>
      </c>
      <c r="K2572" s="1131">
        <v>2</v>
      </c>
      <c r="L2572" s="1131" t="s">
        <v>9645</v>
      </c>
      <c r="R2572" s="1131">
        <v>14</v>
      </c>
      <c r="S2572" s="1131" t="s">
        <v>8376</v>
      </c>
      <c r="T2572" s="1131">
        <v>14</v>
      </c>
    </row>
    <row r="2573" spans="1:20">
      <c r="A2573" s="1131" t="s">
        <v>6161</v>
      </c>
      <c r="B2573" s="1132" t="s">
        <v>6162</v>
      </c>
      <c r="C2573" s="1133" t="s">
        <v>6098</v>
      </c>
      <c r="D2573" s="1133" t="s">
        <v>1041</v>
      </c>
      <c r="E2573" s="1133" t="s">
        <v>702</v>
      </c>
      <c r="F2573" s="1131" t="str">
        <f t="shared" si="11"/>
        <v/>
      </c>
      <c r="G2573" s="1131">
        <v>-1</v>
      </c>
      <c r="H2573" s="1131" t="s">
        <v>437</v>
      </c>
      <c r="I2573" s="1131" t="s">
        <v>9646</v>
      </c>
      <c r="J2573" s="1131" t="s">
        <v>9647</v>
      </c>
      <c r="K2573" s="1131">
        <v>2</v>
      </c>
      <c r="L2573" s="1131" t="s">
        <v>9648</v>
      </c>
      <c r="R2573" s="1131">
        <v>14</v>
      </c>
      <c r="S2573" s="1131" t="s">
        <v>8376</v>
      </c>
      <c r="T2573" s="1131">
        <v>14</v>
      </c>
    </row>
    <row r="2574" spans="1:20">
      <c r="A2574" s="1131" t="s">
        <v>6163</v>
      </c>
      <c r="B2574" s="1132" t="s">
        <v>6164</v>
      </c>
      <c r="C2574" s="1133" t="s">
        <v>6098</v>
      </c>
      <c r="D2574" s="1133" t="s">
        <v>1041</v>
      </c>
      <c r="E2574" s="1133" t="s">
        <v>702</v>
      </c>
      <c r="F2574" s="1131" t="str">
        <f t="shared" si="11"/>
        <v/>
      </c>
      <c r="G2574" s="1131">
        <v>-1</v>
      </c>
      <c r="H2574" s="1131" t="s">
        <v>437</v>
      </c>
      <c r="I2574" s="1131" t="s">
        <v>9649</v>
      </c>
      <c r="J2574" s="1131" t="s">
        <v>9650</v>
      </c>
      <c r="K2574" s="1131">
        <v>2</v>
      </c>
      <c r="L2574" s="1131" t="s">
        <v>9651</v>
      </c>
      <c r="R2574" s="1131">
        <v>14</v>
      </c>
      <c r="S2574" s="1131" t="s">
        <v>8376</v>
      </c>
      <c r="T2574" s="1131">
        <v>14</v>
      </c>
    </row>
    <row r="2575" spans="1:20">
      <c r="A2575" s="1131" t="s">
        <v>6165</v>
      </c>
      <c r="B2575" s="1132" t="s">
        <v>6166</v>
      </c>
      <c r="C2575" s="1133" t="s">
        <v>6098</v>
      </c>
      <c r="D2575" s="1133" t="s">
        <v>1041</v>
      </c>
      <c r="E2575" s="1133" t="s">
        <v>702</v>
      </c>
      <c r="F2575" s="1131" t="str">
        <f t="shared" si="11"/>
        <v/>
      </c>
      <c r="G2575" s="1131">
        <v>-1</v>
      </c>
      <c r="H2575" s="1131" t="s">
        <v>437</v>
      </c>
      <c r="I2575" s="1131" t="s">
        <v>9652</v>
      </c>
      <c r="J2575" s="1131" t="s">
        <v>9653</v>
      </c>
      <c r="K2575" s="1131">
        <v>2</v>
      </c>
      <c r="L2575" s="1131" t="s">
        <v>9654</v>
      </c>
      <c r="R2575" s="1131">
        <v>14</v>
      </c>
      <c r="S2575" s="1131" t="s">
        <v>8376</v>
      </c>
      <c r="T2575" s="1131">
        <v>14</v>
      </c>
    </row>
    <row r="2576" spans="1:20">
      <c r="A2576" s="1131" t="s">
        <v>6167</v>
      </c>
      <c r="B2576" s="1132" t="s">
        <v>6168</v>
      </c>
      <c r="C2576" s="1133" t="s">
        <v>6098</v>
      </c>
      <c r="D2576" s="1133" t="s">
        <v>1041</v>
      </c>
      <c r="E2576" s="1133" t="s">
        <v>702</v>
      </c>
      <c r="F2576" s="1131" t="str">
        <f t="shared" si="11"/>
        <v/>
      </c>
      <c r="G2576" s="1131">
        <v>-1</v>
      </c>
      <c r="H2576" s="1131" t="s">
        <v>437</v>
      </c>
      <c r="I2576" s="1131" t="s">
        <v>9655</v>
      </c>
      <c r="J2576" s="1131" t="s">
        <v>9656</v>
      </c>
      <c r="K2576" s="1131">
        <v>2</v>
      </c>
      <c r="L2576" s="1131" t="s">
        <v>9657</v>
      </c>
      <c r="R2576" s="1131">
        <v>14</v>
      </c>
      <c r="S2576" s="1131" t="s">
        <v>7215</v>
      </c>
      <c r="T2576" s="1131">
        <v>14</v>
      </c>
    </row>
    <row r="2577" spans="1:20">
      <c r="A2577" s="1131" t="s">
        <v>6169</v>
      </c>
      <c r="B2577" s="1132" t="s">
        <v>6170</v>
      </c>
      <c r="C2577" s="1133" t="s">
        <v>6098</v>
      </c>
      <c r="D2577" s="1133" t="s">
        <v>1041</v>
      </c>
      <c r="E2577" s="1133" t="s">
        <v>702</v>
      </c>
      <c r="F2577" s="1131" t="str">
        <f t="shared" si="11"/>
        <v/>
      </c>
      <c r="G2577" s="1131">
        <v>-1</v>
      </c>
      <c r="H2577" s="1131" t="s">
        <v>437</v>
      </c>
      <c r="I2577" s="1131" t="s">
        <v>9658</v>
      </c>
      <c r="J2577" s="1131" t="s">
        <v>9659</v>
      </c>
      <c r="K2577" s="1131">
        <v>2</v>
      </c>
      <c r="L2577" s="1131" t="s">
        <v>9660</v>
      </c>
      <c r="R2577" s="1131">
        <v>14</v>
      </c>
      <c r="S2577" s="1131" t="s">
        <v>8376</v>
      </c>
      <c r="T2577" s="1131">
        <v>14</v>
      </c>
    </row>
    <row r="2578" spans="1:20">
      <c r="A2578" s="1131" t="s">
        <v>6171</v>
      </c>
      <c r="B2578" s="1132" t="s">
        <v>6172</v>
      </c>
      <c r="C2578" s="1133" t="s">
        <v>6098</v>
      </c>
      <c r="D2578" s="1133" t="s">
        <v>1041</v>
      </c>
      <c r="E2578" s="1133" t="s">
        <v>702</v>
      </c>
      <c r="F2578" s="1131" t="str">
        <f t="shared" si="11"/>
        <v/>
      </c>
      <c r="G2578" s="1131">
        <v>-1</v>
      </c>
      <c r="H2578" s="1131" t="s">
        <v>437</v>
      </c>
      <c r="I2578" s="1131" t="s">
        <v>9661</v>
      </c>
      <c r="J2578" s="1131" t="s">
        <v>9662</v>
      </c>
      <c r="K2578" s="1131">
        <v>2</v>
      </c>
      <c r="L2578" s="1131" t="s">
        <v>9663</v>
      </c>
      <c r="R2578" s="1131">
        <v>14</v>
      </c>
      <c r="S2578" s="1131" t="s">
        <v>7215</v>
      </c>
      <c r="T2578" s="1131">
        <v>14</v>
      </c>
    </row>
    <row r="2579" spans="1:20">
      <c r="A2579" s="1131" t="s">
        <v>6173</v>
      </c>
      <c r="B2579" s="1132" t="s">
        <v>6174</v>
      </c>
      <c r="C2579" s="1133" t="s">
        <v>6098</v>
      </c>
      <c r="D2579" s="1133" t="s">
        <v>1041</v>
      </c>
      <c r="E2579" s="1133" t="s">
        <v>702</v>
      </c>
      <c r="F2579" s="1131" t="str">
        <f t="shared" si="11"/>
        <v/>
      </c>
      <c r="G2579" s="1131">
        <v>-1</v>
      </c>
      <c r="H2579" s="1131" t="s">
        <v>437</v>
      </c>
      <c r="I2579" s="1131" t="s">
        <v>9664</v>
      </c>
      <c r="J2579" s="1131" t="s">
        <v>9665</v>
      </c>
      <c r="K2579" s="1131">
        <v>2</v>
      </c>
      <c r="L2579" s="1131" t="s">
        <v>9666</v>
      </c>
      <c r="R2579" s="1131">
        <v>14</v>
      </c>
      <c r="S2579" s="1131" t="s">
        <v>8376</v>
      </c>
      <c r="T2579" s="1131">
        <v>14</v>
      </c>
    </row>
    <row r="2580" spans="1:20">
      <c r="A2580" s="1131" t="s">
        <v>6175</v>
      </c>
      <c r="B2580" s="1132" t="s">
        <v>6176</v>
      </c>
      <c r="C2580" s="1133" t="s">
        <v>6098</v>
      </c>
      <c r="D2580" s="1133" t="s">
        <v>1041</v>
      </c>
      <c r="E2580" s="1133" t="s">
        <v>702</v>
      </c>
      <c r="F2580" s="1131" t="str">
        <f t="shared" si="11"/>
        <v/>
      </c>
      <c r="G2580" s="1131">
        <v>-1</v>
      </c>
      <c r="H2580" s="1131" t="s">
        <v>437</v>
      </c>
      <c r="I2580" s="1131" t="s">
        <v>9667</v>
      </c>
      <c r="J2580" s="1131" t="s">
        <v>9668</v>
      </c>
      <c r="K2580" s="1131">
        <v>2</v>
      </c>
      <c r="L2580" s="1131" t="s">
        <v>9669</v>
      </c>
      <c r="R2580" s="1131">
        <v>14</v>
      </c>
      <c r="S2580" s="1131" t="s">
        <v>8376</v>
      </c>
      <c r="T2580" s="1131">
        <v>14</v>
      </c>
    </row>
    <row r="2581" spans="1:20">
      <c r="A2581" s="1131" t="s">
        <v>6177</v>
      </c>
      <c r="B2581" s="1132" t="s">
        <v>6178</v>
      </c>
      <c r="C2581" s="1133" t="s">
        <v>6098</v>
      </c>
      <c r="D2581" s="1133" t="s">
        <v>1041</v>
      </c>
      <c r="E2581" s="1133" t="s">
        <v>702</v>
      </c>
      <c r="F2581" s="1131" t="str">
        <f t="shared" si="11"/>
        <v/>
      </c>
      <c r="G2581" s="1131">
        <v>-1</v>
      </c>
      <c r="H2581" s="1131" t="s">
        <v>437</v>
      </c>
      <c r="I2581" s="1131" t="s">
        <v>9670</v>
      </c>
      <c r="J2581" s="1131" t="s">
        <v>9671</v>
      </c>
      <c r="K2581" s="1131">
        <v>2</v>
      </c>
      <c r="L2581" s="1131" t="s">
        <v>9672</v>
      </c>
      <c r="R2581" s="1131">
        <v>14</v>
      </c>
      <c r="S2581" s="1131" t="s">
        <v>8376</v>
      </c>
      <c r="T2581" s="1131">
        <v>14</v>
      </c>
    </row>
    <row r="2582" spans="1:20">
      <c r="A2582" s="1131" t="s">
        <v>6179</v>
      </c>
      <c r="B2582" s="1132" t="s">
        <v>6180</v>
      </c>
      <c r="C2582" s="1133" t="s">
        <v>6098</v>
      </c>
      <c r="D2582" s="1133" t="s">
        <v>1041</v>
      </c>
      <c r="E2582" s="1133" t="s">
        <v>702</v>
      </c>
      <c r="F2582" s="1131" t="str">
        <f t="shared" si="11"/>
        <v/>
      </c>
      <c r="G2582" s="1131">
        <v>-1</v>
      </c>
      <c r="H2582" s="1131" t="s">
        <v>437</v>
      </c>
      <c r="I2582" s="1131" t="s">
        <v>9673</v>
      </c>
      <c r="J2582" s="1131" t="s">
        <v>9674</v>
      </c>
      <c r="K2582" s="1131">
        <v>2</v>
      </c>
      <c r="L2582" s="1131" t="s">
        <v>9675</v>
      </c>
      <c r="R2582" s="1131">
        <v>14</v>
      </c>
      <c r="S2582" s="1131" t="s">
        <v>8376</v>
      </c>
      <c r="T2582" s="1131">
        <v>14</v>
      </c>
    </row>
    <row r="2583" spans="1:20">
      <c r="A2583" s="1131" t="s">
        <v>6181</v>
      </c>
      <c r="B2583" s="1132" t="s">
        <v>6182</v>
      </c>
      <c r="C2583" s="1133" t="s">
        <v>6098</v>
      </c>
      <c r="D2583" s="1133" t="s">
        <v>1041</v>
      </c>
      <c r="E2583" s="1133" t="s">
        <v>702</v>
      </c>
      <c r="F2583" s="1131" t="str">
        <f t="shared" si="11"/>
        <v/>
      </c>
      <c r="G2583" s="1131">
        <v>-1</v>
      </c>
      <c r="H2583" s="1131" t="s">
        <v>437</v>
      </c>
      <c r="I2583" s="1131" t="s">
        <v>9676</v>
      </c>
      <c r="J2583" s="1131" t="s">
        <v>9677</v>
      </c>
      <c r="K2583" s="1131">
        <v>2</v>
      </c>
      <c r="L2583" s="1131" t="s">
        <v>9678</v>
      </c>
      <c r="R2583" s="1131">
        <v>14</v>
      </c>
      <c r="S2583" s="1131" t="s">
        <v>8376</v>
      </c>
      <c r="T2583" s="1131">
        <v>14</v>
      </c>
    </row>
    <row r="2584" spans="1:20">
      <c r="A2584" s="1131" t="s">
        <v>6183</v>
      </c>
      <c r="B2584" s="1132" t="s">
        <v>6184</v>
      </c>
      <c r="C2584" s="1133" t="s">
        <v>6098</v>
      </c>
      <c r="D2584" s="1133" t="s">
        <v>1041</v>
      </c>
      <c r="E2584" s="1133" t="s">
        <v>702</v>
      </c>
      <c r="F2584" s="1131" t="str">
        <f t="shared" si="11"/>
        <v/>
      </c>
      <c r="G2584" s="1131">
        <v>-1</v>
      </c>
      <c r="H2584" s="1131" t="s">
        <v>437</v>
      </c>
      <c r="I2584" s="1131" t="s">
        <v>9679</v>
      </c>
      <c r="J2584" s="1131" t="s">
        <v>9680</v>
      </c>
      <c r="K2584" s="1131">
        <v>2</v>
      </c>
      <c r="L2584" s="1131" t="s">
        <v>9681</v>
      </c>
      <c r="R2584" s="1131">
        <v>14</v>
      </c>
      <c r="S2584" s="1131" t="s">
        <v>8376</v>
      </c>
      <c r="T2584" s="1131">
        <v>14</v>
      </c>
    </row>
    <row r="2585" spans="1:20">
      <c r="A2585" s="1131" t="s">
        <v>6185</v>
      </c>
      <c r="B2585" s="1132" t="s">
        <v>6186</v>
      </c>
      <c r="C2585" s="1133" t="s">
        <v>6098</v>
      </c>
      <c r="D2585" s="1133" t="s">
        <v>1041</v>
      </c>
      <c r="E2585" s="1133" t="s">
        <v>702</v>
      </c>
      <c r="F2585" s="1131" t="str">
        <f t="shared" si="11"/>
        <v/>
      </c>
      <c r="G2585" s="1131">
        <v>-1</v>
      </c>
      <c r="H2585" s="1131" t="s">
        <v>437</v>
      </c>
      <c r="I2585" s="1131" t="s">
        <v>9682</v>
      </c>
      <c r="J2585" s="1131" t="s">
        <v>9683</v>
      </c>
      <c r="K2585" s="1131">
        <v>2</v>
      </c>
      <c r="L2585" s="1131" t="s">
        <v>9684</v>
      </c>
      <c r="R2585" s="1131">
        <v>28</v>
      </c>
      <c r="S2585" s="1131" t="s">
        <v>8376</v>
      </c>
      <c r="T2585" s="1131">
        <v>28</v>
      </c>
    </row>
    <row r="2586" spans="1:20">
      <c r="A2586" s="1131" t="s">
        <v>6187</v>
      </c>
      <c r="B2586" s="1132" t="s">
        <v>6188</v>
      </c>
      <c r="C2586" s="1133" t="s">
        <v>6098</v>
      </c>
      <c r="D2586" s="1133" t="s">
        <v>1041</v>
      </c>
      <c r="E2586" s="1133" t="s">
        <v>702</v>
      </c>
      <c r="F2586" s="1131" t="str">
        <f t="shared" si="11"/>
        <v/>
      </c>
      <c r="G2586" s="1131">
        <v>-1</v>
      </c>
      <c r="H2586" s="1131" t="s">
        <v>437</v>
      </c>
      <c r="I2586" s="1131" t="s">
        <v>9685</v>
      </c>
      <c r="J2586" s="1131" t="s">
        <v>9686</v>
      </c>
      <c r="K2586" s="1131">
        <v>2</v>
      </c>
      <c r="L2586" s="1131" t="s">
        <v>9687</v>
      </c>
      <c r="R2586" s="1131">
        <v>14</v>
      </c>
      <c r="S2586" s="1131" t="s">
        <v>8376</v>
      </c>
      <c r="T2586" s="1131">
        <v>14</v>
      </c>
    </row>
    <row r="2587" spans="1:20">
      <c r="A2587" s="1131" t="s">
        <v>6189</v>
      </c>
      <c r="B2587" s="1132" t="s">
        <v>6190</v>
      </c>
      <c r="C2587" s="1133" t="s">
        <v>6098</v>
      </c>
      <c r="D2587" s="1133" t="s">
        <v>1041</v>
      </c>
      <c r="E2587" s="1133" t="s">
        <v>702</v>
      </c>
      <c r="F2587" s="1131" t="str">
        <f t="shared" si="11"/>
        <v/>
      </c>
      <c r="G2587" s="1131">
        <v>-1</v>
      </c>
      <c r="H2587" s="1131" t="s">
        <v>437</v>
      </c>
      <c r="I2587" s="1131" t="s">
        <v>9688</v>
      </c>
      <c r="J2587" s="1131" t="s">
        <v>9689</v>
      </c>
      <c r="K2587" s="1131">
        <v>2</v>
      </c>
      <c r="L2587" s="1131" t="s">
        <v>9690</v>
      </c>
      <c r="R2587" s="1131">
        <v>28</v>
      </c>
      <c r="S2587" s="1131" t="s">
        <v>8376</v>
      </c>
      <c r="T2587" s="1131">
        <v>28</v>
      </c>
    </row>
    <row r="2588" spans="1:20">
      <c r="A2588" s="1131" t="s">
        <v>6191</v>
      </c>
      <c r="B2588" s="1132" t="s">
        <v>6192</v>
      </c>
      <c r="C2588" s="1133" t="s">
        <v>6098</v>
      </c>
      <c r="D2588" s="1133" t="s">
        <v>1041</v>
      </c>
      <c r="E2588" s="1133" t="s">
        <v>702</v>
      </c>
      <c r="F2588" s="1131" t="str">
        <f t="shared" si="11"/>
        <v/>
      </c>
      <c r="G2588" s="1131">
        <v>-1</v>
      </c>
      <c r="H2588" s="1131" t="s">
        <v>437</v>
      </c>
      <c r="I2588" s="1131" t="s">
        <v>9691</v>
      </c>
      <c r="J2588" s="1131" t="s">
        <v>9692</v>
      </c>
      <c r="K2588" s="1131">
        <v>2</v>
      </c>
      <c r="L2588" s="1131" t="s">
        <v>9693</v>
      </c>
      <c r="R2588" s="1131">
        <v>14</v>
      </c>
      <c r="S2588" s="1131" t="s">
        <v>8376</v>
      </c>
      <c r="T2588" s="1131">
        <v>14</v>
      </c>
    </row>
    <row r="2589" spans="1:20">
      <c r="A2589" s="1131" t="s">
        <v>6193</v>
      </c>
      <c r="B2589" s="1132" t="s">
        <v>6194</v>
      </c>
      <c r="C2589" s="1133" t="s">
        <v>6098</v>
      </c>
      <c r="D2589" s="1133" t="s">
        <v>1041</v>
      </c>
      <c r="E2589" s="1133" t="s">
        <v>702</v>
      </c>
      <c r="F2589" s="1131" t="str">
        <f t="shared" si="11"/>
        <v/>
      </c>
      <c r="G2589" s="1131">
        <v>-1</v>
      </c>
      <c r="H2589" s="1131" t="s">
        <v>437</v>
      </c>
      <c r="I2589" s="1131" t="s">
        <v>9694</v>
      </c>
      <c r="J2589" s="1131" t="s">
        <v>9695</v>
      </c>
      <c r="K2589" s="1131">
        <v>2</v>
      </c>
      <c r="L2589" s="1131" t="s">
        <v>9696</v>
      </c>
      <c r="R2589" s="1131">
        <v>14</v>
      </c>
      <c r="S2589" s="1131" t="s">
        <v>8376</v>
      </c>
      <c r="T2589" s="1131">
        <v>14</v>
      </c>
    </row>
    <row r="2590" spans="1:20">
      <c r="A2590" s="1131" t="s">
        <v>6195</v>
      </c>
      <c r="B2590" s="1132" t="s">
        <v>6196</v>
      </c>
      <c r="C2590" s="1133" t="s">
        <v>6098</v>
      </c>
      <c r="D2590" s="1133" t="s">
        <v>1041</v>
      </c>
      <c r="E2590" s="1133" t="s">
        <v>702</v>
      </c>
      <c r="F2590" s="1131" t="str">
        <f t="shared" ref="F2590:F2653" si="12">IF(LEN(A2590)=28,"","pas bon")</f>
        <v/>
      </c>
      <c r="G2590" s="1131">
        <v>-1</v>
      </c>
      <c r="H2590" s="1131" t="s">
        <v>437</v>
      </c>
      <c r="I2590" s="1131" t="s">
        <v>9697</v>
      </c>
      <c r="J2590" s="1131" t="s">
        <v>9698</v>
      </c>
      <c r="K2590" s="1131">
        <v>2</v>
      </c>
      <c r="L2590" s="1131" t="s">
        <v>9699</v>
      </c>
      <c r="R2590" s="1131">
        <v>14</v>
      </c>
      <c r="S2590" s="1131" t="s">
        <v>8376</v>
      </c>
      <c r="T2590" s="1131">
        <v>14</v>
      </c>
    </row>
    <row r="2591" spans="1:20">
      <c r="A2591" s="1131" t="s">
        <v>6197</v>
      </c>
      <c r="B2591" s="1132" t="s">
        <v>6198</v>
      </c>
      <c r="C2591" s="1133" t="s">
        <v>6098</v>
      </c>
      <c r="D2591" s="1133" t="s">
        <v>1041</v>
      </c>
      <c r="E2591" s="1133" t="s">
        <v>702</v>
      </c>
      <c r="F2591" s="1131" t="str">
        <f t="shared" si="12"/>
        <v/>
      </c>
      <c r="G2591" s="1131">
        <v>-1</v>
      </c>
      <c r="H2591" s="1131" t="s">
        <v>437</v>
      </c>
      <c r="I2591" s="1131" t="s">
        <v>9700</v>
      </c>
      <c r="J2591" s="1131" t="s">
        <v>9701</v>
      </c>
      <c r="K2591" s="1131">
        <v>2</v>
      </c>
      <c r="L2591" s="1131" t="s">
        <v>9702</v>
      </c>
      <c r="R2591" s="1131">
        <v>14</v>
      </c>
      <c r="S2591" s="1131" t="s">
        <v>8376</v>
      </c>
      <c r="T2591" s="1131">
        <v>14</v>
      </c>
    </row>
    <row r="2592" spans="1:20">
      <c r="A2592" s="1131" t="s">
        <v>6199</v>
      </c>
      <c r="B2592" s="1132" t="s">
        <v>6200</v>
      </c>
      <c r="C2592" s="1133" t="s">
        <v>6098</v>
      </c>
      <c r="D2592" s="1133" t="s">
        <v>1041</v>
      </c>
      <c r="E2592" s="1133" t="s">
        <v>702</v>
      </c>
      <c r="F2592" s="1131" t="str">
        <f t="shared" si="12"/>
        <v/>
      </c>
      <c r="G2592" s="1131">
        <v>-1</v>
      </c>
      <c r="H2592" s="1131" t="s">
        <v>437</v>
      </c>
      <c r="I2592" s="1131" t="s">
        <v>9703</v>
      </c>
      <c r="J2592" s="1131" t="s">
        <v>9704</v>
      </c>
      <c r="K2592" s="1131">
        <v>2</v>
      </c>
      <c r="L2592" s="1131" t="s">
        <v>9705</v>
      </c>
      <c r="R2592" s="1131">
        <v>27</v>
      </c>
      <c r="S2592" s="1131" t="s">
        <v>8376</v>
      </c>
      <c r="T2592" s="1131">
        <v>27</v>
      </c>
    </row>
    <row r="2593" spans="1:20">
      <c r="A2593" s="1131" t="s">
        <v>6201</v>
      </c>
      <c r="B2593" s="1132" t="s">
        <v>6202</v>
      </c>
      <c r="C2593" s="1133" t="s">
        <v>6098</v>
      </c>
      <c r="D2593" s="1133" t="s">
        <v>1041</v>
      </c>
      <c r="E2593" s="1133" t="s">
        <v>702</v>
      </c>
      <c r="F2593" s="1131" t="str">
        <f t="shared" si="12"/>
        <v/>
      </c>
      <c r="G2593" s="1131">
        <v>-1</v>
      </c>
      <c r="H2593" s="1131" t="s">
        <v>437</v>
      </c>
      <c r="I2593" s="1131" t="s">
        <v>9706</v>
      </c>
      <c r="J2593" s="1131" t="s">
        <v>9707</v>
      </c>
      <c r="K2593" s="1131">
        <v>2</v>
      </c>
      <c r="L2593" s="1131" t="s">
        <v>9708</v>
      </c>
      <c r="R2593" s="1131">
        <v>14</v>
      </c>
      <c r="S2593" s="1131" t="s">
        <v>8376</v>
      </c>
      <c r="T2593" s="1131">
        <v>14</v>
      </c>
    </row>
    <row r="2594" spans="1:20">
      <c r="A2594" s="1131" t="s">
        <v>6203</v>
      </c>
      <c r="B2594" s="1132" t="s">
        <v>6204</v>
      </c>
      <c r="C2594" s="1133" t="s">
        <v>6098</v>
      </c>
      <c r="D2594" s="1133" t="s">
        <v>1041</v>
      </c>
      <c r="E2594" s="1133" t="s">
        <v>702</v>
      </c>
      <c r="F2594" s="1131" t="str">
        <f t="shared" si="12"/>
        <v/>
      </c>
      <c r="G2594" s="1131">
        <v>-1</v>
      </c>
      <c r="H2594" s="1131" t="s">
        <v>437</v>
      </c>
      <c r="I2594" s="1131" t="s">
        <v>9709</v>
      </c>
      <c r="J2594" s="1131" t="s">
        <v>9710</v>
      </c>
      <c r="K2594" s="1131">
        <v>2</v>
      </c>
      <c r="L2594" s="1131" t="s">
        <v>9711</v>
      </c>
      <c r="R2594" s="1131">
        <v>14</v>
      </c>
      <c r="S2594" s="1131" t="s">
        <v>8376</v>
      </c>
      <c r="T2594" s="1131">
        <v>14</v>
      </c>
    </row>
    <row r="2595" spans="1:20">
      <c r="A2595" s="1131" t="s">
        <v>6205</v>
      </c>
      <c r="B2595" s="1132" t="s">
        <v>6206</v>
      </c>
      <c r="C2595" s="1133" t="s">
        <v>6098</v>
      </c>
      <c r="D2595" s="1133" t="s">
        <v>1041</v>
      </c>
      <c r="E2595" s="1133" t="s">
        <v>702</v>
      </c>
      <c r="F2595" s="1131" t="str">
        <f t="shared" si="12"/>
        <v/>
      </c>
      <c r="G2595" s="1131">
        <v>-1</v>
      </c>
      <c r="H2595" s="1131" t="s">
        <v>437</v>
      </c>
      <c r="I2595" s="1131" t="s">
        <v>9712</v>
      </c>
      <c r="J2595" s="1131" t="s">
        <v>9713</v>
      </c>
      <c r="K2595" s="1131">
        <v>2</v>
      </c>
      <c r="L2595" s="1131" t="s">
        <v>9714</v>
      </c>
      <c r="R2595" s="1131">
        <v>14</v>
      </c>
      <c r="S2595" s="1131" t="s">
        <v>8376</v>
      </c>
      <c r="T2595" s="1131">
        <v>14</v>
      </c>
    </row>
    <row r="2596" spans="1:20">
      <c r="A2596" s="1131" t="s">
        <v>6207</v>
      </c>
      <c r="B2596" s="1132" t="s">
        <v>6208</v>
      </c>
      <c r="C2596" s="1133" t="s">
        <v>6098</v>
      </c>
      <c r="D2596" s="1133" t="s">
        <v>1041</v>
      </c>
      <c r="E2596" s="1133" t="s">
        <v>702</v>
      </c>
      <c r="F2596" s="1131" t="str">
        <f t="shared" si="12"/>
        <v/>
      </c>
      <c r="G2596" s="1131">
        <v>-1</v>
      </c>
      <c r="H2596" s="1131" t="s">
        <v>437</v>
      </c>
      <c r="I2596" s="1131" t="s">
        <v>9715</v>
      </c>
      <c r="J2596" s="1131" t="s">
        <v>9716</v>
      </c>
      <c r="K2596" s="1131">
        <v>2</v>
      </c>
      <c r="L2596" s="1131" t="s">
        <v>9717</v>
      </c>
      <c r="R2596" s="1131">
        <v>14</v>
      </c>
      <c r="S2596" s="1131" t="s">
        <v>8376</v>
      </c>
      <c r="T2596" s="1131">
        <v>14</v>
      </c>
    </row>
    <row r="2597" spans="1:20">
      <c r="A2597" s="1131" t="s">
        <v>6209</v>
      </c>
      <c r="B2597" s="1132" t="s">
        <v>6210</v>
      </c>
      <c r="C2597" s="1133" t="s">
        <v>6098</v>
      </c>
      <c r="D2597" s="1133" t="s">
        <v>1041</v>
      </c>
      <c r="E2597" s="1133" t="s">
        <v>702</v>
      </c>
      <c r="F2597" s="1131" t="str">
        <f t="shared" si="12"/>
        <v/>
      </c>
      <c r="G2597" s="1131">
        <v>-1</v>
      </c>
      <c r="H2597" s="1131" t="s">
        <v>437</v>
      </c>
      <c r="I2597" s="1131" t="s">
        <v>9718</v>
      </c>
      <c r="J2597" s="1131" t="s">
        <v>9719</v>
      </c>
      <c r="K2597" s="1131">
        <v>2</v>
      </c>
      <c r="L2597" s="1131" t="s">
        <v>9720</v>
      </c>
      <c r="R2597" s="1131">
        <v>14</v>
      </c>
      <c r="S2597" s="1131" t="s">
        <v>8376</v>
      </c>
      <c r="T2597" s="1131">
        <v>14</v>
      </c>
    </row>
    <row r="2598" spans="1:20">
      <c r="A2598" s="1131" t="s">
        <v>6211</v>
      </c>
      <c r="B2598" s="1132" t="s">
        <v>6212</v>
      </c>
      <c r="C2598" s="1133" t="s">
        <v>6098</v>
      </c>
      <c r="D2598" s="1133" t="s">
        <v>1041</v>
      </c>
      <c r="E2598" s="1133" t="s">
        <v>702</v>
      </c>
      <c r="F2598" s="1131" t="str">
        <f t="shared" si="12"/>
        <v/>
      </c>
      <c r="G2598" s="1131">
        <v>-1</v>
      </c>
      <c r="H2598" s="1131" t="s">
        <v>437</v>
      </c>
      <c r="I2598" s="1131" t="s">
        <v>9721</v>
      </c>
      <c r="J2598" s="1131" t="s">
        <v>9722</v>
      </c>
      <c r="K2598" s="1131">
        <v>2</v>
      </c>
      <c r="L2598" s="1131" t="s">
        <v>9723</v>
      </c>
      <c r="R2598" s="1131">
        <v>14</v>
      </c>
      <c r="S2598" s="1131" t="s">
        <v>8376</v>
      </c>
      <c r="T2598" s="1131">
        <v>14</v>
      </c>
    </row>
    <row r="2599" spans="1:20">
      <c r="A2599" s="1131" t="s">
        <v>6213</v>
      </c>
      <c r="B2599" s="1132" t="s">
        <v>6214</v>
      </c>
      <c r="C2599" s="1133" t="s">
        <v>6098</v>
      </c>
      <c r="D2599" s="1133" t="s">
        <v>1041</v>
      </c>
      <c r="E2599" s="1133" t="s">
        <v>702</v>
      </c>
      <c r="F2599" s="1131" t="str">
        <f t="shared" si="12"/>
        <v/>
      </c>
      <c r="G2599" s="1131">
        <v>-1</v>
      </c>
      <c r="H2599" s="1131" t="s">
        <v>437</v>
      </c>
      <c r="I2599" s="1131" t="s">
        <v>9724</v>
      </c>
      <c r="J2599" s="1131" t="s">
        <v>9725</v>
      </c>
      <c r="K2599" s="1131">
        <v>2</v>
      </c>
      <c r="L2599" s="1131" t="s">
        <v>9726</v>
      </c>
      <c r="R2599" s="1131">
        <v>14</v>
      </c>
      <c r="S2599" s="1131" t="s">
        <v>8376</v>
      </c>
      <c r="T2599" s="1131">
        <v>14</v>
      </c>
    </row>
    <row r="2600" spans="1:20">
      <c r="A2600" s="1131" t="s">
        <v>6215</v>
      </c>
      <c r="B2600" s="1132" t="s">
        <v>6216</v>
      </c>
      <c r="C2600" s="1133" t="s">
        <v>6098</v>
      </c>
      <c r="D2600" s="1133" t="s">
        <v>1041</v>
      </c>
      <c r="E2600" s="1133" t="s">
        <v>702</v>
      </c>
      <c r="F2600" s="1131" t="str">
        <f t="shared" si="12"/>
        <v/>
      </c>
      <c r="G2600" s="1131">
        <v>-1</v>
      </c>
      <c r="H2600" s="1131" t="s">
        <v>437</v>
      </c>
      <c r="I2600" s="1131" t="s">
        <v>9727</v>
      </c>
      <c r="J2600" s="1131" t="s">
        <v>9728</v>
      </c>
      <c r="K2600" s="1131">
        <v>2</v>
      </c>
      <c r="L2600" s="1131" t="s">
        <v>9726</v>
      </c>
      <c r="R2600" s="1131">
        <v>14</v>
      </c>
      <c r="S2600" s="1131" t="s">
        <v>7215</v>
      </c>
      <c r="T2600" s="1131">
        <v>14</v>
      </c>
    </row>
    <row r="2601" spans="1:20">
      <c r="A2601" s="1131" t="s">
        <v>6217</v>
      </c>
      <c r="B2601" s="1132" t="s">
        <v>6218</v>
      </c>
      <c r="C2601" s="1133" t="s">
        <v>6098</v>
      </c>
      <c r="D2601" s="1133" t="s">
        <v>1041</v>
      </c>
      <c r="E2601" s="1133" t="s">
        <v>702</v>
      </c>
      <c r="F2601" s="1131" t="str">
        <f t="shared" si="12"/>
        <v/>
      </c>
      <c r="G2601" s="1131">
        <v>-1</v>
      </c>
      <c r="H2601" s="1131" t="s">
        <v>437</v>
      </c>
      <c r="I2601" s="1131" t="s">
        <v>9729</v>
      </c>
      <c r="J2601" s="1131" t="s">
        <v>9730</v>
      </c>
      <c r="K2601" s="1131">
        <v>2</v>
      </c>
      <c r="L2601" s="1131" t="s">
        <v>9731</v>
      </c>
      <c r="R2601" s="1131">
        <v>14</v>
      </c>
      <c r="S2601" s="1131" t="s">
        <v>7215</v>
      </c>
      <c r="T2601" s="1131">
        <v>14</v>
      </c>
    </row>
    <row r="2602" spans="1:20">
      <c r="A2602" s="1131" t="s">
        <v>6219</v>
      </c>
      <c r="B2602" s="1132" t="s">
        <v>6220</v>
      </c>
      <c r="C2602" s="1133" t="s">
        <v>6098</v>
      </c>
      <c r="D2602" s="1133" t="s">
        <v>1041</v>
      </c>
      <c r="E2602" s="1133" t="s">
        <v>702</v>
      </c>
      <c r="F2602" s="1131" t="str">
        <f t="shared" si="12"/>
        <v/>
      </c>
      <c r="G2602" s="1131">
        <v>-1</v>
      </c>
      <c r="H2602" s="1131" t="s">
        <v>437</v>
      </c>
      <c r="I2602" s="1131" t="s">
        <v>9732</v>
      </c>
      <c r="J2602" s="1131" t="s">
        <v>9733</v>
      </c>
      <c r="K2602" s="1131">
        <v>2</v>
      </c>
      <c r="L2602" s="1131" t="s">
        <v>9734</v>
      </c>
      <c r="R2602" s="1131">
        <v>14</v>
      </c>
      <c r="S2602" s="1131" t="s">
        <v>8376</v>
      </c>
      <c r="T2602" s="1131">
        <v>14</v>
      </c>
    </row>
    <row r="2603" spans="1:20">
      <c r="A2603" s="1131" t="s">
        <v>6221</v>
      </c>
      <c r="B2603" s="1132" t="s">
        <v>6222</v>
      </c>
      <c r="C2603" s="1133" t="s">
        <v>6098</v>
      </c>
      <c r="D2603" s="1133" t="s">
        <v>1041</v>
      </c>
      <c r="E2603" s="1133" t="s">
        <v>702</v>
      </c>
      <c r="F2603" s="1131" t="str">
        <f t="shared" si="12"/>
        <v/>
      </c>
      <c r="G2603" s="1131">
        <v>-1</v>
      </c>
      <c r="H2603" s="1131" t="s">
        <v>437</v>
      </c>
      <c r="I2603" s="1131" t="s">
        <v>9735</v>
      </c>
      <c r="J2603" s="1131" t="s">
        <v>9736</v>
      </c>
      <c r="K2603" s="1131">
        <v>2</v>
      </c>
      <c r="L2603" s="1131" t="s">
        <v>9737</v>
      </c>
      <c r="R2603" s="1131">
        <v>14</v>
      </c>
      <c r="S2603" s="1131" t="s">
        <v>7215</v>
      </c>
      <c r="T2603" s="1131">
        <v>14</v>
      </c>
    </row>
    <row r="2604" spans="1:20">
      <c r="A2604" s="1131" t="s">
        <v>6223</v>
      </c>
      <c r="B2604" s="1132" t="s">
        <v>6224</v>
      </c>
      <c r="C2604" s="1133" t="s">
        <v>6098</v>
      </c>
      <c r="D2604" s="1133" t="s">
        <v>1041</v>
      </c>
      <c r="E2604" s="1133" t="s">
        <v>702</v>
      </c>
      <c r="F2604" s="1131" t="str">
        <f t="shared" si="12"/>
        <v/>
      </c>
      <c r="G2604" s="1131">
        <v>-1</v>
      </c>
      <c r="H2604" s="1131" t="s">
        <v>437</v>
      </c>
      <c r="I2604" s="1131" t="s">
        <v>9738</v>
      </c>
      <c r="J2604" s="1131" t="s">
        <v>9739</v>
      </c>
      <c r="K2604" s="1131">
        <v>2</v>
      </c>
      <c r="L2604" s="1131" t="s">
        <v>9740</v>
      </c>
      <c r="R2604" s="1131">
        <v>13</v>
      </c>
      <c r="S2604" s="1131" t="s">
        <v>8376</v>
      </c>
      <c r="T2604" s="1131">
        <v>13</v>
      </c>
    </row>
    <row r="2605" spans="1:20">
      <c r="A2605" s="1131" t="s">
        <v>6225</v>
      </c>
      <c r="B2605" s="1132" t="s">
        <v>6226</v>
      </c>
      <c r="C2605" s="1133" t="s">
        <v>6098</v>
      </c>
      <c r="D2605" s="1133" t="s">
        <v>1041</v>
      </c>
      <c r="E2605" s="1133" t="s">
        <v>702</v>
      </c>
      <c r="F2605" s="1131" t="str">
        <f t="shared" si="12"/>
        <v/>
      </c>
      <c r="G2605" s="1131">
        <v>-1</v>
      </c>
      <c r="H2605" s="1131" t="s">
        <v>437</v>
      </c>
      <c r="I2605" s="1131" t="s">
        <v>9741</v>
      </c>
      <c r="J2605" s="1131" t="s">
        <v>9742</v>
      </c>
      <c r="K2605" s="1131">
        <v>2</v>
      </c>
      <c r="L2605" s="1131" t="s">
        <v>9743</v>
      </c>
      <c r="R2605" s="1131">
        <v>14</v>
      </c>
      <c r="S2605" s="1131" t="s">
        <v>8376</v>
      </c>
      <c r="T2605" s="1131">
        <v>14</v>
      </c>
    </row>
    <row r="2606" spans="1:20">
      <c r="A2606" s="1131" t="s">
        <v>6227</v>
      </c>
      <c r="B2606" s="1132" t="s">
        <v>6228</v>
      </c>
      <c r="C2606" s="1133" t="s">
        <v>6098</v>
      </c>
      <c r="D2606" s="1133" t="s">
        <v>1041</v>
      </c>
      <c r="E2606" s="1133" t="s">
        <v>702</v>
      </c>
      <c r="F2606" s="1131" t="str">
        <f t="shared" si="12"/>
        <v/>
      </c>
      <c r="G2606" s="1131">
        <v>-1</v>
      </c>
      <c r="H2606" s="1131" t="s">
        <v>437</v>
      </c>
      <c r="I2606" s="1131" t="s">
        <v>9744</v>
      </c>
      <c r="J2606" s="1131" t="s">
        <v>9745</v>
      </c>
      <c r="K2606" s="1131">
        <v>2</v>
      </c>
      <c r="L2606" s="1131" t="s">
        <v>9746</v>
      </c>
      <c r="R2606" s="1131">
        <v>14</v>
      </c>
      <c r="S2606" s="1131" t="s">
        <v>8376</v>
      </c>
      <c r="T2606" s="1131">
        <v>14</v>
      </c>
    </row>
    <row r="2607" spans="1:20">
      <c r="A2607" s="1131" t="s">
        <v>6229</v>
      </c>
      <c r="B2607" s="1132" t="s">
        <v>6230</v>
      </c>
      <c r="C2607" s="1133" t="s">
        <v>6098</v>
      </c>
      <c r="D2607" s="1133" t="s">
        <v>1041</v>
      </c>
      <c r="E2607" s="1133" t="s">
        <v>702</v>
      </c>
      <c r="F2607" s="1131" t="str">
        <f t="shared" si="12"/>
        <v/>
      </c>
      <c r="G2607" s="1131">
        <v>-1</v>
      </c>
      <c r="H2607" s="1131" t="s">
        <v>437</v>
      </c>
      <c r="I2607" s="1131" t="s">
        <v>9747</v>
      </c>
      <c r="J2607" s="1131" t="s">
        <v>9748</v>
      </c>
      <c r="K2607" s="1131">
        <v>2</v>
      </c>
      <c r="L2607" s="1131" t="s">
        <v>9749</v>
      </c>
      <c r="R2607" s="1131">
        <v>14</v>
      </c>
      <c r="S2607" s="1131" t="s">
        <v>8376</v>
      </c>
      <c r="T2607" s="1131">
        <v>14</v>
      </c>
    </row>
    <row r="2608" spans="1:20">
      <c r="A2608" s="1131" t="s">
        <v>6231</v>
      </c>
      <c r="B2608" s="1132" t="s">
        <v>6232</v>
      </c>
      <c r="C2608" s="1133" t="s">
        <v>6098</v>
      </c>
      <c r="D2608" s="1133" t="s">
        <v>1041</v>
      </c>
      <c r="E2608" s="1133" t="s">
        <v>702</v>
      </c>
      <c r="F2608" s="1131" t="str">
        <f t="shared" si="12"/>
        <v/>
      </c>
      <c r="G2608" s="1131">
        <v>-1</v>
      </c>
      <c r="H2608" s="1131" t="s">
        <v>437</v>
      </c>
      <c r="I2608" s="1131" t="s">
        <v>9750</v>
      </c>
      <c r="J2608" s="1131" t="s">
        <v>9751</v>
      </c>
      <c r="K2608" s="1131">
        <v>2</v>
      </c>
      <c r="L2608" s="1131" t="s">
        <v>9752</v>
      </c>
      <c r="R2608" s="1131">
        <v>14</v>
      </c>
      <c r="S2608" s="1131" t="s">
        <v>8376</v>
      </c>
      <c r="T2608" s="1131">
        <v>14</v>
      </c>
    </row>
    <row r="2609" spans="1:20">
      <c r="A2609" s="1131" t="s">
        <v>6233</v>
      </c>
      <c r="B2609" s="1132" t="s">
        <v>6234</v>
      </c>
      <c r="C2609" s="1133" t="s">
        <v>6098</v>
      </c>
      <c r="D2609" s="1133" t="s">
        <v>1041</v>
      </c>
      <c r="E2609" s="1133" t="s">
        <v>702</v>
      </c>
      <c r="F2609" s="1131" t="str">
        <f t="shared" si="12"/>
        <v/>
      </c>
      <c r="G2609" s="1131">
        <v>-1</v>
      </c>
      <c r="H2609" s="1131" t="s">
        <v>437</v>
      </c>
      <c r="I2609" s="1131" t="s">
        <v>9753</v>
      </c>
      <c r="J2609" s="1131" t="s">
        <v>9754</v>
      </c>
      <c r="K2609" s="1131">
        <v>2</v>
      </c>
      <c r="L2609" s="1131" t="s">
        <v>9755</v>
      </c>
      <c r="R2609" s="1131">
        <v>14</v>
      </c>
      <c r="S2609" s="1131" t="s">
        <v>8376</v>
      </c>
      <c r="T2609" s="1131">
        <v>14</v>
      </c>
    </row>
    <row r="2610" spans="1:20">
      <c r="A2610" s="1131" t="s">
        <v>6235</v>
      </c>
      <c r="B2610" s="1132" t="s">
        <v>6236</v>
      </c>
      <c r="C2610" s="1133" t="s">
        <v>6098</v>
      </c>
      <c r="D2610" s="1133" t="s">
        <v>1041</v>
      </c>
      <c r="E2610" s="1133" t="s">
        <v>702</v>
      </c>
      <c r="F2610" s="1131" t="str">
        <f t="shared" si="12"/>
        <v/>
      </c>
      <c r="G2610" s="1131">
        <v>-1</v>
      </c>
      <c r="H2610" s="1131" t="s">
        <v>437</v>
      </c>
      <c r="I2610" s="1131" t="s">
        <v>9756</v>
      </c>
      <c r="J2610" s="1131" t="s">
        <v>9757</v>
      </c>
      <c r="K2610" s="1131">
        <v>2</v>
      </c>
      <c r="L2610" s="1131" t="s">
        <v>9758</v>
      </c>
      <c r="R2610" s="1131">
        <v>14</v>
      </c>
      <c r="S2610" s="1131" t="s">
        <v>8376</v>
      </c>
      <c r="T2610" s="1131">
        <v>14</v>
      </c>
    </row>
    <row r="2611" spans="1:20">
      <c r="A2611" s="1131" t="s">
        <v>6237</v>
      </c>
      <c r="B2611" s="1132" t="s">
        <v>6238</v>
      </c>
      <c r="C2611" s="1133" t="s">
        <v>6098</v>
      </c>
      <c r="D2611" s="1133" t="s">
        <v>1041</v>
      </c>
      <c r="E2611" s="1133" t="s">
        <v>702</v>
      </c>
      <c r="F2611" s="1131" t="str">
        <f t="shared" si="12"/>
        <v/>
      </c>
      <c r="G2611" s="1131">
        <v>-1</v>
      </c>
      <c r="H2611" s="1131" t="s">
        <v>437</v>
      </c>
      <c r="I2611" s="1131" t="s">
        <v>9759</v>
      </c>
      <c r="J2611" s="1131" t="s">
        <v>9760</v>
      </c>
      <c r="K2611" s="1131">
        <v>2</v>
      </c>
      <c r="L2611" s="1131" t="s">
        <v>9761</v>
      </c>
      <c r="R2611" s="1131">
        <v>14</v>
      </c>
      <c r="S2611" s="1131" t="s">
        <v>8376</v>
      </c>
      <c r="T2611" s="1131">
        <v>14</v>
      </c>
    </row>
    <row r="2612" spans="1:20">
      <c r="A2612" s="1131" t="s">
        <v>6239</v>
      </c>
      <c r="B2612" s="1132" t="s">
        <v>6240</v>
      </c>
      <c r="C2612" s="1133" t="s">
        <v>6098</v>
      </c>
      <c r="D2612" s="1133" t="s">
        <v>1041</v>
      </c>
      <c r="E2612" s="1133" t="s">
        <v>702</v>
      </c>
      <c r="F2612" s="1131" t="str">
        <f t="shared" si="12"/>
        <v/>
      </c>
      <c r="G2612" s="1131">
        <v>-1</v>
      </c>
      <c r="H2612" s="1131" t="s">
        <v>437</v>
      </c>
      <c r="I2612" s="1131" t="s">
        <v>9762</v>
      </c>
      <c r="J2612" s="1131" t="s">
        <v>9763</v>
      </c>
      <c r="K2612" s="1131">
        <v>2</v>
      </c>
      <c r="L2612" s="1131" t="s">
        <v>9764</v>
      </c>
      <c r="R2612" s="1131">
        <v>14</v>
      </c>
      <c r="S2612" s="1131" t="s">
        <v>8376</v>
      </c>
      <c r="T2612" s="1131">
        <v>14</v>
      </c>
    </row>
    <row r="2613" spans="1:20">
      <c r="A2613" s="1131" t="s">
        <v>6241</v>
      </c>
      <c r="B2613" s="1132" t="s">
        <v>6242</v>
      </c>
      <c r="C2613" s="1133" t="s">
        <v>6098</v>
      </c>
      <c r="D2613" s="1133" t="s">
        <v>1041</v>
      </c>
      <c r="E2613" s="1133" t="s">
        <v>702</v>
      </c>
      <c r="F2613" s="1131" t="str">
        <f t="shared" si="12"/>
        <v/>
      </c>
      <c r="G2613" s="1131">
        <v>-1</v>
      </c>
      <c r="H2613" s="1131" t="s">
        <v>437</v>
      </c>
      <c r="I2613" s="1131" t="s">
        <v>9765</v>
      </c>
      <c r="J2613" s="1131" t="s">
        <v>9766</v>
      </c>
      <c r="K2613" s="1131">
        <v>2</v>
      </c>
      <c r="L2613" s="1131" t="s">
        <v>9767</v>
      </c>
      <c r="R2613" s="1131">
        <v>14</v>
      </c>
      <c r="S2613" s="1131" t="s">
        <v>8376</v>
      </c>
      <c r="T2613" s="1131">
        <v>14</v>
      </c>
    </row>
    <row r="2614" spans="1:20">
      <c r="A2614" s="1131" t="s">
        <v>6243</v>
      </c>
      <c r="B2614" s="1132" t="s">
        <v>6244</v>
      </c>
      <c r="C2614" s="1133" t="s">
        <v>6098</v>
      </c>
      <c r="D2614" s="1133" t="s">
        <v>1041</v>
      </c>
      <c r="E2614" s="1133" t="s">
        <v>702</v>
      </c>
      <c r="F2614" s="1131" t="str">
        <f t="shared" si="12"/>
        <v/>
      </c>
      <c r="G2614" s="1131">
        <v>-1</v>
      </c>
      <c r="H2614" s="1131" t="s">
        <v>437</v>
      </c>
      <c r="I2614" s="1131" t="s">
        <v>9768</v>
      </c>
      <c r="J2614" s="1131" t="s">
        <v>9769</v>
      </c>
      <c r="K2614" s="1131">
        <v>2</v>
      </c>
      <c r="L2614" s="1131" t="s">
        <v>9770</v>
      </c>
      <c r="R2614" s="1131">
        <v>14</v>
      </c>
      <c r="S2614" s="1131" t="s">
        <v>8376</v>
      </c>
      <c r="T2614" s="1131">
        <v>14</v>
      </c>
    </row>
    <row r="2615" spans="1:20">
      <c r="A2615" s="1131" t="s">
        <v>6245</v>
      </c>
      <c r="B2615" s="1132" t="s">
        <v>6246</v>
      </c>
      <c r="C2615" s="1133" t="s">
        <v>6098</v>
      </c>
      <c r="D2615" s="1133" t="s">
        <v>1041</v>
      </c>
      <c r="E2615" s="1133" t="s">
        <v>702</v>
      </c>
      <c r="F2615" s="1131" t="str">
        <f t="shared" si="12"/>
        <v/>
      </c>
      <c r="G2615" s="1131">
        <v>-1</v>
      </c>
      <c r="H2615" s="1131" t="s">
        <v>437</v>
      </c>
      <c r="I2615" s="1131" t="s">
        <v>9771</v>
      </c>
      <c r="J2615" s="1131" t="s">
        <v>9772</v>
      </c>
      <c r="K2615" s="1131">
        <v>2</v>
      </c>
      <c r="L2615" s="1131" t="s">
        <v>9773</v>
      </c>
      <c r="R2615" s="1131">
        <v>14</v>
      </c>
      <c r="S2615" s="1131" t="s">
        <v>8376</v>
      </c>
      <c r="T2615" s="1131">
        <v>14</v>
      </c>
    </row>
    <row r="2616" spans="1:20">
      <c r="A2616" s="1131" t="s">
        <v>6247</v>
      </c>
      <c r="B2616" s="1132" t="s">
        <v>6248</v>
      </c>
      <c r="C2616" s="1133" t="s">
        <v>6098</v>
      </c>
      <c r="D2616" s="1133" t="s">
        <v>1041</v>
      </c>
      <c r="E2616" s="1133" t="s">
        <v>702</v>
      </c>
      <c r="F2616" s="1131" t="str">
        <f t="shared" si="12"/>
        <v/>
      </c>
      <c r="G2616" s="1131">
        <v>-1</v>
      </c>
      <c r="H2616" s="1131" t="s">
        <v>437</v>
      </c>
      <c r="I2616" s="1131" t="s">
        <v>9774</v>
      </c>
      <c r="J2616" s="1131" t="s">
        <v>9775</v>
      </c>
      <c r="K2616" s="1131">
        <v>2</v>
      </c>
      <c r="L2616" s="1131" t="s">
        <v>9776</v>
      </c>
      <c r="R2616" s="1131">
        <v>14</v>
      </c>
      <c r="S2616" s="1131" t="s">
        <v>8376</v>
      </c>
      <c r="T2616" s="1131">
        <v>14</v>
      </c>
    </row>
    <row r="2617" spans="1:20">
      <c r="A2617" s="1131" t="s">
        <v>6249</v>
      </c>
      <c r="B2617" s="1132" t="s">
        <v>6250</v>
      </c>
      <c r="C2617" s="1133" t="s">
        <v>6098</v>
      </c>
      <c r="D2617" s="1133" t="s">
        <v>1041</v>
      </c>
      <c r="E2617" s="1133" t="s">
        <v>702</v>
      </c>
      <c r="F2617" s="1131" t="str">
        <f t="shared" si="12"/>
        <v/>
      </c>
      <c r="G2617" s="1131">
        <v>-1</v>
      </c>
      <c r="H2617" s="1131" t="s">
        <v>437</v>
      </c>
      <c r="I2617" s="1131" t="s">
        <v>9777</v>
      </c>
      <c r="J2617" s="1131" t="s">
        <v>9778</v>
      </c>
      <c r="K2617" s="1131">
        <v>2</v>
      </c>
      <c r="L2617" s="1131" t="s">
        <v>9779</v>
      </c>
      <c r="R2617" s="1131">
        <v>14</v>
      </c>
      <c r="S2617" s="1131" t="s">
        <v>8376</v>
      </c>
      <c r="T2617" s="1131">
        <v>14</v>
      </c>
    </row>
    <row r="2618" spans="1:20">
      <c r="A2618" s="1131" t="s">
        <v>6251</v>
      </c>
      <c r="B2618" s="1132" t="s">
        <v>6252</v>
      </c>
      <c r="C2618" s="1133" t="s">
        <v>6098</v>
      </c>
      <c r="D2618" s="1133" t="s">
        <v>1041</v>
      </c>
      <c r="E2618" s="1133" t="s">
        <v>702</v>
      </c>
      <c r="F2618" s="1131" t="str">
        <f t="shared" si="12"/>
        <v/>
      </c>
      <c r="G2618" s="1131">
        <v>-1</v>
      </c>
      <c r="H2618" s="1131" t="s">
        <v>437</v>
      </c>
      <c r="I2618" s="1131" t="s">
        <v>9780</v>
      </c>
      <c r="J2618" s="1131" t="s">
        <v>9781</v>
      </c>
      <c r="K2618" s="1131">
        <v>2</v>
      </c>
      <c r="L2618" s="1131" t="s">
        <v>9782</v>
      </c>
      <c r="R2618" s="1131">
        <v>28</v>
      </c>
      <c r="S2618" s="1131" t="s">
        <v>8376</v>
      </c>
      <c r="T2618" s="1131">
        <v>28</v>
      </c>
    </row>
    <row r="2619" spans="1:20">
      <c r="A2619" s="1131" t="s">
        <v>6253</v>
      </c>
      <c r="B2619" s="1132" t="s">
        <v>6254</v>
      </c>
      <c r="C2619" s="1133" t="s">
        <v>6098</v>
      </c>
      <c r="D2619" s="1133" t="s">
        <v>1041</v>
      </c>
      <c r="E2619" s="1133" t="s">
        <v>702</v>
      </c>
      <c r="F2619" s="1131" t="str">
        <f t="shared" si="12"/>
        <v/>
      </c>
      <c r="G2619" s="1131">
        <v>-1</v>
      </c>
      <c r="H2619" s="1131" t="s">
        <v>437</v>
      </c>
      <c r="I2619" s="1131" t="s">
        <v>9783</v>
      </c>
      <c r="J2619" s="1131" t="s">
        <v>9784</v>
      </c>
      <c r="K2619" s="1131">
        <v>2</v>
      </c>
      <c r="L2619" s="1131" t="s">
        <v>9785</v>
      </c>
      <c r="R2619" s="1131">
        <v>14</v>
      </c>
      <c r="S2619" s="1131" t="s">
        <v>8376</v>
      </c>
      <c r="T2619" s="1131">
        <v>14</v>
      </c>
    </row>
    <row r="2620" spans="1:20">
      <c r="A2620" s="1131" t="s">
        <v>6255</v>
      </c>
      <c r="B2620" s="1132" t="s">
        <v>6256</v>
      </c>
      <c r="C2620" s="1133" t="s">
        <v>6098</v>
      </c>
      <c r="D2620" s="1133" t="s">
        <v>1041</v>
      </c>
      <c r="E2620" s="1133" t="s">
        <v>702</v>
      </c>
      <c r="F2620" s="1131" t="str">
        <f t="shared" si="12"/>
        <v/>
      </c>
      <c r="G2620" s="1131">
        <v>-1</v>
      </c>
      <c r="H2620" s="1131" t="s">
        <v>437</v>
      </c>
      <c r="I2620" s="1131" t="s">
        <v>9786</v>
      </c>
      <c r="J2620" s="1131" t="s">
        <v>9787</v>
      </c>
      <c r="K2620" s="1131">
        <v>2</v>
      </c>
      <c r="L2620" s="1131" t="s">
        <v>9788</v>
      </c>
      <c r="R2620" s="1131">
        <v>14</v>
      </c>
      <c r="S2620" s="1131" t="s">
        <v>8376</v>
      </c>
      <c r="T2620" s="1131">
        <v>14</v>
      </c>
    </row>
    <row r="2621" spans="1:20">
      <c r="A2621" s="1131" t="s">
        <v>6257</v>
      </c>
      <c r="B2621" s="1132" t="s">
        <v>6258</v>
      </c>
      <c r="C2621" s="1133" t="s">
        <v>6098</v>
      </c>
      <c r="D2621" s="1133" t="s">
        <v>1041</v>
      </c>
      <c r="E2621" s="1133" t="s">
        <v>702</v>
      </c>
      <c r="F2621" s="1131" t="str">
        <f t="shared" si="12"/>
        <v/>
      </c>
      <c r="G2621" s="1131">
        <v>-1</v>
      </c>
      <c r="H2621" s="1131" t="s">
        <v>437</v>
      </c>
      <c r="I2621" s="1131" t="s">
        <v>9789</v>
      </c>
      <c r="J2621" s="1131" t="s">
        <v>9790</v>
      </c>
      <c r="K2621" s="1131">
        <v>2</v>
      </c>
      <c r="L2621" s="1131" t="s">
        <v>9791</v>
      </c>
      <c r="R2621" s="1131">
        <v>14</v>
      </c>
      <c r="S2621" s="1131" t="s">
        <v>8376</v>
      </c>
      <c r="T2621" s="1131">
        <v>14</v>
      </c>
    </row>
    <row r="2622" spans="1:20">
      <c r="A2622" s="1131" t="s">
        <v>6259</v>
      </c>
      <c r="B2622" s="1132" t="s">
        <v>6260</v>
      </c>
      <c r="C2622" s="1133" t="s">
        <v>6098</v>
      </c>
      <c r="D2622" s="1133" t="s">
        <v>1041</v>
      </c>
      <c r="E2622" s="1133" t="s">
        <v>702</v>
      </c>
      <c r="F2622" s="1131" t="str">
        <f t="shared" si="12"/>
        <v/>
      </c>
      <c r="G2622" s="1131">
        <v>-1</v>
      </c>
      <c r="H2622" s="1131" t="s">
        <v>437</v>
      </c>
      <c r="I2622" s="1131" t="s">
        <v>9792</v>
      </c>
      <c r="J2622" s="1131" t="s">
        <v>9793</v>
      </c>
      <c r="K2622" s="1131">
        <v>2</v>
      </c>
      <c r="L2622" s="1131" t="s">
        <v>9794</v>
      </c>
      <c r="R2622" s="1131">
        <v>14</v>
      </c>
      <c r="S2622" s="1131" t="s">
        <v>8376</v>
      </c>
      <c r="T2622" s="1131">
        <v>14</v>
      </c>
    </row>
    <row r="2623" spans="1:20">
      <c r="A2623" s="1131" t="s">
        <v>6261</v>
      </c>
      <c r="B2623" s="1132" t="s">
        <v>6262</v>
      </c>
      <c r="C2623" s="1133" t="s">
        <v>6098</v>
      </c>
      <c r="D2623" s="1133" t="s">
        <v>1041</v>
      </c>
      <c r="E2623" s="1133" t="s">
        <v>702</v>
      </c>
      <c r="F2623" s="1131" t="str">
        <f t="shared" si="12"/>
        <v/>
      </c>
      <c r="G2623" s="1131">
        <v>-1</v>
      </c>
      <c r="H2623" s="1131" t="s">
        <v>437</v>
      </c>
      <c r="I2623" s="1131" t="s">
        <v>9795</v>
      </c>
      <c r="J2623" s="1131" t="s">
        <v>9796</v>
      </c>
      <c r="K2623" s="1131">
        <v>2</v>
      </c>
      <c r="L2623" s="1131" t="s">
        <v>9797</v>
      </c>
      <c r="R2623" s="1131">
        <v>14</v>
      </c>
      <c r="S2623" s="1131" t="s">
        <v>8376</v>
      </c>
      <c r="T2623" s="1131">
        <v>14</v>
      </c>
    </row>
    <row r="2624" spans="1:20">
      <c r="A2624" s="1131" t="s">
        <v>6263</v>
      </c>
      <c r="B2624" s="1132" t="s">
        <v>6264</v>
      </c>
      <c r="C2624" s="1133" t="s">
        <v>6098</v>
      </c>
      <c r="D2624" s="1133" t="s">
        <v>1041</v>
      </c>
      <c r="E2624" s="1133" t="s">
        <v>702</v>
      </c>
      <c r="F2624" s="1131" t="str">
        <f t="shared" si="12"/>
        <v/>
      </c>
      <c r="G2624" s="1131">
        <v>-1</v>
      </c>
      <c r="H2624" s="1131" t="s">
        <v>437</v>
      </c>
      <c r="I2624" s="1131" t="s">
        <v>9798</v>
      </c>
      <c r="J2624" s="1131" t="s">
        <v>9799</v>
      </c>
      <c r="K2624" s="1131">
        <v>2</v>
      </c>
      <c r="L2624" s="1131" t="s">
        <v>9800</v>
      </c>
      <c r="R2624" s="1131">
        <v>14</v>
      </c>
      <c r="S2624" s="1131" t="s">
        <v>8376</v>
      </c>
      <c r="T2624" s="1131">
        <v>14</v>
      </c>
    </row>
    <row r="2625" spans="1:20">
      <c r="A2625" s="1131" t="s">
        <v>6265</v>
      </c>
      <c r="B2625" s="1132" t="s">
        <v>6266</v>
      </c>
      <c r="C2625" s="1133" t="s">
        <v>6098</v>
      </c>
      <c r="D2625" s="1133" t="s">
        <v>1041</v>
      </c>
      <c r="E2625" s="1133" t="s">
        <v>702</v>
      </c>
      <c r="F2625" s="1131" t="str">
        <f t="shared" si="12"/>
        <v/>
      </c>
      <c r="G2625" s="1131">
        <v>-1</v>
      </c>
      <c r="H2625" s="1131" t="s">
        <v>437</v>
      </c>
      <c r="I2625" s="1131" t="s">
        <v>9801</v>
      </c>
      <c r="J2625" s="1131" t="s">
        <v>9802</v>
      </c>
      <c r="K2625" s="1131">
        <v>2</v>
      </c>
      <c r="L2625" s="1131" t="s">
        <v>9803</v>
      </c>
      <c r="R2625" s="1131">
        <v>14</v>
      </c>
      <c r="S2625" s="1131" t="s">
        <v>8376</v>
      </c>
      <c r="T2625" s="1131">
        <v>14</v>
      </c>
    </row>
    <row r="2626" spans="1:20">
      <c r="A2626" s="1131" t="s">
        <v>6267</v>
      </c>
      <c r="B2626" s="1132" t="s">
        <v>6268</v>
      </c>
      <c r="C2626" s="1133" t="s">
        <v>6098</v>
      </c>
      <c r="D2626" s="1133" t="s">
        <v>1041</v>
      </c>
      <c r="E2626" s="1133" t="s">
        <v>702</v>
      </c>
      <c r="F2626" s="1131" t="str">
        <f t="shared" si="12"/>
        <v/>
      </c>
      <c r="G2626" s="1131">
        <v>-1</v>
      </c>
      <c r="H2626" s="1131" t="s">
        <v>437</v>
      </c>
      <c r="I2626" s="1131" t="s">
        <v>9804</v>
      </c>
      <c r="J2626" s="1131" t="s">
        <v>9805</v>
      </c>
      <c r="K2626" s="1131">
        <v>2</v>
      </c>
      <c r="L2626" s="1131" t="s">
        <v>9806</v>
      </c>
      <c r="R2626" s="1131">
        <v>14</v>
      </c>
      <c r="S2626" s="1131" t="s">
        <v>8376</v>
      </c>
      <c r="T2626" s="1131">
        <v>14</v>
      </c>
    </row>
    <row r="2627" spans="1:20">
      <c r="A2627" s="1131" t="s">
        <v>6269</v>
      </c>
      <c r="B2627" s="1132" t="s">
        <v>6270</v>
      </c>
      <c r="C2627" s="1133" t="s">
        <v>6098</v>
      </c>
      <c r="D2627" s="1133" t="s">
        <v>1041</v>
      </c>
      <c r="E2627" s="1133" t="s">
        <v>702</v>
      </c>
      <c r="F2627" s="1131" t="str">
        <f t="shared" si="12"/>
        <v/>
      </c>
      <c r="G2627" s="1131">
        <v>-1</v>
      </c>
      <c r="H2627" s="1131" t="s">
        <v>437</v>
      </c>
      <c r="I2627" s="1131" t="s">
        <v>9807</v>
      </c>
      <c r="J2627" s="1131" t="s">
        <v>9808</v>
      </c>
      <c r="K2627" s="1131">
        <v>2</v>
      </c>
      <c r="L2627" s="1131" t="s">
        <v>9809</v>
      </c>
      <c r="R2627" s="1131">
        <v>14</v>
      </c>
      <c r="S2627" s="1131" t="s">
        <v>8376</v>
      </c>
      <c r="T2627" s="1131">
        <v>14</v>
      </c>
    </row>
    <row r="2628" spans="1:20">
      <c r="A2628" s="1131" t="s">
        <v>6271</v>
      </c>
      <c r="B2628" s="1132" t="s">
        <v>6272</v>
      </c>
      <c r="C2628" s="1133" t="s">
        <v>6098</v>
      </c>
      <c r="D2628" s="1133" t="s">
        <v>1041</v>
      </c>
      <c r="E2628" s="1133" t="s">
        <v>702</v>
      </c>
      <c r="F2628" s="1131" t="str">
        <f t="shared" si="12"/>
        <v/>
      </c>
      <c r="G2628" s="1131">
        <v>-1</v>
      </c>
      <c r="H2628" s="1131" t="s">
        <v>437</v>
      </c>
      <c r="I2628" s="1131" t="s">
        <v>9810</v>
      </c>
      <c r="J2628" s="1131" t="s">
        <v>9811</v>
      </c>
      <c r="K2628" s="1131">
        <v>2</v>
      </c>
      <c r="L2628" s="1131" t="s">
        <v>9809</v>
      </c>
      <c r="R2628" s="1131">
        <v>14</v>
      </c>
      <c r="S2628" s="1131" t="s">
        <v>7215</v>
      </c>
      <c r="T2628" s="1131">
        <v>14</v>
      </c>
    </row>
    <row r="2629" spans="1:20">
      <c r="A2629" s="1131" t="s">
        <v>6273</v>
      </c>
      <c r="B2629" s="1132" t="s">
        <v>6274</v>
      </c>
      <c r="C2629" s="1133" t="s">
        <v>6098</v>
      </c>
      <c r="D2629" s="1133" t="s">
        <v>1041</v>
      </c>
      <c r="E2629" s="1133" t="s">
        <v>702</v>
      </c>
      <c r="F2629" s="1131" t="str">
        <f t="shared" si="12"/>
        <v/>
      </c>
      <c r="G2629" s="1131">
        <v>-1</v>
      </c>
      <c r="H2629" s="1131" t="s">
        <v>437</v>
      </c>
      <c r="I2629" s="1131" t="s">
        <v>9812</v>
      </c>
      <c r="J2629" s="1131" t="s">
        <v>9813</v>
      </c>
      <c r="K2629" s="1131">
        <v>2</v>
      </c>
      <c r="L2629" s="1131" t="s">
        <v>9814</v>
      </c>
      <c r="R2629" s="1131">
        <v>14</v>
      </c>
      <c r="S2629" s="1131" t="s">
        <v>7215</v>
      </c>
      <c r="T2629" s="1131">
        <v>14</v>
      </c>
    </row>
    <row r="2630" spans="1:20">
      <c r="A2630" s="1131" t="s">
        <v>6275</v>
      </c>
      <c r="B2630" s="1132" t="s">
        <v>6276</v>
      </c>
      <c r="C2630" s="1133" t="s">
        <v>6098</v>
      </c>
      <c r="D2630" s="1133" t="s">
        <v>1041</v>
      </c>
      <c r="E2630" s="1133" t="s">
        <v>702</v>
      </c>
      <c r="F2630" s="1131" t="str">
        <f t="shared" si="12"/>
        <v/>
      </c>
      <c r="G2630" s="1131">
        <v>-1</v>
      </c>
      <c r="H2630" s="1131" t="s">
        <v>437</v>
      </c>
      <c r="I2630" s="1131" t="s">
        <v>9815</v>
      </c>
      <c r="J2630" s="1131" t="s">
        <v>9816</v>
      </c>
      <c r="K2630" s="1131">
        <v>2</v>
      </c>
      <c r="L2630" s="1131" t="s">
        <v>9817</v>
      </c>
      <c r="R2630" s="1131">
        <v>14</v>
      </c>
      <c r="S2630" s="1131" t="s">
        <v>8376</v>
      </c>
      <c r="T2630" s="1131">
        <v>14</v>
      </c>
    </row>
    <row r="2631" spans="1:20">
      <c r="A2631" s="1131" t="s">
        <v>6277</v>
      </c>
      <c r="B2631" s="1132" t="s">
        <v>6278</v>
      </c>
      <c r="C2631" s="1133" t="s">
        <v>6098</v>
      </c>
      <c r="D2631" s="1133" t="s">
        <v>1041</v>
      </c>
      <c r="E2631" s="1133" t="s">
        <v>702</v>
      </c>
      <c r="F2631" s="1131" t="str">
        <f t="shared" si="12"/>
        <v/>
      </c>
      <c r="G2631" s="1131">
        <v>0</v>
      </c>
      <c r="H2631" s="1131" t="s">
        <v>7246</v>
      </c>
      <c r="I2631" s="1131" t="s">
        <v>9550</v>
      </c>
      <c r="J2631" s="1131" t="s">
        <v>9551</v>
      </c>
      <c r="K2631" s="1131">
        <v>2</v>
      </c>
      <c r="L2631" s="1131" t="s">
        <v>9552</v>
      </c>
      <c r="R2631" s="1131">
        <v>16</v>
      </c>
      <c r="S2631" s="1131" t="s">
        <v>8376</v>
      </c>
      <c r="T2631" s="1131">
        <v>16</v>
      </c>
    </row>
    <row r="2632" spans="1:20">
      <c r="A2632" s="1131" t="s">
        <v>6279</v>
      </c>
      <c r="B2632" s="1132" t="s">
        <v>6280</v>
      </c>
      <c r="C2632" s="1133" t="s">
        <v>6098</v>
      </c>
      <c r="D2632" s="1133" t="s">
        <v>1041</v>
      </c>
      <c r="E2632" s="1133" t="s">
        <v>702</v>
      </c>
      <c r="F2632" s="1131" t="str">
        <f t="shared" si="12"/>
        <v/>
      </c>
      <c r="G2632" s="1131">
        <v>0</v>
      </c>
      <c r="H2632" s="1131" t="s">
        <v>7246</v>
      </c>
      <c r="I2632" s="1131" t="s">
        <v>9553</v>
      </c>
      <c r="J2632" s="1131" t="s">
        <v>9554</v>
      </c>
      <c r="K2632" s="1131">
        <v>2</v>
      </c>
      <c r="L2632" s="1131" t="s">
        <v>9555</v>
      </c>
      <c r="R2632" s="1131">
        <v>14</v>
      </c>
      <c r="S2632" s="1131" t="s">
        <v>8376</v>
      </c>
      <c r="T2632" s="1131">
        <v>14</v>
      </c>
    </row>
    <row r="2633" spans="1:20">
      <c r="A2633" s="1131" t="s">
        <v>6281</v>
      </c>
      <c r="B2633" s="1132" t="s">
        <v>6282</v>
      </c>
      <c r="C2633" s="1133" t="s">
        <v>6098</v>
      </c>
      <c r="D2633" s="1133" t="s">
        <v>1041</v>
      </c>
      <c r="E2633" s="1133" t="s">
        <v>702</v>
      </c>
      <c r="F2633" s="1131" t="str">
        <f t="shared" si="12"/>
        <v/>
      </c>
      <c r="G2633" s="1131">
        <v>0</v>
      </c>
      <c r="H2633" s="1131" t="s">
        <v>7246</v>
      </c>
      <c r="I2633" s="1131" t="s">
        <v>9556</v>
      </c>
      <c r="J2633" s="1131" t="s">
        <v>9557</v>
      </c>
      <c r="K2633" s="1131">
        <v>2</v>
      </c>
      <c r="L2633" s="1131" t="s">
        <v>9558</v>
      </c>
      <c r="R2633" s="1131">
        <v>14</v>
      </c>
      <c r="S2633" s="1131" t="s">
        <v>8376</v>
      </c>
      <c r="T2633" s="1131">
        <v>14</v>
      </c>
    </row>
    <row r="2634" spans="1:20">
      <c r="A2634" s="1131" t="s">
        <v>6283</v>
      </c>
      <c r="B2634" s="1132" t="s">
        <v>6284</v>
      </c>
      <c r="C2634" s="1133" t="s">
        <v>6098</v>
      </c>
      <c r="D2634" s="1133" t="s">
        <v>1041</v>
      </c>
      <c r="E2634" s="1133" t="s">
        <v>702</v>
      </c>
      <c r="F2634" s="1131" t="str">
        <f t="shared" si="12"/>
        <v/>
      </c>
      <c r="G2634" s="1131">
        <v>0</v>
      </c>
      <c r="H2634" s="1131" t="s">
        <v>7246</v>
      </c>
      <c r="I2634" s="1131" t="s">
        <v>9559</v>
      </c>
      <c r="J2634" s="1131" t="s">
        <v>9560</v>
      </c>
      <c r="K2634" s="1131">
        <v>2</v>
      </c>
      <c r="L2634" s="1131" t="s">
        <v>9561</v>
      </c>
      <c r="R2634" s="1131">
        <v>14</v>
      </c>
      <c r="S2634" s="1131" t="s">
        <v>8376</v>
      </c>
      <c r="T2634" s="1131">
        <v>14</v>
      </c>
    </row>
    <row r="2635" spans="1:20">
      <c r="A2635" s="1131" t="s">
        <v>6285</v>
      </c>
      <c r="B2635" s="1132" t="s">
        <v>6286</v>
      </c>
      <c r="C2635" s="1133" t="s">
        <v>6098</v>
      </c>
      <c r="D2635" s="1133" t="s">
        <v>1041</v>
      </c>
      <c r="E2635" s="1133" t="s">
        <v>702</v>
      </c>
      <c r="F2635" s="1131" t="str">
        <f t="shared" si="12"/>
        <v/>
      </c>
      <c r="G2635" s="1131">
        <v>0</v>
      </c>
      <c r="H2635" s="1131" t="s">
        <v>7246</v>
      </c>
      <c r="I2635" s="1131" t="s">
        <v>9562</v>
      </c>
      <c r="J2635" s="1131" t="s">
        <v>9563</v>
      </c>
      <c r="K2635" s="1131">
        <v>2</v>
      </c>
      <c r="L2635" s="1131" t="s">
        <v>9564</v>
      </c>
      <c r="R2635" s="1131">
        <v>42</v>
      </c>
      <c r="S2635" s="1131" t="s">
        <v>8376</v>
      </c>
      <c r="T2635" s="1131">
        <v>42</v>
      </c>
    </row>
    <row r="2636" spans="1:20">
      <c r="A2636" s="1131" t="s">
        <v>6287</v>
      </c>
      <c r="B2636" s="1132" t="s">
        <v>6288</v>
      </c>
      <c r="C2636" s="1133" t="s">
        <v>6098</v>
      </c>
      <c r="D2636" s="1133" t="s">
        <v>1041</v>
      </c>
      <c r="E2636" s="1133" t="s">
        <v>702</v>
      </c>
      <c r="F2636" s="1131" t="str">
        <f t="shared" si="12"/>
        <v/>
      </c>
      <c r="G2636" s="1131">
        <v>0</v>
      </c>
      <c r="H2636" s="1131" t="s">
        <v>7246</v>
      </c>
      <c r="I2636" s="1131" t="s">
        <v>9565</v>
      </c>
      <c r="J2636" s="1131" t="s">
        <v>9566</v>
      </c>
      <c r="K2636" s="1131">
        <v>2</v>
      </c>
      <c r="L2636" s="1131" t="s">
        <v>9567</v>
      </c>
      <c r="R2636" s="1131">
        <v>14</v>
      </c>
      <c r="S2636" s="1131" t="s">
        <v>8376</v>
      </c>
      <c r="T2636" s="1131">
        <v>14</v>
      </c>
    </row>
    <row r="2637" spans="1:20">
      <c r="A2637" s="1131" t="s">
        <v>6289</v>
      </c>
      <c r="B2637" s="1132" t="s">
        <v>6290</v>
      </c>
      <c r="C2637" s="1133" t="s">
        <v>6098</v>
      </c>
      <c r="D2637" s="1133" t="s">
        <v>1041</v>
      </c>
      <c r="E2637" s="1133" t="s">
        <v>702</v>
      </c>
      <c r="F2637" s="1131" t="str">
        <f t="shared" si="12"/>
        <v/>
      </c>
      <c r="G2637" s="1131">
        <v>0</v>
      </c>
      <c r="H2637" s="1131" t="s">
        <v>7246</v>
      </c>
      <c r="I2637" s="1131" t="s">
        <v>9568</v>
      </c>
      <c r="J2637" s="1131" t="s">
        <v>9569</v>
      </c>
      <c r="K2637" s="1131">
        <v>2</v>
      </c>
      <c r="L2637" s="1131" t="s">
        <v>9570</v>
      </c>
      <c r="R2637" s="1131">
        <v>14</v>
      </c>
      <c r="S2637" s="1131" t="s">
        <v>8376</v>
      </c>
      <c r="T2637" s="1131">
        <v>14</v>
      </c>
    </row>
    <row r="2638" spans="1:20">
      <c r="A2638" s="1131" t="s">
        <v>6291</v>
      </c>
      <c r="B2638" s="1132" t="s">
        <v>6292</v>
      </c>
      <c r="C2638" s="1133" t="s">
        <v>6098</v>
      </c>
      <c r="D2638" s="1133" t="s">
        <v>1041</v>
      </c>
      <c r="E2638" s="1133" t="s">
        <v>702</v>
      </c>
      <c r="F2638" s="1131" t="str">
        <f t="shared" si="12"/>
        <v/>
      </c>
      <c r="G2638" s="1131">
        <v>0</v>
      </c>
      <c r="H2638" s="1131" t="s">
        <v>7246</v>
      </c>
      <c r="I2638" s="1131" t="s">
        <v>9571</v>
      </c>
      <c r="J2638" s="1131" t="s">
        <v>9572</v>
      </c>
      <c r="K2638" s="1131">
        <v>2</v>
      </c>
      <c r="L2638" s="1131" t="s">
        <v>9573</v>
      </c>
      <c r="R2638" s="1131">
        <v>28</v>
      </c>
      <c r="S2638" s="1131" t="s">
        <v>8376</v>
      </c>
      <c r="T2638" s="1131">
        <v>28</v>
      </c>
    </row>
    <row r="2639" spans="1:20">
      <c r="A2639" s="1131" t="s">
        <v>6293</v>
      </c>
      <c r="B2639" s="1132" t="s">
        <v>6294</v>
      </c>
      <c r="C2639" s="1133" t="s">
        <v>6098</v>
      </c>
      <c r="D2639" s="1133" t="s">
        <v>1041</v>
      </c>
      <c r="E2639" s="1133" t="s">
        <v>702</v>
      </c>
      <c r="F2639" s="1131" t="str">
        <f t="shared" si="12"/>
        <v/>
      </c>
      <c r="G2639" s="1131">
        <v>0</v>
      </c>
      <c r="H2639" s="1131" t="s">
        <v>7246</v>
      </c>
      <c r="I2639" s="1131" t="s">
        <v>9574</v>
      </c>
      <c r="J2639" s="1131" t="s">
        <v>9575</v>
      </c>
      <c r="K2639" s="1131">
        <v>2</v>
      </c>
      <c r="L2639" s="1131" t="s">
        <v>9576</v>
      </c>
      <c r="R2639" s="1131">
        <v>14</v>
      </c>
      <c r="S2639" s="1131" t="s">
        <v>8376</v>
      </c>
      <c r="T2639" s="1131">
        <v>14</v>
      </c>
    </row>
    <row r="2640" spans="1:20">
      <c r="A2640" s="1131" t="s">
        <v>6295</v>
      </c>
      <c r="B2640" s="1132" t="s">
        <v>6296</v>
      </c>
      <c r="C2640" s="1133" t="s">
        <v>6098</v>
      </c>
      <c r="D2640" s="1133" t="s">
        <v>1041</v>
      </c>
      <c r="E2640" s="1133" t="s">
        <v>702</v>
      </c>
      <c r="F2640" s="1131" t="str">
        <f t="shared" si="12"/>
        <v/>
      </c>
      <c r="G2640" s="1131">
        <v>0</v>
      </c>
      <c r="H2640" s="1131" t="s">
        <v>7246</v>
      </c>
      <c r="I2640" s="1131" t="s">
        <v>9577</v>
      </c>
      <c r="J2640" s="1131" t="s">
        <v>9578</v>
      </c>
      <c r="K2640" s="1131">
        <v>2</v>
      </c>
      <c r="L2640" s="1131" t="s">
        <v>9579</v>
      </c>
      <c r="R2640" s="1131">
        <v>42</v>
      </c>
      <c r="S2640" s="1131" t="s">
        <v>8376</v>
      </c>
      <c r="T2640" s="1131">
        <v>42</v>
      </c>
    </row>
    <row r="2641" spans="1:20">
      <c r="A2641" s="1131" t="s">
        <v>6297</v>
      </c>
      <c r="B2641" s="1132" t="s">
        <v>6298</v>
      </c>
      <c r="C2641" s="1133" t="s">
        <v>6098</v>
      </c>
      <c r="D2641" s="1133" t="s">
        <v>1041</v>
      </c>
      <c r="E2641" s="1133" t="s">
        <v>702</v>
      </c>
      <c r="F2641" s="1131" t="str">
        <f t="shared" si="12"/>
        <v/>
      </c>
      <c r="G2641" s="1131">
        <v>0</v>
      </c>
      <c r="H2641" s="1131" t="s">
        <v>7246</v>
      </c>
      <c r="I2641" s="1131" t="s">
        <v>9580</v>
      </c>
      <c r="J2641" s="1131" t="s">
        <v>9581</v>
      </c>
      <c r="K2641" s="1131">
        <v>2</v>
      </c>
      <c r="L2641" s="1131" t="s">
        <v>9582</v>
      </c>
      <c r="R2641" s="1131">
        <v>14</v>
      </c>
      <c r="S2641" s="1131" t="s">
        <v>8376</v>
      </c>
      <c r="T2641" s="1131">
        <v>14</v>
      </c>
    </row>
    <row r="2642" spans="1:20">
      <c r="A2642" s="1131" t="s">
        <v>6299</v>
      </c>
      <c r="B2642" s="1132" t="s">
        <v>6300</v>
      </c>
      <c r="C2642" s="1133" t="s">
        <v>6098</v>
      </c>
      <c r="D2642" s="1133" t="s">
        <v>1041</v>
      </c>
      <c r="E2642" s="1133" t="s">
        <v>702</v>
      </c>
      <c r="F2642" s="1131" t="str">
        <f t="shared" si="12"/>
        <v/>
      </c>
      <c r="G2642" s="1131">
        <v>0</v>
      </c>
      <c r="H2642" s="1131" t="s">
        <v>7246</v>
      </c>
      <c r="I2642" s="1131" t="s">
        <v>9583</v>
      </c>
      <c r="J2642" s="1131" t="s">
        <v>9584</v>
      </c>
      <c r="K2642" s="1131">
        <v>2</v>
      </c>
      <c r="L2642" s="1131" t="s">
        <v>9585</v>
      </c>
      <c r="R2642" s="1131">
        <v>14</v>
      </c>
      <c r="S2642" s="1131" t="s">
        <v>8376</v>
      </c>
      <c r="T2642" s="1131">
        <v>14</v>
      </c>
    </row>
    <row r="2643" spans="1:20">
      <c r="A2643" s="1131" t="s">
        <v>6301</v>
      </c>
      <c r="B2643" s="1132" t="s">
        <v>6302</v>
      </c>
      <c r="C2643" s="1133" t="s">
        <v>6098</v>
      </c>
      <c r="D2643" s="1133" t="s">
        <v>1041</v>
      </c>
      <c r="E2643" s="1133" t="s">
        <v>702</v>
      </c>
      <c r="F2643" s="1131" t="str">
        <f t="shared" si="12"/>
        <v/>
      </c>
      <c r="G2643" s="1131">
        <v>0</v>
      </c>
      <c r="H2643" s="1131" t="s">
        <v>7246</v>
      </c>
      <c r="I2643" s="1131" t="s">
        <v>9586</v>
      </c>
      <c r="J2643" s="1131" t="s">
        <v>9587</v>
      </c>
      <c r="K2643" s="1131">
        <v>2</v>
      </c>
      <c r="L2643" s="1131" t="s">
        <v>9588</v>
      </c>
      <c r="R2643" s="1131">
        <v>14</v>
      </c>
      <c r="S2643" s="1131" t="s">
        <v>8376</v>
      </c>
      <c r="T2643" s="1131">
        <v>14</v>
      </c>
    </row>
    <row r="2644" spans="1:20">
      <c r="A2644" s="1131" t="s">
        <v>6303</v>
      </c>
      <c r="B2644" s="1132" t="s">
        <v>6304</v>
      </c>
      <c r="C2644" s="1133" t="s">
        <v>6098</v>
      </c>
      <c r="D2644" s="1133" t="s">
        <v>1041</v>
      </c>
      <c r="E2644" s="1133" t="s">
        <v>702</v>
      </c>
      <c r="F2644" s="1131" t="str">
        <f t="shared" si="12"/>
        <v/>
      </c>
      <c r="G2644" s="1131">
        <v>0</v>
      </c>
      <c r="H2644" s="1131" t="s">
        <v>7246</v>
      </c>
      <c r="I2644" s="1131" t="s">
        <v>9589</v>
      </c>
      <c r="J2644" s="1131" t="s">
        <v>9590</v>
      </c>
      <c r="K2644" s="1131">
        <v>2</v>
      </c>
      <c r="L2644" s="1131" t="s">
        <v>9591</v>
      </c>
      <c r="R2644" s="1131">
        <v>14</v>
      </c>
      <c r="S2644" s="1131" t="s">
        <v>8376</v>
      </c>
      <c r="T2644" s="1131">
        <v>14</v>
      </c>
    </row>
    <row r="2645" spans="1:20">
      <c r="A2645" s="1131" t="s">
        <v>6305</v>
      </c>
      <c r="B2645" s="1132" t="s">
        <v>6306</v>
      </c>
      <c r="C2645" s="1133" t="s">
        <v>6098</v>
      </c>
      <c r="D2645" s="1133" t="s">
        <v>1041</v>
      </c>
      <c r="E2645" s="1133" t="s">
        <v>702</v>
      </c>
      <c r="F2645" s="1131" t="str">
        <f t="shared" si="12"/>
        <v/>
      </c>
      <c r="G2645" s="1131">
        <v>0</v>
      </c>
      <c r="H2645" s="1131" t="s">
        <v>7246</v>
      </c>
      <c r="I2645" s="1131" t="s">
        <v>9592</v>
      </c>
      <c r="J2645" s="1131" t="s">
        <v>9593</v>
      </c>
      <c r="K2645" s="1131">
        <v>2</v>
      </c>
      <c r="L2645" s="1131" t="s">
        <v>9594</v>
      </c>
      <c r="R2645" s="1131">
        <v>16</v>
      </c>
      <c r="S2645" s="1131" t="s">
        <v>8376</v>
      </c>
      <c r="T2645" s="1131">
        <v>16</v>
      </c>
    </row>
    <row r="2646" spans="1:20">
      <c r="A2646" s="1131" t="s">
        <v>6307</v>
      </c>
      <c r="B2646" s="1132" t="s">
        <v>6308</v>
      </c>
      <c r="C2646" s="1133" t="s">
        <v>6098</v>
      </c>
      <c r="D2646" s="1133" t="s">
        <v>1041</v>
      </c>
      <c r="E2646" s="1133" t="s">
        <v>702</v>
      </c>
      <c r="F2646" s="1131" t="str">
        <f t="shared" si="12"/>
        <v/>
      </c>
      <c r="G2646" s="1131">
        <v>0</v>
      </c>
      <c r="H2646" s="1131" t="s">
        <v>7246</v>
      </c>
      <c r="I2646" s="1131" t="s">
        <v>9595</v>
      </c>
      <c r="J2646" s="1131" t="s">
        <v>9596</v>
      </c>
      <c r="K2646" s="1131">
        <v>2</v>
      </c>
      <c r="L2646" s="1131" t="s">
        <v>9597</v>
      </c>
      <c r="R2646" s="1131">
        <v>14</v>
      </c>
      <c r="S2646" s="1131" t="s">
        <v>8376</v>
      </c>
      <c r="T2646" s="1131">
        <v>14</v>
      </c>
    </row>
    <row r="2647" spans="1:20">
      <c r="A2647" s="1131" t="s">
        <v>6309</v>
      </c>
      <c r="B2647" s="1132" t="s">
        <v>6310</v>
      </c>
      <c r="C2647" s="1133" t="s">
        <v>6098</v>
      </c>
      <c r="D2647" s="1133" t="s">
        <v>1041</v>
      </c>
      <c r="E2647" s="1133" t="s">
        <v>702</v>
      </c>
      <c r="F2647" s="1131" t="str">
        <f t="shared" si="12"/>
        <v/>
      </c>
      <c r="G2647" s="1131">
        <v>0</v>
      </c>
      <c r="H2647" s="1131" t="s">
        <v>7246</v>
      </c>
      <c r="I2647" s="1131" t="s">
        <v>9598</v>
      </c>
      <c r="J2647" s="1131" t="s">
        <v>9599</v>
      </c>
      <c r="K2647" s="1131">
        <v>2</v>
      </c>
      <c r="L2647" s="1131" t="s">
        <v>9600</v>
      </c>
      <c r="R2647" s="1131">
        <v>14</v>
      </c>
      <c r="S2647" s="1131" t="s">
        <v>8376</v>
      </c>
      <c r="T2647" s="1131">
        <v>14</v>
      </c>
    </row>
    <row r="2648" spans="1:20">
      <c r="A2648" s="1131" t="s">
        <v>6311</v>
      </c>
      <c r="B2648" s="1132" t="s">
        <v>6312</v>
      </c>
      <c r="C2648" s="1133" t="s">
        <v>6098</v>
      </c>
      <c r="D2648" s="1133" t="s">
        <v>1041</v>
      </c>
      <c r="E2648" s="1133" t="s">
        <v>702</v>
      </c>
      <c r="F2648" s="1131" t="str">
        <f t="shared" si="12"/>
        <v/>
      </c>
      <c r="G2648" s="1131">
        <v>0</v>
      </c>
      <c r="H2648" s="1131" t="s">
        <v>7246</v>
      </c>
      <c r="I2648" s="1131" t="s">
        <v>9601</v>
      </c>
      <c r="J2648" s="1131" t="s">
        <v>9602</v>
      </c>
      <c r="K2648" s="1131">
        <v>2</v>
      </c>
      <c r="L2648" s="1131" t="s">
        <v>9603</v>
      </c>
      <c r="R2648" s="1131">
        <v>14</v>
      </c>
      <c r="S2648" s="1131" t="s">
        <v>8376</v>
      </c>
      <c r="T2648" s="1131">
        <v>14</v>
      </c>
    </row>
    <row r="2649" spans="1:20">
      <c r="A2649" s="1131" t="s">
        <v>6313</v>
      </c>
      <c r="B2649" s="1132" t="s">
        <v>6314</v>
      </c>
      <c r="C2649" s="1133" t="s">
        <v>6098</v>
      </c>
      <c r="D2649" s="1133" t="s">
        <v>1041</v>
      </c>
      <c r="E2649" s="1133" t="s">
        <v>702</v>
      </c>
      <c r="F2649" s="1131" t="str">
        <f t="shared" si="12"/>
        <v/>
      </c>
      <c r="G2649" s="1131">
        <v>0</v>
      </c>
      <c r="H2649" s="1131" t="s">
        <v>7246</v>
      </c>
      <c r="I2649" s="1131" t="s">
        <v>9604</v>
      </c>
      <c r="J2649" s="1131" t="s">
        <v>9605</v>
      </c>
      <c r="K2649" s="1131">
        <v>2</v>
      </c>
      <c r="L2649" s="1131" t="s">
        <v>9606</v>
      </c>
      <c r="R2649" s="1131">
        <v>14</v>
      </c>
      <c r="S2649" s="1131" t="s">
        <v>8376</v>
      </c>
      <c r="T2649" s="1131">
        <v>14</v>
      </c>
    </row>
    <row r="2650" spans="1:20">
      <c r="A2650" s="1131" t="s">
        <v>6315</v>
      </c>
      <c r="B2650" s="1132" t="s">
        <v>6316</v>
      </c>
      <c r="C2650" s="1133" t="s">
        <v>6098</v>
      </c>
      <c r="D2650" s="1133" t="s">
        <v>1041</v>
      </c>
      <c r="E2650" s="1133" t="s">
        <v>702</v>
      </c>
      <c r="F2650" s="1131" t="str">
        <f t="shared" si="12"/>
        <v/>
      </c>
      <c r="G2650" s="1131">
        <v>0</v>
      </c>
      <c r="H2650" s="1131" t="s">
        <v>7246</v>
      </c>
      <c r="I2650" s="1131" t="s">
        <v>9607</v>
      </c>
      <c r="J2650" s="1131" t="s">
        <v>9608</v>
      </c>
      <c r="K2650" s="1131">
        <v>2</v>
      </c>
      <c r="L2650" s="1131" t="s">
        <v>9609</v>
      </c>
      <c r="R2650" s="1131">
        <v>14</v>
      </c>
      <c r="S2650" s="1131" t="s">
        <v>8376</v>
      </c>
      <c r="T2650" s="1131">
        <v>14</v>
      </c>
    </row>
    <row r="2651" spans="1:20">
      <c r="A2651" s="1131" t="s">
        <v>6317</v>
      </c>
      <c r="B2651" s="1132" t="s">
        <v>6318</v>
      </c>
      <c r="C2651" s="1133" t="s">
        <v>6098</v>
      </c>
      <c r="D2651" s="1133" t="s">
        <v>1041</v>
      </c>
      <c r="E2651" s="1133" t="s">
        <v>702</v>
      </c>
      <c r="F2651" s="1131" t="str">
        <f t="shared" si="12"/>
        <v/>
      </c>
      <c r="G2651" s="1131">
        <v>0</v>
      </c>
      <c r="H2651" s="1131" t="s">
        <v>7246</v>
      </c>
      <c r="I2651" s="1131" t="s">
        <v>9610</v>
      </c>
      <c r="J2651" s="1131" t="s">
        <v>9611</v>
      </c>
      <c r="K2651" s="1131">
        <v>2</v>
      </c>
      <c r="L2651" s="1131" t="s">
        <v>9612</v>
      </c>
      <c r="R2651" s="1131">
        <v>14</v>
      </c>
      <c r="S2651" s="1131" t="s">
        <v>8376</v>
      </c>
      <c r="T2651" s="1131">
        <v>14</v>
      </c>
    </row>
    <row r="2652" spans="1:20">
      <c r="A2652" s="1131" t="s">
        <v>6319</v>
      </c>
      <c r="B2652" s="1132" t="s">
        <v>6320</v>
      </c>
      <c r="C2652" s="1133" t="s">
        <v>6098</v>
      </c>
      <c r="D2652" s="1133" t="s">
        <v>1041</v>
      </c>
      <c r="E2652" s="1133" t="s">
        <v>702</v>
      </c>
      <c r="F2652" s="1131" t="str">
        <f t="shared" si="12"/>
        <v/>
      </c>
      <c r="G2652" s="1131">
        <v>0</v>
      </c>
      <c r="H2652" s="1131" t="s">
        <v>7246</v>
      </c>
      <c r="I2652" s="1131" t="s">
        <v>9613</v>
      </c>
      <c r="J2652" s="1131" t="s">
        <v>9614</v>
      </c>
      <c r="K2652" s="1131">
        <v>2</v>
      </c>
      <c r="L2652" s="1131" t="s">
        <v>9615</v>
      </c>
      <c r="R2652" s="1131">
        <v>14</v>
      </c>
      <c r="S2652" s="1131" t="s">
        <v>8376</v>
      </c>
      <c r="T2652" s="1131">
        <v>14</v>
      </c>
    </row>
    <row r="2653" spans="1:20">
      <c r="A2653" s="1131" t="s">
        <v>6321</v>
      </c>
      <c r="B2653" s="1132" t="s">
        <v>6322</v>
      </c>
      <c r="C2653" s="1133" t="s">
        <v>6098</v>
      </c>
      <c r="D2653" s="1133" t="s">
        <v>1041</v>
      </c>
      <c r="E2653" s="1133" t="s">
        <v>702</v>
      </c>
      <c r="F2653" s="1131" t="str">
        <f t="shared" si="12"/>
        <v/>
      </c>
      <c r="G2653" s="1131">
        <v>0</v>
      </c>
      <c r="H2653" s="1131" t="s">
        <v>7246</v>
      </c>
      <c r="I2653" s="1131" t="s">
        <v>9616</v>
      </c>
      <c r="J2653" s="1131" t="s">
        <v>9617</v>
      </c>
      <c r="K2653" s="1131">
        <v>2</v>
      </c>
      <c r="L2653" s="1131" t="s">
        <v>9618</v>
      </c>
      <c r="R2653" s="1131">
        <v>14</v>
      </c>
      <c r="S2653" s="1131" t="s">
        <v>8376</v>
      </c>
      <c r="T2653" s="1131">
        <v>14</v>
      </c>
    </row>
    <row r="2654" spans="1:20">
      <c r="A2654" s="1131" t="s">
        <v>6323</v>
      </c>
      <c r="B2654" s="1132" t="s">
        <v>6324</v>
      </c>
      <c r="C2654" s="1133" t="s">
        <v>6098</v>
      </c>
      <c r="D2654" s="1133" t="s">
        <v>1041</v>
      </c>
      <c r="E2654" s="1133" t="s">
        <v>702</v>
      </c>
      <c r="F2654" s="1131" t="str">
        <f t="shared" ref="F2654:F2717" si="13">IF(LEN(A2654)=28,"","pas bon")</f>
        <v/>
      </c>
      <c r="G2654" s="1131">
        <v>0</v>
      </c>
      <c r="H2654" s="1131" t="s">
        <v>7246</v>
      </c>
      <c r="I2654" s="1131" t="s">
        <v>9619</v>
      </c>
      <c r="J2654" s="1131" t="s">
        <v>9620</v>
      </c>
      <c r="K2654" s="1131">
        <v>2</v>
      </c>
      <c r="L2654" s="1131" t="s">
        <v>9621</v>
      </c>
      <c r="R2654" s="1131">
        <v>14</v>
      </c>
      <c r="S2654" s="1131" t="s">
        <v>8376</v>
      </c>
      <c r="T2654" s="1131">
        <v>14</v>
      </c>
    </row>
    <row r="2655" spans="1:20">
      <c r="A2655" s="1131" t="s">
        <v>6325</v>
      </c>
      <c r="B2655" s="1132" t="s">
        <v>6326</v>
      </c>
      <c r="C2655" s="1133" t="s">
        <v>6098</v>
      </c>
      <c r="D2655" s="1133" t="s">
        <v>1041</v>
      </c>
      <c r="E2655" s="1133" t="s">
        <v>702</v>
      </c>
      <c r="F2655" s="1131" t="str">
        <f t="shared" si="13"/>
        <v/>
      </c>
      <c r="G2655" s="1131">
        <v>0</v>
      </c>
      <c r="H2655" s="1131" t="s">
        <v>7246</v>
      </c>
      <c r="I2655" s="1131" t="s">
        <v>9622</v>
      </c>
      <c r="J2655" s="1131" t="s">
        <v>9623</v>
      </c>
      <c r="K2655" s="1131">
        <v>2</v>
      </c>
      <c r="L2655" s="1131" t="s">
        <v>9624</v>
      </c>
      <c r="R2655" s="1131">
        <v>14</v>
      </c>
      <c r="S2655" s="1131" t="s">
        <v>8376</v>
      </c>
      <c r="T2655" s="1131">
        <v>14</v>
      </c>
    </row>
    <row r="2656" spans="1:20">
      <c r="A2656" s="1131" t="s">
        <v>6327</v>
      </c>
      <c r="B2656" s="1132" t="s">
        <v>6328</v>
      </c>
      <c r="C2656" s="1133" t="s">
        <v>6098</v>
      </c>
      <c r="D2656" s="1133" t="s">
        <v>1041</v>
      </c>
      <c r="E2656" s="1133" t="s">
        <v>702</v>
      </c>
      <c r="F2656" s="1131" t="str">
        <f t="shared" si="13"/>
        <v/>
      </c>
      <c r="G2656" s="1131">
        <v>0</v>
      </c>
      <c r="H2656" s="1131" t="s">
        <v>7246</v>
      </c>
      <c r="I2656" s="1131" t="s">
        <v>9625</v>
      </c>
      <c r="J2656" s="1131" t="s">
        <v>9626</v>
      </c>
      <c r="K2656" s="1131">
        <v>2</v>
      </c>
      <c r="L2656" s="1131" t="s">
        <v>9627</v>
      </c>
      <c r="R2656" s="1131">
        <v>14</v>
      </c>
      <c r="S2656" s="1131" t="s">
        <v>8376</v>
      </c>
      <c r="T2656" s="1131">
        <v>14</v>
      </c>
    </row>
    <row r="2657" spans="1:20">
      <c r="A2657" s="1131" t="s">
        <v>6329</v>
      </c>
      <c r="B2657" s="1132" t="s">
        <v>6330</v>
      </c>
      <c r="C2657" s="1133" t="s">
        <v>6098</v>
      </c>
      <c r="D2657" s="1133" t="s">
        <v>1041</v>
      </c>
      <c r="E2657" s="1133" t="s">
        <v>702</v>
      </c>
      <c r="F2657" s="1131" t="str">
        <f t="shared" si="13"/>
        <v/>
      </c>
      <c r="G2657" s="1131">
        <v>0</v>
      </c>
      <c r="H2657" s="1131" t="s">
        <v>7246</v>
      </c>
      <c r="I2657" s="1131" t="s">
        <v>9628</v>
      </c>
      <c r="J2657" s="1131" t="s">
        <v>9629</v>
      </c>
      <c r="K2657" s="1131">
        <v>2</v>
      </c>
      <c r="L2657" s="1131" t="s">
        <v>9630</v>
      </c>
      <c r="R2657" s="1131">
        <v>14</v>
      </c>
      <c r="S2657" s="1131" t="s">
        <v>8376</v>
      </c>
      <c r="T2657" s="1131">
        <v>14</v>
      </c>
    </row>
    <row r="2658" spans="1:20">
      <c r="A2658" s="1131" t="s">
        <v>6331</v>
      </c>
      <c r="B2658" s="1132" t="s">
        <v>6332</v>
      </c>
      <c r="C2658" s="1133" t="s">
        <v>6098</v>
      </c>
      <c r="D2658" s="1133" t="s">
        <v>1041</v>
      </c>
      <c r="E2658" s="1133" t="s">
        <v>702</v>
      </c>
      <c r="F2658" s="1131" t="str">
        <f t="shared" si="13"/>
        <v/>
      </c>
      <c r="G2658" s="1131">
        <v>0</v>
      </c>
      <c r="H2658" s="1131" t="s">
        <v>7246</v>
      </c>
      <c r="I2658" s="1131" t="s">
        <v>9631</v>
      </c>
      <c r="J2658" s="1131" t="s">
        <v>9632</v>
      </c>
      <c r="K2658" s="1131">
        <v>2</v>
      </c>
      <c r="L2658" s="1131" t="s">
        <v>9633</v>
      </c>
      <c r="R2658" s="1131">
        <v>14</v>
      </c>
      <c r="S2658" s="1131" t="s">
        <v>8376</v>
      </c>
      <c r="T2658" s="1131">
        <v>14</v>
      </c>
    </row>
    <row r="2659" spans="1:20">
      <c r="A2659" s="1131" t="s">
        <v>6333</v>
      </c>
      <c r="B2659" s="1132" t="s">
        <v>6334</v>
      </c>
      <c r="C2659" s="1133" t="s">
        <v>6098</v>
      </c>
      <c r="D2659" s="1133" t="s">
        <v>1041</v>
      </c>
      <c r="E2659" s="1133" t="s">
        <v>702</v>
      </c>
      <c r="F2659" s="1131" t="str">
        <f t="shared" si="13"/>
        <v/>
      </c>
      <c r="G2659" s="1131">
        <v>0</v>
      </c>
      <c r="H2659" s="1131" t="s">
        <v>7246</v>
      </c>
      <c r="I2659" s="1131" t="s">
        <v>9634</v>
      </c>
      <c r="J2659" s="1131" t="s">
        <v>9635</v>
      </c>
      <c r="K2659" s="1131">
        <v>2</v>
      </c>
      <c r="L2659" s="1131" t="s">
        <v>9636</v>
      </c>
      <c r="R2659" s="1131">
        <v>16</v>
      </c>
      <c r="S2659" s="1131" t="s">
        <v>8376</v>
      </c>
      <c r="T2659" s="1131">
        <v>16</v>
      </c>
    </row>
    <row r="2660" spans="1:20">
      <c r="A2660" s="1131" t="s">
        <v>6335</v>
      </c>
      <c r="B2660" s="1132" t="s">
        <v>6336</v>
      </c>
      <c r="C2660" s="1133" t="s">
        <v>6098</v>
      </c>
      <c r="D2660" s="1133" t="s">
        <v>1041</v>
      </c>
      <c r="E2660" s="1133" t="s">
        <v>702</v>
      </c>
      <c r="F2660" s="1131" t="str">
        <f t="shared" si="13"/>
        <v/>
      </c>
      <c r="G2660" s="1131">
        <v>0</v>
      </c>
      <c r="H2660" s="1131" t="s">
        <v>7246</v>
      </c>
      <c r="I2660" s="1131" t="s">
        <v>9637</v>
      </c>
      <c r="J2660" s="1131" t="s">
        <v>9638</v>
      </c>
      <c r="K2660" s="1131">
        <v>2</v>
      </c>
      <c r="L2660" s="1131" t="s">
        <v>9639</v>
      </c>
      <c r="R2660" s="1131">
        <v>14</v>
      </c>
      <c r="S2660" s="1131" t="s">
        <v>8376</v>
      </c>
      <c r="T2660" s="1131">
        <v>14</v>
      </c>
    </row>
    <row r="2661" spans="1:20">
      <c r="A2661" s="1131" t="s">
        <v>6337</v>
      </c>
      <c r="B2661" s="1132" t="s">
        <v>6338</v>
      </c>
      <c r="C2661" s="1133" t="s">
        <v>6098</v>
      </c>
      <c r="D2661" s="1133" t="s">
        <v>1041</v>
      </c>
      <c r="E2661" s="1133" t="s">
        <v>702</v>
      </c>
      <c r="F2661" s="1131" t="str">
        <f t="shared" si="13"/>
        <v/>
      </c>
      <c r="G2661" s="1131">
        <v>0</v>
      </c>
      <c r="H2661" s="1131" t="s">
        <v>7246</v>
      </c>
      <c r="I2661" s="1131" t="s">
        <v>9640</v>
      </c>
      <c r="J2661" s="1131" t="s">
        <v>9641</v>
      </c>
      <c r="K2661" s="1131">
        <v>2</v>
      </c>
      <c r="L2661" s="1131" t="s">
        <v>9642</v>
      </c>
      <c r="R2661" s="1131">
        <v>14</v>
      </c>
      <c r="S2661" s="1131" t="s">
        <v>8376</v>
      </c>
      <c r="T2661" s="1131">
        <v>14</v>
      </c>
    </row>
    <row r="2662" spans="1:20">
      <c r="A2662" s="1131" t="s">
        <v>6339</v>
      </c>
      <c r="B2662" s="1132" t="s">
        <v>6340</v>
      </c>
      <c r="C2662" s="1133" t="s">
        <v>6098</v>
      </c>
      <c r="D2662" s="1133" t="s">
        <v>1041</v>
      </c>
      <c r="E2662" s="1133" t="s">
        <v>702</v>
      </c>
      <c r="F2662" s="1131" t="str">
        <f t="shared" si="13"/>
        <v/>
      </c>
      <c r="G2662" s="1131">
        <v>0</v>
      </c>
      <c r="H2662" s="1131" t="s">
        <v>7246</v>
      </c>
      <c r="I2662" s="1131" t="s">
        <v>9643</v>
      </c>
      <c r="J2662" s="1131" t="s">
        <v>9644</v>
      </c>
      <c r="K2662" s="1131">
        <v>2</v>
      </c>
      <c r="L2662" s="1131" t="s">
        <v>9645</v>
      </c>
      <c r="R2662" s="1131">
        <v>14</v>
      </c>
      <c r="S2662" s="1131" t="s">
        <v>8376</v>
      </c>
      <c r="T2662" s="1131">
        <v>14</v>
      </c>
    </row>
    <row r="2663" spans="1:20">
      <c r="A2663" s="1131" t="s">
        <v>6341</v>
      </c>
      <c r="B2663" s="1132" t="s">
        <v>6342</v>
      </c>
      <c r="C2663" s="1133" t="s">
        <v>6098</v>
      </c>
      <c r="D2663" s="1133" t="s">
        <v>1041</v>
      </c>
      <c r="E2663" s="1133" t="s">
        <v>702</v>
      </c>
      <c r="F2663" s="1131" t="str">
        <f t="shared" si="13"/>
        <v/>
      </c>
      <c r="G2663" s="1131">
        <v>0</v>
      </c>
      <c r="H2663" s="1131" t="s">
        <v>7246</v>
      </c>
      <c r="I2663" s="1131" t="s">
        <v>9646</v>
      </c>
      <c r="J2663" s="1131" t="s">
        <v>9647</v>
      </c>
      <c r="K2663" s="1131">
        <v>2</v>
      </c>
      <c r="L2663" s="1131" t="s">
        <v>9648</v>
      </c>
      <c r="R2663" s="1131">
        <v>14</v>
      </c>
      <c r="S2663" s="1131" t="s">
        <v>8376</v>
      </c>
      <c r="T2663" s="1131">
        <v>14</v>
      </c>
    </row>
    <row r="2664" spans="1:20">
      <c r="A2664" s="1131" t="s">
        <v>6343</v>
      </c>
      <c r="B2664" s="1132" t="s">
        <v>6344</v>
      </c>
      <c r="C2664" s="1133" t="s">
        <v>6098</v>
      </c>
      <c r="D2664" s="1133" t="s">
        <v>1041</v>
      </c>
      <c r="E2664" s="1133" t="s">
        <v>702</v>
      </c>
      <c r="F2664" s="1131" t="str">
        <f t="shared" si="13"/>
        <v/>
      </c>
      <c r="G2664" s="1131">
        <v>0</v>
      </c>
      <c r="H2664" s="1131" t="s">
        <v>7246</v>
      </c>
      <c r="I2664" s="1131" t="s">
        <v>9649</v>
      </c>
      <c r="J2664" s="1131" t="s">
        <v>9650</v>
      </c>
      <c r="K2664" s="1131">
        <v>2</v>
      </c>
      <c r="L2664" s="1131" t="s">
        <v>9651</v>
      </c>
      <c r="R2664" s="1131">
        <v>14</v>
      </c>
      <c r="S2664" s="1131" t="s">
        <v>8376</v>
      </c>
      <c r="T2664" s="1131">
        <v>14</v>
      </c>
    </row>
    <row r="2665" spans="1:20">
      <c r="A2665" s="1131" t="s">
        <v>6345</v>
      </c>
      <c r="B2665" s="1132" t="s">
        <v>6346</v>
      </c>
      <c r="C2665" s="1133" t="s">
        <v>6098</v>
      </c>
      <c r="D2665" s="1133" t="s">
        <v>1041</v>
      </c>
      <c r="E2665" s="1133" t="s">
        <v>702</v>
      </c>
      <c r="F2665" s="1131" t="str">
        <f t="shared" si="13"/>
        <v/>
      </c>
      <c r="G2665" s="1131">
        <v>0</v>
      </c>
      <c r="H2665" s="1131" t="s">
        <v>7246</v>
      </c>
      <c r="I2665" s="1131" t="s">
        <v>9652</v>
      </c>
      <c r="J2665" s="1131" t="s">
        <v>9653</v>
      </c>
      <c r="K2665" s="1131">
        <v>2</v>
      </c>
      <c r="L2665" s="1131" t="s">
        <v>9654</v>
      </c>
      <c r="R2665" s="1131">
        <v>14</v>
      </c>
      <c r="S2665" s="1131" t="s">
        <v>8376</v>
      </c>
      <c r="T2665" s="1131">
        <v>14</v>
      </c>
    </row>
    <row r="2666" spans="1:20">
      <c r="A2666" s="1131" t="s">
        <v>6347</v>
      </c>
      <c r="B2666" s="1132" t="s">
        <v>6348</v>
      </c>
      <c r="C2666" s="1133" t="s">
        <v>6098</v>
      </c>
      <c r="D2666" s="1133" t="s">
        <v>1041</v>
      </c>
      <c r="E2666" s="1133" t="s">
        <v>702</v>
      </c>
      <c r="F2666" s="1131" t="str">
        <f t="shared" si="13"/>
        <v/>
      </c>
      <c r="G2666" s="1131">
        <v>0</v>
      </c>
      <c r="H2666" s="1131" t="s">
        <v>7246</v>
      </c>
      <c r="I2666" s="1131" t="s">
        <v>9655</v>
      </c>
      <c r="J2666" s="1131" t="s">
        <v>9656</v>
      </c>
      <c r="K2666" s="1131">
        <v>2</v>
      </c>
      <c r="L2666" s="1131" t="s">
        <v>9657</v>
      </c>
      <c r="R2666" s="1131">
        <v>14</v>
      </c>
      <c r="S2666" s="1131" t="s">
        <v>7215</v>
      </c>
      <c r="T2666" s="1131">
        <v>14</v>
      </c>
    </row>
    <row r="2667" spans="1:20">
      <c r="A2667" s="1131" t="s">
        <v>6349</v>
      </c>
      <c r="B2667" s="1132" t="s">
        <v>6350</v>
      </c>
      <c r="C2667" s="1133" t="s">
        <v>6098</v>
      </c>
      <c r="D2667" s="1133" t="s">
        <v>1041</v>
      </c>
      <c r="E2667" s="1133" t="s">
        <v>702</v>
      </c>
      <c r="F2667" s="1131" t="str">
        <f t="shared" si="13"/>
        <v/>
      </c>
      <c r="G2667" s="1131">
        <v>0</v>
      </c>
      <c r="H2667" s="1131" t="s">
        <v>7246</v>
      </c>
      <c r="I2667" s="1131" t="s">
        <v>9658</v>
      </c>
      <c r="J2667" s="1131" t="s">
        <v>9659</v>
      </c>
      <c r="K2667" s="1131">
        <v>2</v>
      </c>
      <c r="L2667" s="1131" t="s">
        <v>9660</v>
      </c>
      <c r="R2667" s="1131">
        <v>14</v>
      </c>
      <c r="S2667" s="1131" t="s">
        <v>8376</v>
      </c>
      <c r="T2667" s="1131">
        <v>14</v>
      </c>
    </row>
    <row r="2668" spans="1:20">
      <c r="A2668" s="1131" t="s">
        <v>6351</v>
      </c>
      <c r="B2668" s="1132" t="s">
        <v>6352</v>
      </c>
      <c r="C2668" s="1133" t="s">
        <v>6098</v>
      </c>
      <c r="D2668" s="1133" t="s">
        <v>1041</v>
      </c>
      <c r="E2668" s="1133" t="s">
        <v>702</v>
      </c>
      <c r="F2668" s="1131" t="str">
        <f t="shared" si="13"/>
        <v/>
      </c>
      <c r="G2668" s="1131">
        <v>0</v>
      </c>
      <c r="H2668" s="1131" t="s">
        <v>7246</v>
      </c>
      <c r="I2668" s="1131" t="s">
        <v>9661</v>
      </c>
      <c r="J2668" s="1131" t="s">
        <v>9662</v>
      </c>
      <c r="K2668" s="1131">
        <v>2</v>
      </c>
      <c r="L2668" s="1131" t="s">
        <v>9663</v>
      </c>
      <c r="R2668" s="1131">
        <v>14</v>
      </c>
      <c r="S2668" s="1131" t="s">
        <v>7215</v>
      </c>
      <c r="T2668" s="1131">
        <v>14</v>
      </c>
    </row>
    <row r="2669" spans="1:20">
      <c r="A2669" s="1131" t="s">
        <v>6353</v>
      </c>
      <c r="B2669" s="1132" t="s">
        <v>6354</v>
      </c>
      <c r="C2669" s="1133" t="s">
        <v>6098</v>
      </c>
      <c r="D2669" s="1133" t="s">
        <v>1041</v>
      </c>
      <c r="E2669" s="1133" t="s">
        <v>702</v>
      </c>
      <c r="F2669" s="1131" t="str">
        <f t="shared" si="13"/>
        <v/>
      </c>
      <c r="G2669" s="1131">
        <v>0</v>
      </c>
      <c r="H2669" s="1131" t="s">
        <v>7246</v>
      </c>
      <c r="I2669" s="1131" t="s">
        <v>9664</v>
      </c>
      <c r="J2669" s="1131" t="s">
        <v>9665</v>
      </c>
      <c r="K2669" s="1131">
        <v>2</v>
      </c>
      <c r="L2669" s="1131" t="s">
        <v>9666</v>
      </c>
      <c r="R2669" s="1131">
        <v>14</v>
      </c>
      <c r="S2669" s="1131" t="s">
        <v>8376</v>
      </c>
      <c r="T2669" s="1131">
        <v>14</v>
      </c>
    </row>
    <row r="2670" spans="1:20">
      <c r="A2670" s="1131" t="s">
        <v>6355</v>
      </c>
      <c r="B2670" s="1132" t="s">
        <v>6356</v>
      </c>
      <c r="C2670" s="1133" t="s">
        <v>6098</v>
      </c>
      <c r="D2670" s="1133" t="s">
        <v>1041</v>
      </c>
      <c r="E2670" s="1133" t="s">
        <v>702</v>
      </c>
      <c r="F2670" s="1131" t="str">
        <f t="shared" si="13"/>
        <v/>
      </c>
      <c r="G2670" s="1131">
        <v>0</v>
      </c>
      <c r="H2670" s="1131" t="s">
        <v>7246</v>
      </c>
      <c r="I2670" s="1131" t="s">
        <v>9667</v>
      </c>
      <c r="J2670" s="1131" t="s">
        <v>9668</v>
      </c>
      <c r="K2670" s="1131">
        <v>2</v>
      </c>
      <c r="L2670" s="1131" t="s">
        <v>9669</v>
      </c>
      <c r="R2670" s="1131">
        <v>14</v>
      </c>
      <c r="S2670" s="1131" t="s">
        <v>8376</v>
      </c>
      <c r="T2670" s="1131">
        <v>14</v>
      </c>
    </row>
    <row r="2671" spans="1:20">
      <c r="A2671" s="1131" t="s">
        <v>6357</v>
      </c>
      <c r="B2671" s="1132" t="s">
        <v>6358</v>
      </c>
      <c r="C2671" s="1133" t="s">
        <v>6098</v>
      </c>
      <c r="D2671" s="1133" t="s">
        <v>1041</v>
      </c>
      <c r="E2671" s="1133" t="s">
        <v>702</v>
      </c>
      <c r="F2671" s="1131" t="str">
        <f t="shared" si="13"/>
        <v/>
      </c>
      <c r="G2671" s="1131">
        <v>0</v>
      </c>
      <c r="H2671" s="1131" t="s">
        <v>7246</v>
      </c>
      <c r="I2671" s="1131" t="s">
        <v>9670</v>
      </c>
      <c r="J2671" s="1131" t="s">
        <v>9671</v>
      </c>
      <c r="K2671" s="1131">
        <v>2</v>
      </c>
      <c r="L2671" s="1131" t="s">
        <v>9672</v>
      </c>
      <c r="R2671" s="1131">
        <v>14</v>
      </c>
      <c r="S2671" s="1131" t="s">
        <v>8376</v>
      </c>
      <c r="T2671" s="1131">
        <v>14</v>
      </c>
    </row>
    <row r="2672" spans="1:20">
      <c r="A2672" s="1131" t="s">
        <v>6359</v>
      </c>
      <c r="B2672" s="1132" t="s">
        <v>6360</v>
      </c>
      <c r="C2672" s="1133" t="s">
        <v>6098</v>
      </c>
      <c r="D2672" s="1133" t="s">
        <v>1041</v>
      </c>
      <c r="E2672" s="1133" t="s">
        <v>702</v>
      </c>
      <c r="F2672" s="1131" t="str">
        <f t="shared" si="13"/>
        <v/>
      </c>
      <c r="G2672" s="1131">
        <v>0</v>
      </c>
      <c r="H2672" s="1131" t="s">
        <v>7246</v>
      </c>
      <c r="I2672" s="1131" t="s">
        <v>9673</v>
      </c>
      <c r="J2672" s="1131" t="s">
        <v>9674</v>
      </c>
      <c r="K2672" s="1131">
        <v>2</v>
      </c>
      <c r="L2672" s="1131" t="s">
        <v>9675</v>
      </c>
      <c r="R2672" s="1131">
        <v>14</v>
      </c>
      <c r="S2672" s="1131" t="s">
        <v>8376</v>
      </c>
      <c r="T2672" s="1131">
        <v>14</v>
      </c>
    </row>
    <row r="2673" spans="1:20">
      <c r="A2673" s="1131" t="s">
        <v>6361</v>
      </c>
      <c r="B2673" s="1132" t="s">
        <v>6362</v>
      </c>
      <c r="C2673" s="1133" t="s">
        <v>6098</v>
      </c>
      <c r="D2673" s="1133" t="s">
        <v>1041</v>
      </c>
      <c r="E2673" s="1133" t="s">
        <v>702</v>
      </c>
      <c r="F2673" s="1131" t="str">
        <f t="shared" si="13"/>
        <v/>
      </c>
      <c r="G2673" s="1131">
        <v>0</v>
      </c>
      <c r="H2673" s="1131" t="s">
        <v>7246</v>
      </c>
      <c r="I2673" s="1131" t="s">
        <v>9676</v>
      </c>
      <c r="J2673" s="1131" t="s">
        <v>9677</v>
      </c>
      <c r="K2673" s="1131">
        <v>2</v>
      </c>
      <c r="L2673" s="1131" t="s">
        <v>9678</v>
      </c>
      <c r="R2673" s="1131">
        <v>14</v>
      </c>
      <c r="S2673" s="1131" t="s">
        <v>8376</v>
      </c>
      <c r="T2673" s="1131">
        <v>14</v>
      </c>
    </row>
    <row r="2674" spans="1:20">
      <c r="A2674" s="1131" t="s">
        <v>6363</v>
      </c>
      <c r="B2674" s="1132" t="s">
        <v>6364</v>
      </c>
      <c r="C2674" s="1133" t="s">
        <v>6098</v>
      </c>
      <c r="D2674" s="1133" t="s">
        <v>1041</v>
      </c>
      <c r="E2674" s="1133" t="s">
        <v>702</v>
      </c>
      <c r="F2674" s="1131" t="str">
        <f t="shared" si="13"/>
        <v/>
      </c>
      <c r="G2674" s="1131">
        <v>0</v>
      </c>
      <c r="H2674" s="1131" t="s">
        <v>7246</v>
      </c>
      <c r="I2674" s="1131" t="s">
        <v>9679</v>
      </c>
      <c r="J2674" s="1131" t="s">
        <v>9680</v>
      </c>
      <c r="K2674" s="1131">
        <v>2</v>
      </c>
      <c r="L2674" s="1131" t="s">
        <v>9681</v>
      </c>
      <c r="R2674" s="1131">
        <v>14</v>
      </c>
      <c r="S2674" s="1131" t="s">
        <v>8376</v>
      </c>
      <c r="T2674" s="1131">
        <v>14</v>
      </c>
    </row>
    <row r="2675" spans="1:20">
      <c r="A2675" s="1131" t="s">
        <v>6365</v>
      </c>
      <c r="B2675" s="1132" t="s">
        <v>6366</v>
      </c>
      <c r="C2675" s="1133" t="s">
        <v>6098</v>
      </c>
      <c r="D2675" s="1133" t="s">
        <v>1041</v>
      </c>
      <c r="E2675" s="1133" t="s">
        <v>702</v>
      </c>
      <c r="F2675" s="1131" t="str">
        <f t="shared" si="13"/>
        <v/>
      </c>
      <c r="G2675" s="1131">
        <v>0</v>
      </c>
      <c r="H2675" s="1131" t="s">
        <v>7246</v>
      </c>
      <c r="I2675" s="1131" t="s">
        <v>9682</v>
      </c>
      <c r="J2675" s="1131" t="s">
        <v>9683</v>
      </c>
      <c r="K2675" s="1131">
        <v>2</v>
      </c>
      <c r="L2675" s="1131" t="s">
        <v>9684</v>
      </c>
      <c r="R2675" s="1131">
        <v>28</v>
      </c>
      <c r="S2675" s="1131" t="s">
        <v>8376</v>
      </c>
      <c r="T2675" s="1131">
        <v>28</v>
      </c>
    </row>
    <row r="2676" spans="1:20">
      <c r="A2676" s="1131" t="s">
        <v>6367</v>
      </c>
      <c r="B2676" s="1132" t="s">
        <v>6368</v>
      </c>
      <c r="C2676" s="1133" t="s">
        <v>6098</v>
      </c>
      <c r="D2676" s="1133" t="s">
        <v>1041</v>
      </c>
      <c r="E2676" s="1133" t="s">
        <v>702</v>
      </c>
      <c r="F2676" s="1131" t="str">
        <f t="shared" si="13"/>
        <v/>
      </c>
      <c r="G2676" s="1131">
        <v>0</v>
      </c>
      <c r="H2676" s="1131" t="s">
        <v>7246</v>
      </c>
      <c r="I2676" s="1131" t="s">
        <v>9685</v>
      </c>
      <c r="J2676" s="1131" t="s">
        <v>9686</v>
      </c>
      <c r="K2676" s="1131">
        <v>2</v>
      </c>
      <c r="L2676" s="1131" t="s">
        <v>9687</v>
      </c>
      <c r="R2676" s="1131">
        <v>14</v>
      </c>
      <c r="S2676" s="1131" t="s">
        <v>8376</v>
      </c>
      <c r="T2676" s="1131">
        <v>14</v>
      </c>
    </row>
    <row r="2677" spans="1:20">
      <c r="A2677" s="1131" t="s">
        <v>6369</v>
      </c>
      <c r="B2677" s="1132" t="s">
        <v>6370</v>
      </c>
      <c r="C2677" s="1133" t="s">
        <v>6098</v>
      </c>
      <c r="D2677" s="1133" t="s">
        <v>1041</v>
      </c>
      <c r="E2677" s="1133" t="s">
        <v>702</v>
      </c>
      <c r="F2677" s="1131" t="str">
        <f t="shared" si="13"/>
        <v/>
      </c>
      <c r="G2677" s="1131">
        <v>0</v>
      </c>
      <c r="H2677" s="1131" t="s">
        <v>7246</v>
      </c>
      <c r="I2677" s="1131" t="s">
        <v>9688</v>
      </c>
      <c r="J2677" s="1131" t="s">
        <v>9689</v>
      </c>
      <c r="K2677" s="1131">
        <v>2</v>
      </c>
      <c r="L2677" s="1131" t="s">
        <v>9690</v>
      </c>
      <c r="R2677" s="1131">
        <v>28</v>
      </c>
      <c r="S2677" s="1131" t="s">
        <v>8376</v>
      </c>
      <c r="T2677" s="1131">
        <v>28</v>
      </c>
    </row>
    <row r="2678" spans="1:20">
      <c r="A2678" s="1131" t="s">
        <v>6371</v>
      </c>
      <c r="B2678" s="1132" t="s">
        <v>6372</v>
      </c>
      <c r="C2678" s="1133" t="s">
        <v>6098</v>
      </c>
      <c r="D2678" s="1133" t="s">
        <v>1041</v>
      </c>
      <c r="E2678" s="1133" t="s">
        <v>702</v>
      </c>
      <c r="F2678" s="1131" t="str">
        <f t="shared" si="13"/>
        <v/>
      </c>
      <c r="G2678" s="1131">
        <v>0</v>
      </c>
      <c r="H2678" s="1131" t="s">
        <v>7246</v>
      </c>
      <c r="I2678" s="1131" t="s">
        <v>9691</v>
      </c>
      <c r="J2678" s="1131" t="s">
        <v>9692</v>
      </c>
      <c r="K2678" s="1131">
        <v>2</v>
      </c>
      <c r="L2678" s="1131" t="s">
        <v>9693</v>
      </c>
      <c r="R2678" s="1131">
        <v>14</v>
      </c>
      <c r="S2678" s="1131" t="s">
        <v>8376</v>
      </c>
      <c r="T2678" s="1131">
        <v>14</v>
      </c>
    </row>
    <row r="2679" spans="1:20">
      <c r="A2679" s="1131" t="s">
        <v>6373</v>
      </c>
      <c r="B2679" s="1132" t="s">
        <v>6374</v>
      </c>
      <c r="C2679" s="1133" t="s">
        <v>6098</v>
      </c>
      <c r="D2679" s="1133" t="s">
        <v>1041</v>
      </c>
      <c r="E2679" s="1133" t="s">
        <v>702</v>
      </c>
      <c r="F2679" s="1131" t="str">
        <f t="shared" si="13"/>
        <v/>
      </c>
      <c r="G2679" s="1131">
        <v>0</v>
      </c>
      <c r="H2679" s="1131" t="s">
        <v>7246</v>
      </c>
      <c r="I2679" s="1131" t="s">
        <v>9694</v>
      </c>
      <c r="J2679" s="1131" t="s">
        <v>9695</v>
      </c>
      <c r="K2679" s="1131">
        <v>2</v>
      </c>
      <c r="L2679" s="1131" t="s">
        <v>9696</v>
      </c>
      <c r="R2679" s="1131">
        <v>14</v>
      </c>
      <c r="S2679" s="1131" t="s">
        <v>8376</v>
      </c>
      <c r="T2679" s="1131">
        <v>14</v>
      </c>
    </row>
    <row r="2680" spans="1:20">
      <c r="A2680" s="1131" t="s">
        <v>6375</v>
      </c>
      <c r="B2680" s="1132" t="s">
        <v>6376</v>
      </c>
      <c r="C2680" s="1133" t="s">
        <v>6098</v>
      </c>
      <c r="D2680" s="1133" t="s">
        <v>1041</v>
      </c>
      <c r="E2680" s="1133" t="s">
        <v>702</v>
      </c>
      <c r="F2680" s="1131" t="str">
        <f t="shared" si="13"/>
        <v/>
      </c>
      <c r="G2680" s="1131">
        <v>0</v>
      </c>
      <c r="H2680" s="1131" t="s">
        <v>7246</v>
      </c>
      <c r="I2680" s="1131" t="s">
        <v>9697</v>
      </c>
      <c r="J2680" s="1131" t="s">
        <v>9698</v>
      </c>
      <c r="K2680" s="1131">
        <v>2</v>
      </c>
      <c r="L2680" s="1131" t="s">
        <v>9699</v>
      </c>
      <c r="R2680" s="1131">
        <v>14</v>
      </c>
      <c r="S2680" s="1131" t="s">
        <v>8376</v>
      </c>
      <c r="T2680" s="1131">
        <v>14</v>
      </c>
    </row>
    <row r="2681" spans="1:20">
      <c r="A2681" s="1131" t="s">
        <v>6377</v>
      </c>
      <c r="B2681" s="1132" t="s">
        <v>6378</v>
      </c>
      <c r="C2681" s="1133" t="s">
        <v>6098</v>
      </c>
      <c r="D2681" s="1133" t="s">
        <v>1041</v>
      </c>
      <c r="E2681" s="1133" t="s">
        <v>702</v>
      </c>
      <c r="F2681" s="1131" t="str">
        <f t="shared" si="13"/>
        <v/>
      </c>
      <c r="G2681" s="1131">
        <v>0</v>
      </c>
      <c r="H2681" s="1131" t="s">
        <v>7246</v>
      </c>
      <c r="I2681" s="1131" t="s">
        <v>9700</v>
      </c>
      <c r="J2681" s="1131" t="s">
        <v>9701</v>
      </c>
      <c r="K2681" s="1131">
        <v>2</v>
      </c>
      <c r="L2681" s="1131" t="s">
        <v>9702</v>
      </c>
      <c r="R2681" s="1131">
        <v>14</v>
      </c>
      <c r="S2681" s="1131" t="s">
        <v>8376</v>
      </c>
      <c r="T2681" s="1131">
        <v>14</v>
      </c>
    </row>
    <row r="2682" spans="1:20">
      <c r="A2682" s="1131" t="s">
        <v>6379</v>
      </c>
      <c r="B2682" s="1132" t="s">
        <v>6380</v>
      </c>
      <c r="C2682" s="1133" t="s">
        <v>6098</v>
      </c>
      <c r="D2682" s="1133" t="s">
        <v>1041</v>
      </c>
      <c r="E2682" s="1133" t="s">
        <v>702</v>
      </c>
      <c r="F2682" s="1131" t="str">
        <f t="shared" si="13"/>
        <v/>
      </c>
      <c r="G2682" s="1131">
        <v>0</v>
      </c>
      <c r="H2682" s="1131" t="s">
        <v>7246</v>
      </c>
      <c r="I2682" s="1131" t="s">
        <v>9703</v>
      </c>
      <c r="J2682" s="1131" t="s">
        <v>9704</v>
      </c>
      <c r="K2682" s="1131">
        <v>2</v>
      </c>
      <c r="L2682" s="1131" t="s">
        <v>9705</v>
      </c>
      <c r="R2682" s="1131">
        <v>27</v>
      </c>
      <c r="S2682" s="1131" t="s">
        <v>8376</v>
      </c>
      <c r="T2682" s="1131">
        <v>27</v>
      </c>
    </row>
    <row r="2683" spans="1:20">
      <c r="A2683" s="1131" t="s">
        <v>6381</v>
      </c>
      <c r="B2683" s="1132" t="s">
        <v>6382</v>
      </c>
      <c r="C2683" s="1133" t="s">
        <v>6098</v>
      </c>
      <c r="D2683" s="1133" t="s">
        <v>1041</v>
      </c>
      <c r="E2683" s="1133" t="s">
        <v>702</v>
      </c>
      <c r="F2683" s="1131" t="str">
        <f t="shared" si="13"/>
        <v/>
      </c>
      <c r="G2683" s="1131">
        <v>0</v>
      </c>
      <c r="H2683" s="1131" t="s">
        <v>7246</v>
      </c>
      <c r="I2683" s="1131" t="s">
        <v>9706</v>
      </c>
      <c r="J2683" s="1131" t="s">
        <v>9707</v>
      </c>
      <c r="K2683" s="1131">
        <v>2</v>
      </c>
      <c r="L2683" s="1131" t="s">
        <v>9708</v>
      </c>
      <c r="R2683" s="1131">
        <v>14</v>
      </c>
      <c r="S2683" s="1131" t="s">
        <v>8376</v>
      </c>
      <c r="T2683" s="1131">
        <v>14</v>
      </c>
    </row>
    <row r="2684" spans="1:20">
      <c r="A2684" s="1131" t="s">
        <v>6383</v>
      </c>
      <c r="B2684" s="1132" t="s">
        <v>6384</v>
      </c>
      <c r="C2684" s="1133" t="s">
        <v>6098</v>
      </c>
      <c r="D2684" s="1133" t="s">
        <v>1041</v>
      </c>
      <c r="E2684" s="1133" t="s">
        <v>702</v>
      </c>
      <c r="F2684" s="1131" t="str">
        <f t="shared" si="13"/>
        <v/>
      </c>
      <c r="G2684" s="1131">
        <v>0</v>
      </c>
      <c r="H2684" s="1131" t="s">
        <v>7246</v>
      </c>
      <c r="I2684" s="1131" t="s">
        <v>9709</v>
      </c>
      <c r="J2684" s="1131" t="s">
        <v>9710</v>
      </c>
      <c r="K2684" s="1131">
        <v>2</v>
      </c>
      <c r="L2684" s="1131" t="s">
        <v>9711</v>
      </c>
      <c r="R2684" s="1131">
        <v>14</v>
      </c>
      <c r="S2684" s="1131" t="s">
        <v>8376</v>
      </c>
      <c r="T2684" s="1131">
        <v>14</v>
      </c>
    </row>
    <row r="2685" spans="1:20">
      <c r="A2685" s="1131" t="s">
        <v>6385</v>
      </c>
      <c r="B2685" s="1132" t="s">
        <v>6386</v>
      </c>
      <c r="C2685" s="1133" t="s">
        <v>6098</v>
      </c>
      <c r="D2685" s="1133" t="s">
        <v>1041</v>
      </c>
      <c r="E2685" s="1133" t="s">
        <v>702</v>
      </c>
      <c r="F2685" s="1131" t="str">
        <f t="shared" si="13"/>
        <v/>
      </c>
      <c r="G2685" s="1131">
        <v>0</v>
      </c>
      <c r="H2685" s="1131" t="s">
        <v>7246</v>
      </c>
      <c r="I2685" s="1131" t="s">
        <v>9712</v>
      </c>
      <c r="J2685" s="1131" t="s">
        <v>9713</v>
      </c>
      <c r="K2685" s="1131">
        <v>2</v>
      </c>
      <c r="L2685" s="1131" t="s">
        <v>9714</v>
      </c>
      <c r="R2685" s="1131">
        <v>14</v>
      </c>
      <c r="S2685" s="1131" t="s">
        <v>8376</v>
      </c>
      <c r="T2685" s="1131">
        <v>14</v>
      </c>
    </row>
    <row r="2686" spans="1:20">
      <c r="A2686" s="1131" t="s">
        <v>6387</v>
      </c>
      <c r="B2686" s="1132" t="s">
        <v>6388</v>
      </c>
      <c r="C2686" s="1133" t="s">
        <v>6098</v>
      </c>
      <c r="D2686" s="1133" t="s">
        <v>1041</v>
      </c>
      <c r="E2686" s="1133" t="s">
        <v>702</v>
      </c>
      <c r="F2686" s="1131" t="str">
        <f t="shared" si="13"/>
        <v/>
      </c>
      <c r="G2686" s="1131">
        <v>0</v>
      </c>
      <c r="H2686" s="1131" t="s">
        <v>7246</v>
      </c>
      <c r="I2686" s="1131" t="s">
        <v>9715</v>
      </c>
      <c r="J2686" s="1131" t="s">
        <v>9716</v>
      </c>
      <c r="K2686" s="1131">
        <v>2</v>
      </c>
      <c r="L2686" s="1131" t="s">
        <v>9717</v>
      </c>
      <c r="R2686" s="1131">
        <v>14</v>
      </c>
      <c r="S2686" s="1131" t="s">
        <v>8376</v>
      </c>
      <c r="T2686" s="1131">
        <v>14</v>
      </c>
    </row>
    <row r="2687" spans="1:20">
      <c r="A2687" s="1131" t="s">
        <v>6389</v>
      </c>
      <c r="B2687" s="1132" t="s">
        <v>6390</v>
      </c>
      <c r="C2687" s="1133" t="s">
        <v>6098</v>
      </c>
      <c r="D2687" s="1133" t="s">
        <v>1041</v>
      </c>
      <c r="E2687" s="1133" t="s">
        <v>702</v>
      </c>
      <c r="F2687" s="1131" t="str">
        <f t="shared" si="13"/>
        <v/>
      </c>
      <c r="G2687" s="1131">
        <v>0</v>
      </c>
      <c r="H2687" s="1131" t="s">
        <v>7246</v>
      </c>
      <c r="I2687" s="1131" t="s">
        <v>9718</v>
      </c>
      <c r="J2687" s="1131" t="s">
        <v>9719</v>
      </c>
      <c r="K2687" s="1131">
        <v>2</v>
      </c>
      <c r="L2687" s="1131" t="s">
        <v>9720</v>
      </c>
      <c r="R2687" s="1131">
        <v>14</v>
      </c>
      <c r="S2687" s="1131" t="s">
        <v>8376</v>
      </c>
      <c r="T2687" s="1131">
        <v>14</v>
      </c>
    </row>
    <row r="2688" spans="1:20">
      <c r="A2688" s="1131" t="s">
        <v>6391</v>
      </c>
      <c r="B2688" s="1132" t="s">
        <v>6392</v>
      </c>
      <c r="C2688" s="1133" t="s">
        <v>6098</v>
      </c>
      <c r="D2688" s="1133" t="s">
        <v>1041</v>
      </c>
      <c r="E2688" s="1133" t="s">
        <v>702</v>
      </c>
      <c r="F2688" s="1131" t="str">
        <f t="shared" si="13"/>
        <v/>
      </c>
      <c r="G2688" s="1131">
        <v>0</v>
      </c>
      <c r="H2688" s="1131" t="s">
        <v>7246</v>
      </c>
      <c r="I2688" s="1131" t="s">
        <v>9721</v>
      </c>
      <c r="J2688" s="1131" t="s">
        <v>9722</v>
      </c>
      <c r="K2688" s="1131">
        <v>2</v>
      </c>
      <c r="L2688" s="1131" t="s">
        <v>9723</v>
      </c>
      <c r="R2688" s="1131">
        <v>14</v>
      </c>
      <c r="S2688" s="1131" t="s">
        <v>8376</v>
      </c>
      <c r="T2688" s="1131">
        <v>14</v>
      </c>
    </row>
    <row r="2689" spans="1:20">
      <c r="A2689" s="1131" t="s">
        <v>6393</v>
      </c>
      <c r="B2689" s="1132" t="s">
        <v>6394</v>
      </c>
      <c r="C2689" s="1133" t="s">
        <v>6098</v>
      </c>
      <c r="D2689" s="1133" t="s">
        <v>1041</v>
      </c>
      <c r="E2689" s="1133" t="s">
        <v>702</v>
      </c>
      <c r="F2689" s="1131" t="str">
        <f t="shared" si="13"/>
        <v/>
      </c>
      <c r="G2689" s="1131">
        <v>0</v>
      </c>
      <c r="H2689" s="1131" t="s">
        <v>7246</v>
      </c>
      <c r="I2689" s="1131" t="s">
        <v>9724</v>
      </c>
      <c r="J2689" s="1131" t="s">
        <v>9725</v>
      </c>
      <c r="K2689" s="1131">
        <v>2</v>
      </c>
      <c r="L2689" s="1131" t="s">
        <v>9726</v>
      </c>
      <c r="R2689" s="1131">
        <v>14</v>
      </c>
      <c r="S2689" s="1131" t="s">
        <v>8376</v>
      </c>
      <c r="T2689" s="1131">
        <v>14</v>
      </c>
    </row>
    <row r="2690" spans="1:20">
      <c r="A2690" s="1131" t="s">
        <v>6395</v>
      </c>
      <c r="B2690" s="1132" t="s">
        <v>6396</v>
      </c>
      <c r="C2690" s="1133" t="s">
        <v>6098</v>
      </c>
      <c r="D2690" s="1133" t="s">
        <v>1041</v>
      </c>
      <c r="E2690" s="1133" t="s">
        <v>702</v>
      </c>
      <c r="F2690" s="1131" t="str">
        <f t="shared" si="13"/>
        <v/>
      </c>
      <c r="G2690" s="1131">
        <v>0</v>
      </c>
      <c r="H2690" s="1131" t="s">
        <v>7246</v>
      </c>
      <c r="I2690" s="1131" t="s">
        <v>9727</v>
      </c>
      <c r="J2690" s="1131" t="s">
        <v>9728</v>
      </c>
      <c r="K2690" s="1131">
        <v>2</v>
      </c>
      <c r="L2690" s="1131" t="s">
        <v>9726</v>
      </c>
      <c r="R2690" s="1131">
        <v>14</v>
      </c>
      <c r="S2690" s="1131" t="s">
        <v>7215</v>
      </c>
      <c r="T2690" s="1131">
        <v>14</v>
      </c>
    </row>
    <row r="2691" spans="1:20">
      <c r="A2691" s="1131" t="s">
        <v>6397</v>
      </c>
      <c r="B2691" s="1132" t="s">
        <v>6398</v>
      </c>
      <c r="C2691" s="1133" t="s">
        <v>6098</v>
      </c>
      <c r="D2691" s="1133" t="s">
        <v>1041</v>
      </c>
      <c r="E2691" s="1133" t="s">
        <v>702</v>
      </c>
      <c r="F2691" s="1131" t="str">
        <f t="shared" si="13"/>
        <v/>
      </c>
      <c r="G2691" s="1131">
        <v>0</v>
      </c>
      <c r="H2691" s="1131" t="s">
        <v>7246</v>
      </c>
      <c r="I2691" s="1131" t="s">
        <v>9729</v>
      </c>
      <c r="J2691" s="1131" t="s">
        <v>9730</v>
      </c>
      <c r="K2691" s="1131">
        <v>2</v>
      </c>
      <c r="L2691" s="1131" t="s">
        <v>9731</v>
      </c>
      <c r="R2691" s="1131">
        <v>14</v>
      </c>
      <c r="S2691" s="1131" t="s">
        <v>7215</v>
      </c>
      <c r="T2691" s="1131">
        <v>14</v>
      </c>
    </row>
    <row r="2692" spans="1:20">
      <c r="A2692" s="1131" t="s">
        <v>6399</v>
      </c>
      <c r="B2692" s="1132" t="s">
        <v>6400</v>
      </c>
      <c r="C2692" s="1133" t="s">
        <v>6098</v>
      </c>
      <c r="D2692" s="1133" t="s">
        <v>1041</v>
      </c>
      <c r="E2692" s="1133" t="s">
        <v>702</v>
      </c>
      <c r="F2692" s="1131" t="str">
        <f t="shared" si="13"/>
        <v/>
      </c>
      <c r="G2692" s="1131">
        <v>0</v>
      </c>
      <c r="H2692" s="1131" t="s">
        <v>7246</v>
      </c>
      <c r="I2692" s="1131" t="s">
        <v>9732</v>
      </c>
      <c r="J2692" s="1131" t="s">
        <v>9733</v>
      </c>
      <c r="K2692" s="1131">
        <v>2</v>
      </c>
      <c r="L2692" s="1131" t="s">
        <v>9734</v>
      </c>
      <c r="R2692" s="1131">
        <v>14</v>
      </c>
      <c r="S2692" s="1131" t="s">
        <v>8376</v>
      </c>
      <c r="T2692" s="1131">
        <v>14</v>
      </c>
    </row>
    <row r="2693" spans="1:20">
      <c r="A2693" s="1131" t="s">
        <v>6401</v>
      </c>
      <c r="B2693" s="1132" t="s">
        <v>6402</v>
      </c>
      <c r="C2693" s="1133" t="s">
        <v>6098</v>
      </c>
      <c r="D2693" s="1133" t="s">
        <v>1041</v>
      </c>
      <c r="E2693" s="1133" t="s">
        <v>702</v>
      </c>
      <c r="F2693" s="1131" t="str">
        <f t="shared" si="13"/>
        <v/>
      </c>
      <c r="G2693" s="1131">
        <v>0</v>
      </c>
      <c r="H2693" s="1131" t="s">
        <v>7246</v>
      </c>
      <c r="I2693" s="1131" t="s">
        <v>9735</v>
      </c>
      <c r="J2693" s="1131" t="s">
        <v>9736</v>
      </c>
      <c r="K2693" s="1131">
        <v>2</v>
      </c>
      <c r="L2693" s="1131" t="s">
        <v>9737</v>
      </c>
      <c r="R2693" s="1131">
        <v>14</v>
      </c>
      <c r="S2693" s="1131" t="s">
        <v>7215</v>
      </c>
      <c r="T2693" s="1131">
        <v>14</v>
      </c>
    </row>
    <row r="2694" spans="1:20">
      <c r="A2694" s="1131" t="s">
        <v>6403</v>
      </c>
      <c r="B2694" s="1132" t="s">
        <v>6404</v>
      </c>
      <c r="C2694" s="1133" t="s">
        <v>6098</v>
      </c>
      <c r="D2694" s="1133" t="s">
        <v>1041</v>
      </c>
      <c r="E2694" s="1133" t="s">
        <v>702</v>
      </c>
      <c r="F2694" s="1131" t="str">
        <f t="shared" si="13"/>
        <v/>
      </c>
      <c r="G2694" s="1131">
        <v>0</v>
      </c>
      <c r="H2694" s="1131" t="s">
        <v>7246</v>
      </c>
      <c r="I2694" s="1131" t="s">
        <v>9738</v>
      </c>
      <c r="J2694" s="1131" t="s">
        <v>9739</v>
      </c>
      <c r="K2694" s="1131">
        <v>2</v>
      </c>
      <c r="L2694" s="1131" t="s">
        <v>9740</v>
      </c>
      <c r="R2694" s="1131">
        <v>13</v>
      </c>
      <c r="S2694" s="1131" t="s">
        <v>8376</v>
      </c>
      <c r="T2694" s="1131">
        <v>13</v>
      </c>
    </row>
    <row r="2695" spans="1:20">
      <c r="A2695" s="1131" t="s">
        <v>6405</v>
      </c>
      <c r="B2695" s="1132" t="s">
        <v>6406</v>
      </c>
      <c r="C2695" s="1133" t="s">
        <v>6098</v>
      </c>
      <c r="D2695" s="1133" t="s">
        <v>1041</v>
      </c>
      <c r="E2695" s="1133" t="s">
        <v>702</v>
      </c>
      <c r="F2695" s="1131" t="str">
        <f t="shared" si="13"/>
        <v/>
      </c>
      <c r="G2695" s="1131">
        <v>0</v>
      </c>
      <c r="H2695" s="1131" t="s">
        <v>7246</v>
      </c>
      <c r="I2695" s="1131" t="s">
        <v>9741</v>
      </c>
      <c r="J2695" s="1131" t="s">
        <v>9742</v>
      </c>
      <c r="K2695" s="1131">
        <v>2</v>
      </c>
      <c r="L2695" s="1131" t="s">
        <v>9743</v>
      </c>
      <c r="R2695" s="1131">
        <v>14</v>
      </c>
      <c r="S2695" s="1131" t="s">
        <v>8376</v>
      </c>
      <c r="T2695" s="1131">
        <v>14</v>
      </c>
    </row>
    <row r="2696" spans="1:20">
      <c r="A2696" s="1131" t="s">
        <v>6407</v>
      </c>
      <c r="B2696" s="1132" t="s">
        <v>6408</v>
      </c>
      <c r="C2696" s="1133" t="s">
        <v>6098</v>
      </c>
      <c r="D2696" s="1133" t="s">
        <v>1041</v>
      </c>
      <c r="E2696" s="1133" t="s">
        <v>702</v>
      </c>
      <c r="F2696" s="1131" t="str">
        <f t="shared" si="13"/>
        <v/>
      </c>
      <c r="G2696" s="1131">
        <v>0</v>
      </c>
      <c r="H2696" s="1131" t="s">
        <v>7246</v>
      </c>
      <c r="I2696" s="1131" t="s">
        <v>9744</v>
      </c>
      <c r="J2696" s="1131" t="s">
        <v>9745</v>
      </c>
      <c r="K2696" s="1131">
        <v>2</v>
      </c>
      <c r="L2696" s="1131" t="s">
        <v>9746</v>
      </c>
      <c r="R2696" s="1131">
        <v>14</v>
      </c>
      <c r="S2696" s="1131" t="s">
        <v>8376</v>
      </c>
      <c r="T2696" s="1131">
        <v>14</v>
      </c>
    </row>
    <row r="2697" spans="1:20">
      <c r="A2697" s="1131" t="s">
        <v>6409</v>
      </c>
      <c r="B2697" s="1132" t="s">
        <v>6410</v>
      </c>
      <c r="C2697" s="1133" t="s">
        <v>6098</v>
      </c>
      <c r="D2697" s="1133" t="s">
        <v>1041</v>
      </c>
      <c r="E2697" s="1133" t="s">
        <v>702</v>
      </c>
      <c r="F2697" s="1131" t="str">
        <f t="shared" si="13"/>
        <v/>
      </c>
      <c r="G2697" s="1131">
        <v>0</v>
      </c>
      <c r="H2697" s="1131" t="s">
        <v>7246</v>
      </c>
      <c r="I2697" s="1131" t="s">
        <v>9747</v>
      </c>
      <c r="J2697" s="1131" t="s">
        <v>9748</v>
      </c>
      <c r="K2697" s="1131">
        <v>2</v>
      </c>
      <c r="L2697" s="1131" t="s">
        <v>9749</v>
      </c>
      <c r="R2697" s="1131">
        <v>14</v>
      </c>
      <c r="S2697" s="1131" t="s">
        <v>8376</v>
      </c>
      <c r="T2697" s="1131">
        <v>14</v>
      </c>
    </row>
    <row r="2698" spans="1:20">
      <c r="A2698" s="1131" t="s">
        <v>6411</v>
      </c>
      <c r="B2698" s="1132" t="s">
        <v>6412</v>
      </c>
      <c r="C2698" s="1133" t="s">
        <v>6098</v>
      </c>
      <c r="D2698" s="1133" t="s">
        <v>1041</v>
      </c>
      <c r="E2698" s="1133" t="s">
        <v>702</v>
      </c>
      <c r="F2698" s="1131" t="str">
        <f t="shared" si="13"/>
        <v/>
      </c>
      <c r="G2698" s="1131">
        <v>0</v>
      </c>
      <c r="H2698" s="1131" t="s">
        <v>7246</v>
      </c>
      <c r="I2698" s="1131" t="s">
        <v>9750</v>
      </c>
      <c r="J2698" s="1131" t="s">
        <v>9751</v>
      </c>
      <c r="K2698" s="1131">
        <v>2</v>
      </c>
      <c r="L2698" s="1131" t="s">
        <v>9752</v>
      </c>
      <c r="R2698" s="1131">
        <v>14</v>
      </c>
      <c r="S2698" s="1131" t="s">
        <v>8376</v>
      </c>
      <c r="T2698" s="1131">
        <v>14</v>
      </c>
    </row>
    <row r="2699" spans="1:20">
      <c r="A2699" s="1131" t="s">
        <v>6413</v>
      </c>
      <c r="B2699" s="1132" t="s">
        <v>6414</v>
      </c>
      <c r="C2699" s="1133" t="s">
        <v>6098</v>
      </c>
      <c r="D2699" s="1133" t="s">
        <v>1041</v>
      </c>
      <c r="E2699" s="1133" t="s">
        <v>702</v>
      </c>
      <c r="F2699" s="1131" t="str">
        <f t="shared" si="13"/>
        <v/>
      </c>
      <c r="G2699" s="1131">
        <v>0</v>
      </c>
      <c r="H2699" s="1131" t="s">
        <v>7246</v>
      </c>
      <c r="I2699" s="1131" t="s">
        <v>9753</v>
      </c>
      <c r="J2699" s="1131" t="s">
        <v>9754</v>
      </c>
      <c r="K2699" s="1131">
        <v>2</v>
      </c>
      <c r="L2699" s="1131" t="s">
        <v>9755</v>
      </c>
      <c r="R2699" s="1131">
        <v>14</v>
      </c>
      <c r="S2699" s="1131" t="s">
        <v>8376</v>
      </c>
      <c r="T2699" s="1131">
        <v>14</v>
      </c>
    </row>
    <row r="2700" spans="1:20">
      <c r="A2700" s="1131" t="s">
        <v>6415</v>
      </c>
      <c r="B2700" s="1132" t="s">
        <v>6416</v>
      </c>
      <c r="C2700" s="1133" t="s">
        <v>6098</v>
      </c>
      <c r="D2700" s="1133" t="s">
        <v>1041</v>
      </c>
      <c r="E2700" s="1133" t="s">
        <v>702</v>
      </c>
      <c r="F2700" s="1131" t="str">
        <f t="shared" si="13"/>
        <v/>
      </c>
      <c r="G2700" s="1131">
        <v>0</v>
      </c>
      <c r="H2700" s="1131" t="s">
        <v>7246</v>
      </c>
      <c r="I2700" s="1131" t="s">
        <v>9756</v>
      </c>
      <c r="J2700" s="1131" t="s">
        <v>9757</v>
      </c>
      <c r="K2700" s="1131">
        <v>2</v>
      </c>
      <c r="L2700" s="1131" t="s">
        <v>9758</v>
      </c>
      <c r="R2700" s="1131">
        <v>14</v>
      </c>
      <c r="S2700" s="1131" t="s">
        <v>8376</v>
      </c>
      <c r="T2700" s="1131">
        <v>14</v>
      </c>
    </row>
    <row r="2701" spans="1:20">
      <c r="A2701" s="1131" t="s">
        <v>6417</v>
      </c>
      <c r="B2701" s="1132" t="s">
        <v>6418</v>
      </c>
      <c r="C2701" s="1133" t="s">
        <v>6098</v>
      </c>
      <c r="D2701" s="1133" t="s">
        <v>1041</v>
      </c>
      <c r="E2701" s="1133" t="s">
        <v>702</v>
      </c>
      <c r="F2701" s="1131" t="str">
        <f t="shared" si="13"/>
        <v/>
      </c>
      <c r="G2701" s="1131">
        <v>0</v>
      </c>
      <c r="H2701" s="1131" t="s">
        <v>7246</v>
      </c>
      <c r="I2701" s="1131" t="s">
        <v>9759</v>
      </c>
      <c r="J2701" s="1131" t="s">
        <v>9760</v>
      </c>
      <c r="K2701" s="1131">
        <v>2</v>
      </c>
      <c r="L2701" s="1131" t="s">
        <v>9761</v>
      </c>
      <c r="R2701" s="1131">
        <v>14</v>
      </c>
      <c r="S2701" s="1131" t="s">
        <v>8376</v>
      </c>
      <c r="T2701" s="1131">
        <v>14</v>
      </c>
    </row>
    <row r="2702" spans="1:20">
      <c r="A2702" s="1131" t="s">
        <v>6419</v>
      </c>
      <c r="B2702" s="1132" t="s">
        <v>6420</v>
      </c>
      <c r="C2702" s="1133" t="s">
        <v>6098</v>
      </c>
      <c r="D2702" s="1133" t="s">
        <v>1041</v>
      </c>
      <c r="E2702" s="1133" t="s">
        <v>702</v>
      </c>
      <c r="F2702" s="1131" t="str">
        <f t="shared" si="13"/>
        <v/>
      </c>
      <c r="G2702" s="1131">
        <v>0</v>
      </c>
      <c r="H2702" s="1131" t="s">
        <v>7246</v>
      </c>
      <c r="I2702" s="1131" t="s">
        <v>9762</v>
      </c>
      <c r="J2702" s="1131" t="s">
        <v>9763</v>
      </c>
      <c r="K2702" s="1131">
        <v>2</v>
      </c>
      <c r="L2702" s="1131" t="s">
        <v>9764</v>
      </c>
      <c r="R2702" s="1131">
        <v>14</v>
      </c>
      <c r="S2702" s="1131" t="s">
        <v>8376</v>
      </c>
      <c r="T2702" s="1131">
        <v>14</v>
      </c>
    </row>
    <row r="2703" spans="1:20">
      <c r="A2703" s="1131" t="s">
        <v>6421</v>
      </c>
      <c r="B2703" s="1132" t="s">
        <v>6422</v>
      </c>
      <c r="C2703" s="1133" t="s">
        <v>6098</v>
      </c>
      <c r="D2703" s="1133" t="s">
        <v>1041</v>
      </c>
      <c r="E2703" s="1133" t="s">
        <v>702</v>
      </c>
      <c r="F2703" s="1131" t="str">
        <f t="shared" si="13"/>
        <v/>
      </c>
      <c r="G2703" s="1131">
        <v>0</v>
      </c>
      <c r="H2703" s="1131" t="s">
        <v>7246</v>
      </c>
      <c r="I2703" s="1131" t="s">
        <v>9765</v>
      </c>
      <c r="J2703" s="1131" t="s">
        <v>9766</v>
      </c>
      <c r="K2703" s="1131">
        <v>2</v>
      </c>
      <c r="L2703" s="1131" t="s">
        <v>9767</v>
      </c>
      <c r="R2703" s="1131">
        <v>14</v>
      </c>
      <c r="S2703" s="1131" t="s">
        <v>8376</v>
      </c>
      <c r="T2703" s="1131">
        <v>14</v>
      </c>
    </row>
    <row r="2704" spans="1:20">
      <c r="A2704" s="1131" t="s">
        <v>6423</v>
      </c>
      <c r="B2704" s="1132" t="s">
        <v>6424</v>
      </c>
      <c r="C2704" s="1133" t="s">
        <v>6098</v>
      </c>
      <c r="D2704" s="1133" t="s">
        <v>1041</v>
      </c>
      <c r="E2704" s="1133" t="s">
        <v>702</v>
      </c>
      <c r="F2704" s="1131" t="str">
        <f t="shared" si="13"/>
        <v/>
      </c>
      <c r="G2704" s="1131">
        <v>0</v>
      </c>
      <c r="H2704" s="1131" t="s">
        <v>7246</v>
      </c>
      <c r="I2704" s="1131" t="s">
        <v>9768</v>
      </c>
      <c r="J2704" s="1131" t="s">
        <v>9769</v>
      </c>
      <c r="K2704" s="1131">
        <v>2</v>
      </c>
      <c r="L2704" s="1131" t="s">
        <v>9770</v>
      </c>
      <c r="R2704" s="1131">
        <v>14</v>
      </c>
      <c r="S2704" s="1131" t="s">
        <v>8376</v>
      </c>
      <c r="T2704" s="1131">
        <v>14</v>
      </c>
    </row>
    <row r="2705" spans="1:20">
      <c r="A2705" s="1131" t="s">
        <v>6425</v>
      </c>
      <c r="B2705" s="1132" t="s">
        <v>6426</v>
      </c>
      <c r="C2705" s="1133" t="s">
        <v>6098</v>
      </c>
      <c r="D2705" s="1133" t="s">
        <v>1041</v>
      </c>
      <c r="E2705" s="1133" t="s">
        <v>702</v>
      </c>
      <c r="F2705" s="1131" t="str">
        <f t="shared" si="13"/>
        <v/>
      </c>
      <c r="G2705" s="1131">
        <v>0</v>
      </c>
      <c r="H2705" s="1131" t="s">
        <v>7246</v>
      </c>
      <c r="I2705" s="1131" t="s">
        <v>9771</v>
      </c>
      <c r="J2705" s="1131" t="s">
        <v>9772</v>
      </c>
      <c r="K2705" s="1131">
        <v>2</v>
      </c>
      <c r="L2705" s="1131" t="s">
        <v>9773</v>
      </c>
      <c r="R2705" s="1131">
        <v>14</v>
      </c>
      <c r="S2705" s="1131" t="s">
        <v>8376</v>
      </c>
      <c r="T2705" s="1131">
        <v>14</v>
      </c>
    </row>
    <row r="2706" spans="1:20">
      <c r="A2706" s="1131" t="s">
        <v>6427</v>
      </c>
      <c r="B2706" s="1132" t="s">
        <v>6428</v>
      </c>
      <c r="C2706" s="1133" t="s">
        <v>6098</v>
      </c>
      <c r="D2706" s="1133" t="s">
        <v>1041</v>
      </c>
      <c r="E2706" s="1133" t="s">
        <v>702</v>
      </c>
      <c r="F2706" s="1131" t="str">
        <f t="shared" si="13"/>
        <v/>
      </c>
      <c r="G2706" s="1131">
        <v>0</v>
      </c>
      <c r="H2706" s="1131" t="s">
        <v>7246</v>
      </c>
      <c r="I2706" s="1131" t="s">
        <v>9774</v>
      </c>
      <c r="J2706" s="1131" t="s">
        <v>9775</v>
      </c>
      <c r="K2706" s="1131">
        <v>2</v>
      </c>
      <c r="L2706" s="1131" t="s">
        <v>9776</v>
      </c>
      <c r="R2706" s="1131">
        <v>14</v>
      </c>
      <c r="S2706" s="1131" t="s">
        <v>8376</v>
      </c>
      <c r="T2706" s="1131">
        <v>14</v>
      </c>
    </row>
    <row r="2707" spans="1:20">
      <c r="A2707" s="1131" t="s">
        <v>6429</v>
      </c>
      <c r="B2707" s="1132" t="s">
        <v>6430</v>
      </c>
      <c r="C2707" s="1133" t="s">
        <v>6098</v>
      </c>
      <c r="D2707" s="1133" t="s">
        <v>1041</v>
      </c>
      <c r="E2707" s="1133" t="s">
        <v>702</v>
      </c>
      <c r="F2707" s="1131" t="str">
        <f t="shared" si="13"/>
        <v/>
      </c>
      <c r="G2707" s="1131">
        <v>0</v>
      </c>
      <c r="H2707" s="1131" t="s">
        <v>7246</v>
      </c>
      <c r="I2707" s="1131" t="s">
        <v>9777</v>
      </c>
      <c r="J2707" s="1131" t="s">
        <v>9778</v>
      </c>
      <c r="K2707" s="1131">
        <v>2</v>
      </c>
      <c r="L2707" s="1131" t="s">
        <v>9779</v>
      </c>
      <c r="R2707" s="1131">
        <v>14</v>
      </c>
      <c r="S2707" s="1131" t="s">
        <v>8376</v>
      </c>
      <c r="T2707" s="1131">
        <v>14</v>
      </c>
    </row>
    <row r="2708" spans="1:20">
      <c r="A2708" s="1131" t="s">
        <v>6431</v>
      </c>
      <c r="B2708" s="1132" t="s">
        <v>6432</v>
      </c>
      <c r="C2708" s="1133" t="s">
        <v>6098</v>
      </c>
      <c r="D2708" s="1133" t="s">
        <v>1041</v>
      </c>
      <c r="E2708" s="1133" t="s">
        <v>702</v>
      </c>
      <c r="F2708" s="1131" t="str">
        <f t="shared" si="13"/>
        <v/>
      </c>
      <c r="G2708" s="1131">
        <v>0</v>
      </c>
      <c r="H2708" s="1131" t="s">
        <v>7246</v>
      </c>
      <c r="I2708" s="1131" t="s">
        <v>9780</v>
      </c>
      <c r="J2708" s="1131" t="s">
        <v>9781</v>
      </c>
      <c r="K2708" s="1131">
        <v>2</v>
      </c>
      <c r="L2708" s="1131" t="s">
        <v>9782</v>
      </c>
      <c r="R2708" s="1131">
        <v>28</v>
      </c>
      <c r="S2708" s="1131" t="s">
        <v>8376</v>
      </c>
      <c r="T2708" s="1131">
        <v>28</v>
      </c>
    </row>
    <row r="2709" spans="1:20">
      <c r="A2709" s="1131" t="s">
        <v>6433</v>
      </c>
      <c r="B2709" s="1132" t="s">
        <v>6434</v>
      </c>
      <c r="C2709" s="1133" t="s">
        <v>6098</v>
      </c>
      <c r="D2709" s="1133" t="s">
        <v>1041</v>
      </c>
      <c r="E2709" s="1133" t="s">
        <v>702</v>
      </c>
      <c r="F2709" s="1131" t="str">
        <f t="shared" si="13"/>
        <v/>
      </c>
      <c r="G2709" s="1131">
        <v>0</v>
      </c>
      <c r="H2709" s="1131" t="s">
        <v>7246</v>
      </c>
      <c r="I2709" s="1131" t="s">
        <v>9783</v>
      </c>
      <c r="J2709" s="1131" t="s">
        <v>9784</v>
      </c>
      <c r="K2709" s="1131">
        <v>2</v>
      </c>
      <c r="L2709" s="1131" t="s">
        <v>9785</v>
      </c>
      <c r="R2709" s="1131">
        <v>14</v>
      </c>
      <c r="S2709" s="1131" t="s">
        <v>8376</v>
      </c>
      <c r="T2709" s="1131">
        <v>14</v>
      </c>
    </row>
    <row r="2710" spans="1:20">
      <c r="A2710" s="1131" t="s">
        <v>6435</v>
      </c>
      <c r="B2710" s="1132" t="s">
        <v>6436</v>
      </c>
      <c r="C2710" s="1133" t="s">
        <v>6098</v>
      </c>
      <c r="D2710" s="1133" t="s">
        <v>1041</v>
      </c>
      <c r="E2710" s="1133" t="s">
        <v>702</v>
      </c>
      <c r="F2710" s="1131" t="str">
        <f t="shared" si="13"/>
        <v/>
      </c>
      <c r="G2710" s="1131">
        <v>0</v>
      </c>
      <c r="H2710" s="1131" t="s">
        <v>7246</v>
      </c>
      <c r="I2710" s="1131" t="s">
        <v>9786</v>
      </c>
      <c r="J2710" s="1131" t="s">
        <v>9787</v>
      </c>
      <c r="K2710" s="1131">
        <v>2</v>
      </c>
      <c r="L2710" s="1131" t="s">
        <v>9788</v>
      </c>
      <c r="R2710" s="1131">
        <v>14</v>
      </c>
      <c r="S2710" s="1131" t="s">
        <v>8376</v>
      </c>
      <c r="T2710" s="1131">
        <v>14</v>
      </c>
    </row>
    <row r="2711" spans="1:20">
      <c r="A2711" s="1131" t="s">
        <v>6437</v>
      </c>
      <c r="B2711" s="1132" t="s">
        <v>6438</v>
      </c>
      <c r="C2711" s="1133" t="s">
        <v>6098</v>
      </c>
      <c r="D2711" s="1133" t="s">
        <v>1041</v>
      </c>
      <c r="E2711" s="1133" t="s">
        <v>702</v>
      </c>
      <c r="F2711" s="1131" t="str">
        <f t="shared" si="13"/>
        <v/>
      </c>
      <c r="G2711" s="1131">
        <v>0</v>
      </c>
      <c r="H2711" s="1131" t="s">
        <v>7246</v>
      </c>
      <c r="I2711" s="1131" t="s">
        <v>9789</v>
      </c>
      <c r="J2711" s="1131" t="s">
        <v>9790</v>
      </c>
      <c r="K2711" s="1131">
        <v>2</v>
      </c>
      <c r="L2711" s="1131" t="s">
        <v>9791</v>
      </c>
      <c r="R2711" s="1131">
        <v>14</v>
      </c>
      <c r="S2711" s="1131" t="s">
        <v>8376</v>
      </c>
      <c r="T2711" s="1131">
        <v>14</v>
      </c>
    </row>
    <row r="2712" spans="1:20">
      <c r="A2712" s="1131" t="s">
        <v>6439</v>
      </c>
      <c r="B2712" s="1132" t="s">
        <v>6440</v>
      </c>
      <c r="C2712" s="1133" t="s">
        <v>6098</v>
      </c>
      <c r="D2712" s="1133" t="s">
        <v>1041</v>
      </c>
      <c r="E2712" s="1133" t="s">
        <v>702</v>
      </c>
      <c r="F2712" s="1131" t="str">
        <f t="shared" si="13"/>
        <v/>
      </c>
      <c r="G2712" s="1131">
        <v>0</v>
      </c>
      <c r="H2712" s="1131" t="s">
        <v>7246</v>
      </c>
      <c r="I2712" s="1131" t="s">
        <v>9792</v>
      </c>
      <c r="J2712" s="1131" t="s">
        <v>9793</v>
      </c>
      <c r="K2712" s="1131">
        <v>2</v>
      </c>
      <c r="L2712" s="1131" t="s">
        <v>9794</v>
      </c>
      <c r="R2712" s="1131">
        <v>14</v>
      </c>
      <c r="S2712" s="1131" t="s">
        <v>8376</v>
      </c>
      <c r="T2712" s="1131">
        <v>14</v>
      </c>
    </row>
    <row r="2713" spans="1:20">
      <c r="A2713" s="1131" t="s">
        <v>6441</v>
      </c>
      <c r="B2713" s="1132" t="s">
        <v>6442</v>
      </c>
      <c r="C2713" s="1133" t="s">
        <v>6098</v>
      </c>
      <c r="D2713" s="1133" t="s">
        <v>1041</v>
      </c>
      <c r="E2713" s="1133" t="s">
        <v>702</v>
      </c>
      <c r="F2713" s="1131" t="str">
        <f t="shared" si="13"/>
        <v/>
      </c>
      <c r="G2713" s="1131">
        <v>0</v>
      </c>
      <c r="H2713" s="1131" t="s">
        <v>7246</v>
      </c>
      <c r="I2713" s="1131" t="s">
        <v>9795</v>
      </c>
      <c r="J2713" s="1131" t="s">
        <v>9796</v>
      </c>
      <c r="K2713" s="1131">
        <v>2</v>
      </c>
      <c r="L2713" s="1131" t="s">
        <v>9797</v>
      </c>
      <c r="R2713" s="1131">
        <v>14</v>
      </c>
      <c r="S2713" s="1131" t="s">
        <v>8376</v>
      </c>
      <c r="T2713" s="1131">
        <v>14</v>
      </c>
    </row>
    <row r="2714" spans="1:20">
      <c r="A2714" s="1131" t="s">
        <v>6443</v>
      </c>
      <c r="B2714" s="1132" t="s">
        <v>6444</v>
      </c>
      <c r="C2714" s="1133" t="s">
        <v>6098</v>
      </c>
      <c r="D2714" s="1133" t="s">
        <v>1041</v>
      </c>
      <c r="E2714" s="1133" t="s">
        <v>702</v>
      </c>
      <c r="F2714" s="1131" t="str">
        <f t="shared" si="13"/>
        <v/>
      </c>
      <c r="G2714" s="1131">
        <v>0</v>
      </c>
      <c r="H2714" s="1131" t="s">
        <v>7246</v>
      </c>
      <c r="I2714" s="1131" t="s">
        <v>9798</v>
      </c>
      <c r="J2714" s="1131" t="s">
        <v>9799</v>
      </c>
      <c r="K2714" s="1131">
        <v>2</v>
      </c>
      <c r="L2714" s="1131" t="s">
        <v>9800</v>
      </c>
      <c r="R2714" s="1131">
        <v>14</v>
      </c>
      <c r="S2714" s="1131" t="s">
        <v>8376</v>
      </c>
      <c r="T2714" s="1131">
        <v>14</v>
      </c>
    </row>
    <row r="2715" spans="1:20">
      <c r="A2715" s="1131" t="s">
        <v>6445</v>
      </c>
      <c r="B2715" s="1132" t="s">
        <v>6446</v>
      </c>
      <c r="C2715" s="1133" t="s">
        <v>6098</v>
      </c>
      <c r="D2715" s="1133" t="s">
        <v>1041</v>
      </c>
      <c r="E2715" s="1133" t="s">
        <v>702</v>
      </c>
      <c r="F2715" s="1131" t="str">
        <f t="shared" si="13"/>
        <v/>
      </c>
      <c r="G2715" s="1131">
        <v>0</v>
      </c>
      <c r="H2715" s="1131" t="s">
        <v>7246</v>
      </c>
      <c r="I2715" s="1131" t="s">
        <v>9801</v>
      </c>
      <c r="J2715" s="1131" t="s">
        <v>9802</v>
      </c>
      <c r="K2715" s="1131">
        <v>2</v>
      </c>
      <c r="L2715" s="1131" t="s">
        <v>9803</v>
      </c>
      <c r="R2715" s="1131">
        <v>14</v>
      </c>
      <c r="S2715" s="1131" t="s">
        <v>8376</v>
      </c>
      <c r="T2715" s="1131">
        <v>14</v>
      </c>
    </row>
    <row r="2716" spans="1:20">
      <c r="A2716" s="1131" t="s">
        <v>6447</v>
      </c>
      <c r="B2716" s="1132" t="s">
        <v>6448</v>
      </c>
      <c r="C2716" s="1133" t="s">
        <v>6098</v>
      </c>
      <c r="D2716" s="1133" t="s">
        <v>1041</v>
      </c>
      <c r="E2716" s="1133" t="s">
        <v>702</v>
      </c>
      <c r="F2716" s="1131" t="str">
        <f t="shared" si="13"/>
        <v/>
      </c>
      <c r="G2716" s="1131">
        <v>0</v>
      </c>
      <c r="H2716" s="1131" t="s">
        <v>7246</v>
      </c>
      <c r="I2716" s="1131" t="s">
        <v>9804</v>
      </c>
      <c r="J2716" s="1131" t="s">
        <v>9805</v>
      </c>
      <c r="K2716" s="1131">
        <v>2</v>
      </c>
      <c r="L2716" s="1131" t="s">
        <v>9806</v>
      </c>
      <c r="R2716" s="1131">
        <v>14</v>
      </c>
      <c r="S2716" s="1131" t="s">
        <v>8376</v>
      </c>
      <c r="T2716" s="1131">
        <v>14</v>
      </c>
    </row>
    <row r="2717" spans="1:20">
      <c r="A2717" s="1131" t="s">
        <v>6449</v>
      </c>
      <c r="B2717" s="1132" t="s">
        <v>6450</v>
      </c>
      <c r="C2717" s="1133" t="s">
        <v>6098</v>
      </c>
      <c r="D2717" s="1133" t="s">
        <v>1041</v>
      </c>
      <c r="E2717" s="1133" t="s">
        <v>702</v>
      </c>
      <c r="F2717" s="1131" t="str">
        <f t="shared" si="13"/>
        <v/>
      </c>
      <c r="G2717" s="1131">
        <v>0</v>
      </c>
      <c r="H2717" s="1131" t="s">
        <v>7246</v>
      </c>
      <c r="I2717" s="1131" t="s">
        <v>9807</v>
      </c>
      <c r="J2717" s="1131" t="s">
        <v>9808</v>
      </c>
      <c r="K2717" s="1131">
        <v>2</v>
      </c>
      <c r="L2717" s="1131" t="s">
        <v>9809</v>
      </c>
      <c r="R2717" s="1131">
        <v>14</v>
      </c>
      <c r="S2717" s="1131" t="s">
        <v>8376</v>
      </c>
      <c r="T2717" s="1131">
        <v>14</v>
      </c>
    </row>
    <row r="2718" spans="1:20">
      <c r="A2718" s="1131" t="s">
        <v>6451</v>
      </c>
      <c r="B2718" s="1132" t="s">
        <v>6452</v>
      </c>
      <c r="C2718" s="1133" t="s">
        <v>6098</v>
      </c>
      <c r="D2718" s="1133" t="s">
        <v>1041</v>
      </c>
      <c r="E2718" s="1133" t="s">
        <v>702</v>
      </c>
      <c r="F2718" s="1131" t="str">
        <f t="shared" ref="F2718:F2781" si="14">IF(LEN(A2718)=28,"","pas bon")</f>
        <v/>
      </c>
      <c r="G2718" s="1131">
        <v>0</v>
      </c>
      <c r="H2718" s="1131" t="s">
        <v>7246</v>
      </c>
      <c r="I2718" s="1131" t="s">
        <v>9810</v>
      </c>
      <c r="J2718" s="1131" t="s">
        <v>9811</v>
      </c>
      <c r="K2718" s="1131">
        <v>2</v>
      </c>
      <c r="L2718" s="1131" t="s">
        <v>9809</v>
      </c>
      <c r="R2718" s="1131">
        <v>14</v>
      </c>
      <c r="S2718" s="1131" t="s">
        <v>7215</v>
      </c>
      <c r="T2718" s="1131">
        <v>14</v>
      </c>
    </row>
    <row r="2719" spans="1:20">
      <c r="A2719" s="1131" t="s">
        <v>6453</v>
      </c>
      <c r="B2719" s="1132" t="s">
        <v>6454</v>
      </c>
      <c r="C2719" s="1133" t="s">
        <v>6098</v>
      </c>
      <c r="D2719" s="1133" t="s">
        <v>1041</v>
      </c>
      <c r="E2719" s="1133" t="s">
        <v>702</v>
      </c>
      <c r="F2719" s="1131" t="str">
        <f t="shared" si="14"/>
        <v/>
      </c>
      <c r="G2719" s="1131">
        <v>0</v>
      </c>
      <c r="H2719" s="1131" t="s">
        <v>7246</v>
      </c>
      <c r="I2719" s="1131" t="s">
        <v>9812</v>
      </c>
      <c r="J2719" s="1131" t="s">
        <v>9813</v>
      </c>
      <c r="K2719" s="1131">
        <v>2</v>
      </c>
      <c r="L2719" s="1131" t="s">
        <v>9814</v>
      </c>
      <c r="R2719" s="1131">
        <v>14</v>
      </c>
      <c r="S2719" s="1131" t="s">
        <v>7215</v>
      </c>
      <c r="T2719" s="1131">
        <v>14</v>
      </c>
    </row>
    <row r="2720" spans="1:20">
      <c r="A2720" s="1131" t="s">
        <v>6455</v>
      </c>
      <c r="B2720" s="1132" t="s">
        <v>6456</v>
      </c>
      <c r="C2720" s="1133" t="s">
        <v>6098</v>
      </c>
      <c r="D2720" s="1133" t="s">
        <v>1041</v>
      </c>
      <c r="E2720" s="1133" t="s">
        <v>702</v>
      </c>
      <c r="F2720" s="1131" t="str">
        <f t="shared" si="14"/>
        <v/>
      </c>
      <c r="G2720" s="1131">
        <v>0</v>
      </c>
      <c r="H2720" s="1131" t="s">
        <v>7246</v>
      </c>
      <c r="I2720" s="1131" t="s">
        <v>9815</v>
      </c>
      <c r="J2720" s="1131" t="s">
        <v>9816</v>
      </c>
      <c r="K2720" s="1131">
        <v>2</v>
      </c>
      <c r="L2720" s="1131" t="s">
        <v>9817</v>
      </c>
      <c r="R2720" s="1131">
        <v>14</v>
      </c>
      <c r="S2720" s="1131" t="s">
        <v>8376</v>
      </c>
      <c r="T2720" s="1131">
        <v>14</v>
      </c>
    </row>
    <row r="2721" spans="1:20">
      <c r="A2721" s="1131" t="s">
        <v>6457</v>
      </c>
      <c r="B2721" s="1132" t="s">
        <v>6458</v>
      </c>
      <c r="C2721" s="1133" t="s">
        <v>6098</v>
      </c>
      <c r="D2721" s="1133" t="s">
        <v>1041</v>
      </c>
      <c r="E2721" s="1133" t="s">
        <v>702</v>
      </c>
      <c r="F2721" s="1131" t="str">
        <f t="shared" si="14"/>
        <v/>
      </c>
      <c r="G2721" s="1131">
        <v>0</v>
      </c>
      <c r="H2721" s="1131" t="s">
        <v>7397</v>
      </c>
      <c r="I2721" s="1131" t="s">
        <v>9550</v>
      </c>
      <c r="J2721" s="1131" t="s">
        <v>9551</v>
      </c>
      <c r="K2721" s="1131">
        <v>2</v>
      </c>
      <c r="L2721" s="1131" t="s">
        <v>9552</v>
      </c>
      <c r="R2721" s="1131">
        <v>16</v>
      </c>
      <c r="S2721" s="1131" t="s">
        <v>8376</v>
      </c>
      <c r="T2721" s="1131">
        <v>16</v>
      </c>
    </row>
    <row r="2722" spans="1:20">
      <c r="A2722" s="1131" t="s">
        <v>6459</v>
      </c>
      <c r="B2722" s="1132" t="s">
        <v>6460</v>
      </c>
      <c r="C2722" s="1133" t="s">
        <v>6098</v>
      </c>
      <c r="D2722" s="1133" t="s">
        <v>1041</v>
      </c>
      <c r="E2722" s="1133" t="s">
        <v>702</v>
      </c>
      <c r="F2722" s="1131" t="str">
        <f t="shared" si="14"/>
        <v/>
      </c>
      <c r="G2722" s="1131">
        <v>0</v>
      </c>
      <c r="H2722" s="1131" t="s">
        <v>7397</v>
      </c>
      <c r="I2722" s="1131" t="s">
        <v>9553</v>
      </c>
      <c r="J2722" s="1131" t="s">
        <v>9554</v>
      </c>
      <c r="K2722" s="1131">
        <v>2</v>
      </c>
      <c r="L2722" s="1131" t="s">
        <v>9555</v>
      </c>
      <c r="R2722" s="1131">
        <v>14</v>
      </c>
      <c r="S2722" s="1131" t="s">
        <v>8376</v>
      </c>
      <c r="T2722" s="1131">
        <v>14</v>
      </c>
    </row>
    <row r="2723" spans="1:20">
      <c r="A2723" s="1131" t="s">
        <v>6461</v>
      </c>
      <c r="B2723" s="1132" t="s">
        <v>6462</v>
      </c>
      <c r="C2723" s="1133" t="s">
        <v>6098</v>
      </c>
      <c r="D2723" s="1133" t="s">
        <v>1041</v>
      </c>
      <c r="E2723" s="1133" t="s">
        <v>702</v>
      </c>
      <c r="F2723" s="1131" t="str">
        <f t="shared" si="14"/>
        <v/>
      </c>
      <c r="G2723" s="1131">
        <v>0</v>
      </c>
      <c r="H2723" s="1131" t="s">
        <v>7397</v>
      </c>
      <c r="I2723" s="1131" t="s">
        <v>9556</v>
      </c>
      <c r="J2723" s="1131" t="s">
        <v>9557</v>
      </c>
      <c r="K2723" s="1131">
        <v>2</v>
      </c>
      <c r="L2723" s="1131" t="s">
        <v>9558</v>
      </c>
      <c r="R2723" s="1131">
        <v>14</v>
      </c>
      <c r="S2723" s="1131" t="s">
        <v>8376</v>
      </c>
      <c r="T2723" s="1131">
        <v>14</v>
      </c>
    </row>
    <row r="2724" spans="1:20">
      <c r="A2724" s="1131" t="s">
        <v>6463</v>
      </c>
      <c r="B2724" s="1132" t="s">
        <v>6464</v>
      </c>
      <c r="C2724" s="1133" t="s">
        <v>6098</v>
      </c>
      <c r="D2724" s="1133" t="s">
        <v>1041</v>
      </c>
      <c r="E2724" s="1133" t="s">
        <v>702</v>
      </c>
      <c r="F2724" s="1131" t="str">
        <f t="shared" si="14"/>
        <v/>
      </c>
      <c r="G2724" s="1131">
        <v>0</v>
      </c>
      <c r="H2724" s="1131" t="s">
        <v>7397</v>
      </c>
      <c r="I2724" s="1131" t="s">
        <v>9559</v>
      </c>
      <c r="J2724" s="1131" t="s">
        <v>9560</v>
      </c>
      <c r="K2724" s="1131">
        <v>2</v>
      </c>
      <c r="L2724" s="1131" t="s">
        <v>9561</v>
      </c>
      <c r="R2724" s="1131">
        <v>14</v>
      </c>
      <c r="S2724" s="1131" t="s">
        <v>8376</v>
      </c>
      <c r="T2724" s="1131">
        <v>14</v>
      </c>
    </row>
    <row r="2725" spans="1:20">
      <c r="A2725" s="1131" t="s">
        <v>6465</v>
      </c>
      <c r="B2725" s="1132" t="s">
        <v>6466</v>
      </c>
      <c r="C2725" s="1133" t="s">
        <v>6098</v>
      </c>
      <c r="D2725" s="1133" t="s">
        <v>1041</v>
      </c>
      <c r="E2725" s="1133" t="s">
        <v>702</v>
      </c>
      <c r="F2725" s="1131" t="str">
        <f t="shared" si="14"/>
        <v/>
      </c>
      <c r="G2725" s="1131">
        <v>0</v>
      </c>
      <c r="H2725" s="1131" t="s">
        <v>7397</v>
      </c>
      <c r="I2725" s="1131" t="s">
        <v>9562</v>
      </c>
      <c r="J2725" s="1131" t="s">
        <v>9563</v>
      </c>
      <c r="K2725" s="1131">
        <v>2</v>
      </c>
      <c r="L2725" s="1131" t="s">
        <v>9564</v>
      </c>
      <c r="R2725" s="1131">
        <v>42</v>
      </c>
      <c r="S2725" s="1131" t="s">
        <v>8376</v>
      </c>
      <c r="T2725" s="1131">
        <v>42</v>
      </c>
    </row>
    <row r="2726" spans="1:20">
      <c r="A2726" s="1131" t="s">
        <v>6467</v>
      </c>
      <c r="B2726" s="1132" t="s">
        <v>6468</v>
      </c>
      <c r="C2726" s="1133" t="s">
        <v>6098</v>
      </c>
      <c r="D2726" s="1133" t="s">
        <v>1041</v>
      </c>
      <c r="E2726" s="1133" t="s">
        <v>702</v>
      </c>
      <c r="F2726" s="1131" t="str">
        <f t="shared" si="14"/>
        <v/>
      </c>
      <c r="G2726" s="1131">
        <v>0</v>
      </c>
      <c r="H2726" s="1131" t="s">
        <v>7397</v>
      </c>
      <c r="I2726" s="1131" t="s">
        <v>9565</v>
      </c>
      <c r="J2726" s="1131" t="s">
        <v>9566</v>
      </c>
      <c r="K2726" s="1131">
        <v>2</v>
      </c>
      <c r="L2726" s="1131" t="s">
        <v>9567</v>
      </c>
      <c r="R2726" s="1131">
        <v>14</v>
      </c>
      <c r="S2726" s="1131" t="s">
        <v>8376</v>
      </c>
      <c r="T2726" s="1131">
        <v>14</v>
      </c>
    </row>
    <row r="2727" spans="1:20">
      <c r="A2727" s="1131" t="s">
        <v>6469</v>
      </c>
      <c r="B2727" s="1132" t="s">
        <v>6470</v>
      </c>
      <c r="C2727" s="1133" t="s">
        <v>6098</v>
      </c>
      <c r="D2727" s="1133" t="s">
        <v>1041</v>
      </c>
      <c r="E2727" s="1133" t="s">
        <v>702</v>
      </c>
      <c r="F2727" s="1131" t="str">
        <f t="shared" si="14"/>
        <v/>
      </c>
      <c r="G2727" s="1131">
        <v>0</v>
      </c>
      <c r="H2727" s="1131" t="s">
        <v>7397</v>
      </c>
      <c r="I2727" s="1131" t="s">
        <v>9568</v>
      </c>
      <c r="J2727" s="1131" t="s">
        <v>9569</v>
      </c>
      <c r="K2727" s="1131">
        <v>2</v>
      </c>
      <c r="L2727" s="1131" t="s">
        <v>9570</v>
      </c>
      <c r="R2727" s="1131">
        <v>14</v>
      </c>
      <c r="S2727" s="1131" t="s">
        <v>8376</v>
      </c>
      <c r="T2727" s="1131">
        <v>14</v>
      </c>
    </row>
    <row r="2728" spans="1:20">
      <c r="A2728" s="1131" t="s">
        <v>6471</v>
      </c>
      <c r="B2728" s="1132" t="s">
        <v>6472</v>
      </c>
      <c r="C2728" s="1133" t="s">
        <v>6098</v>
      </c>
      <c r="D2728" s="1133" t="s">
        <v>1041</v>
      </c>
      <c r="E2728" s="1133" t="s">
        <v>702</v>
      </c>
      <c r="F2728" s="1131" t="str">
        <f t="shared" si="14"/>
        <v/>
      </c>
      <c r="G2728" s="1131">
        <v>0</v>
      </c>
      <c r="H2728" s="1131" t="s">
        <v>7397</v>
      </c>
      <c r="I2728" s="1131" t="s">
        <v>9571</v>
      </c>
      <c r="J2728" s="1131" t="s">
        <v>9572</v>
      </c>
      <c r="K2728" s="1131">
        <v>2</v>
      </c>
      <c r="L2728" s="1131" t="s">
        <v>9573</v>
      </c>
      <c r="R2728" s="1131">
        <v>28</v>
      </c>
      <c r="S2728" s="1131" t="s">
        <v>8376</v>
      </c>
      <c r="T2728" s="1131">
        <v>28</v>
      </c>
    </row>
    <row r="2729" spans="1:20">
      <c r="A2729" s="1131" t="s">
        <v>6473</v>
      </c>
      <c r="B2729" s="1132" t="s">
        <v>6474</v>
      </c>
      <c r="C2729" s="1133" t="s">
        <v>6098</v>
      </c>
      <c r="D2729" s="1133" t="s">
        <v>1041</v>
      </c>
      <c r="E2729" s="1133" t="s">
        <v>702</v>
      </c>
      <c r="F2729" s="1131" t="str">
        <f t="shared" si="14"/>
        <v/>
      </c>
      <c r="G2729" s="1131">
        <v>0</v>
      </c>
      <c r="H2729" s="1131" t="s">
        <v>7397</v>
      </c>
      <c r="I2729" s="1131" t="s">
        <v>9574</v>
      </c>
      <c r="J2729" s="1131" t="s">
        <v>9575</v>
      </c>
      <c r="K2729" s="1131">
        <v>2</v>
      </c>
      <c r="L2729" s="1131" t="s">
        <v>9576</v>
      </c>
      <c r="R2729" s="1131">
        <v>14</v>
      </c>
      <c r="S2729" s="1131" t="s">
        <v>8376</v>
      </c>
      <c r="T2729" s="1131">
        <v>14</v>
      </c>
    </row>
    <row r="2730" spans="1:20">
      <c r="A2730" s="1131" t="s">
        <v>6475</v>
      </c>
      <c r="B2730" s="1132" t="s">
        <v>6476</v>
      </c>
      <c r="C2730" s="1133" t="s">
        <v>6098</v>
      </c>
      <c r="D2730" s="1133" t="s">
        <v>1041</v>
      </c>
      <c r="E2730" s="1133" t="s">
        <v>702</v>
      </c>
      <c r="F2730" s="1131" t="str">
        <f t="shared" si="14"/>
        <v/>
      </c>
      <c r="G2730" s="1131">
        <v>0</v>
      </c>
      <c r="H2730" s="1131" t="s">
        <v>7397</v>
      </c>
      <c r="I2730" s="1131" t="s">
        <v>9577</v>
      </c>
      <c r="J2730" s="1131" t="s">
        <v>9578</v>
      </c>
      <c r="K2730" s="1131">
        <v>2</v>
      </c>
      <c r="L2730" s="1131" t="s">
        <v>9579</v>
      </c>
      <c r="R2730" s="1131">
        <v>42</v>
      </c>
      <c r="S2730" s="1131" t="s">
        <v>8376</v>
      </c>
      <c r="T2730" s="1131">
        <v>42</v>
      </c>
    </row>
    <row r="2731" spans="1:20">
      <c r="A2731" s="1131" t="s">
        <v>6477</v>
      </c>
      <c r="B2731" s="1132" t="s">
        <v>6478</v>
      </c>
      <c r="C2731" s="1133" t="s">
        <v>6098</v>
      </c>
      <c r="D2731" s="1133" t="s">
        <v>1041</v>
      </c>
      <c r="E2731" s="1133" t="s">
        <v>702</v>
      </c>
      <c r="F2731" s="1131" t="str">
        <f t="shared" si="14"/>
        <v/>
      </c>
      <c r="G2731" s="1131">
        <v>0</v>
      </c>
      <c r="H2731" s="1131" t="s">
        <v>7397</v>
      </c>
      <c r="I2731" s="1131" t="s">
        <v>9580</v>
      </c>
      <c r="J2731" s="1131" t="s">
        <v>9581</v>
      </c>
      <c r="K2731" s="1131">
        <v>2</v>
      </c>
      <c r="L2731" s="1131" t="s">
        <v>9582</v>
      </c>
      <c r="R2731" s="1131">
        <v>14</v>
      </c>
      <c r="S2731" s="1131" t="s">
        <v>8376</v>
      </c>
      <c r="T2731" s="1131">
        <v>14</v>
      </c>
    </row>
    <row r="2732" spans="1:20">
      <c r="A2732" s="1131" t="s">
        <v>6479</v>
      </c>
      <c r="B2732" s="1132" t="s">
        <v>6480</v>
      </c>
      <c r="C2732" s="1133" t="s">
        <v>6098</v>
      </c>
      <c r="D2732" s="1133" t="s">
        <v>1041</v>
      </c>
      <c r="E2732" s="1133" t="s">
        <v>702</v>
      </c>
      <c r="F2732" s="1131" t="str">
        <f t="shared" si="14"/>
        <v/>
      </c>
      <c r="G2732" s="1131">
        <v>0</v>
      </c>
      <c r="H2732" s="1131" t="s">
        <v>7397</v>
      </c>
      <c r="I2732" s="1131" t="s">
        <v>9583</v>
      </c>
      <c r="J2732" s="1131" t="s">
        <v>9584</v>
      </c>
      <c r="K2732" s="1131">
        <v>2</v>
      </c>
      <c r="L2732" s="1131" t="s">
        <v>9585</v>
      </c>
      <c r="R2732" s="1131">
        <v>14</v>
      </c>
      <c r="S2732" s="1131" t="s">
        <v>8376</v>
      </c>
      <c r="T2732" s="1131">
        <v>14</v>
      </c>
    </row>
    <row r="2733" spans="1:20">
      <c r="A2733" s="1131" t="s">
        <v>6481</v>
      </c>
      <c r="B2733" s="1132" t="s">
        <v>6482</v>
      </c>
      <c r="C2733" s="1133" t="s">
        <v>6098</v>
      </c>
      <c r="D2733" s="1133" t="s">
        <v>1041</v>
      </c>
      <c r="E2733" s="1133" t="s">
        <v>702</v>
      </c>
      <c r="F2733" s="1131" t="str">
        <f t="shared" si="14"/>
        <v/>
      </c>
      <c r="G2733" s="1131">
        <v>0</v>
      </c>
      <c r="H2733" s="1131" t="s">
        <v>7397</v>
      </c>
      <c r="I2733" s="1131" t="s">
        <v>9586</v>
      </c>
      <c r="J2733" s="1131" t="s">
        <v>9587</v>
      </c>
      <c r="K2733" s="1131">
        <v>2</v>
      </c>
      <c r="L2733" s="1131" t="s">
        <v>9588</v>
      </c>
      <c r="R2733" s="1131">
        <v>14</v>
      </c>
      <c r="S2733" s="1131" t="s">
        <v>8376</v>
      </c>
      <c r="T2733" s="1131">
        <v>14</v>
      </c>
    </row>
    <row r="2734" spans="1:20">
      <c r="A2734" s="1131" t="s">
        <v>6483</v>
      </c>
      <c r="B2734" s="1132" t="s">
        <v>6484</v>
      </c>
      <c r="C2734" s="1133" t="s">
        <v>6098</v>
      </c>
      <c r="D2734" s="1133" t="s">
        <v>1041</v>
      </c>
      <c r="E2734" s="1133" t="s">
        <v>702</v>
      </c>
      <c r="F2734" s="1131" t="str">
        <f t="shared" si="14"/>
        <v/>
      </c>
      <c r="G2734" s="1131">
        <v>0</v>
      </c>
      <c r="H2734" s="1131" t="s">
        <v>7397</v>
      </c>
      <c r="I2734" s="1131" t="s">
        <v>9589</v>
      </c>
      <c r="J2734" s="1131" t="s">
        <v>9590</v>
      </c>
      <c r="K2734" s="1131">
        <v>2</v>
      </c>
      <c r="L2734" s="1131" t="s">
        <v>9591</v>
      </c>
      <c r="R2734" s="1131">
        <v>14</v>
      </c>
      <c r="S2734" s="1131" t="s">
        <v>8376</v>
      </c>
      <c r="T2734" s="1131">
        <v>14</v>
      </c>
    </row>
    <row r="2735" spans="1:20">
      <c r="A2735" s="1131" t="s">
        <v>6485</v>
      </c>
      <c r="B2735" s="1132" t="s">
        <v>6486</v>
      </c>
      <c r="C2735" s="1133" t="s">
        <v>6098</v>
      </c>
      <c r="D2735" s="1133" t="s">
        <v>1041</v>
      </c>
      <c r="E2735" s="1133" t="s">
        <v>702</v>
      </c>
      <c r="F2735" s="1131" t="str">
        <f t="shared" si="14"/>
        <v/>
      </c>
      <c r="G2735" s="1131">
        <v>0</v>
      </c>
      <c r="H2735" s="1131" t="s">
        <v>7397</v>
      </c>
      <c r="I2735" s="1131" t="s">
        <v>9592</v>
      </c>
      <c r="J2735" s="1131" t="s">
        <v>9593</v>
      </c>
      <c r="K2735" s="1131">
        <v>2</v>
      </c>
      <c r="L2735" s="1131" t="s">
        <v>9594</v>
      </c>
      <c r="R2735" s="1131">
        <v>16</v>
      </c>
      <c r="S2735" s="1131" t="s">
        <v>8376</v>
      </c>
      <c r="T2735" s="1131">
        <v>16</v>
      </c>
    </row>
    <row r="2736" spans="1:20">
      <c r="A2736" s="1131" t="s">
        <v>6487</v>
      </c>
      <c r="B2736" s="1132" t="s">
        <v>6488</v>
      </c>
      <c r="C2736" s="1133" t="s">
        <v>6098</v>
      </c>
      <c r="D2736" s="1133" t="s">
        <v>1041</v>
      </c>
      <c r="E2736" s="1133" t="s">
        <v>702</v>
      </c>
      <c r="F2736" s="1131" t="str">
        <f t="shared" si="14"/>
        <v/>
      </c>
      <c r="G2736" s="1131">
        <v>0</v>
      </c>
      <c r="H2736" s="1131" t="s">
        <v>7397</v>
      </c>
      <c r="I2736" s="1131" t="s">
        <v>9595</v>
      </c>
      <c r="J2736" s="1131" t="s">
        <v>9596</v>
      </c>
      <c r="K2736" s="1131">
        <v>2</v>
      </c>
      <c r="L2736" s="1131" t="s">
        <v>9597</v>
      </c>
      <c r="R2736" s="1131">
        <v>14</v>
      </c>
      <c r="S2736" s="1131" t="s">
        <v>8376</v>
      </c>
      <c r="T2736" s="1131">
        <v>14</v>
      </c>
    </row>
    <row r="2737" spans="1:20">
      <c r="A2737" s="1131" t="s">
        <v>6489</v>
      </c>
      <c r="B2737" s="1132" t="s">
        <v>6490</v>
      </c>
      <c r="C2737" s="1133" t="s">
        <v>6098</v>
      </c>
      <c r="D2737" s="1133" t="s">
        <v>1041</v>
      </c>
      <c r="E2737" s="1133" t="s">
        <v>702</v>
      </c>
      <c r="F2737" s="1131" t="str">
        <f t="shared" si="14"/>
        <v/>
      </c>
      <c r="G2737" s="1131">
        <v>0</v>
      </c>
      <c r="H2737" s="1131" t="s">
        <v>7397</v>
      </c>
      <c r="I2737" s="1131" t="s">
        <v>9598</v>
      </c>
      <c r="J2737" s="1131" t="s">
        <v>9599</v>
      </c>
      <c r="K2737" s="1131">
        <v>2</v>
      </c>
      <c r="L2737" s="1131" t="s">
        <v>9600</v>
      </c>
      <c r="R2737" s="1131">
        <v>14</v>
      </c>
      <c r="S2737" s="1131" t="s">
        <v>8376</v>
      </c>
      <c r="T2737" s="1131">
        <v>14</v>
      </c>
    </row>
    <row r="2738" spans="1:20">
      <c r="A2738" s="1131" t="s">
        <v>6491</v>
      </c>
      <c r="B2738" s="1132" t="s">
        <v>6492</v>
      </c>
      <c r="C2738" s="1133" t="s">
        <v>6098</v>
      </c>
      <c r="D2738" s="1133" t="s">
        <v>1041</v>
      </c>
      <c r="E2738" s="1133" t="s">
        <v>702</v>
      </c>
      <c r="F2738" s="1131" t="str">
        <f t="shared" si="14"/>
        <v/>
      </c>
      <c r="G2738" s="1131">
        <v>0</v>
      </c>
      <c r="H2738" s="1131" t="s">
        <v>7397</v>
      </c>
      <c r="I2738" s="1131" t="s">
        <v>9601</v>
      </c>
      <c r="J2738" s="1131" t="s">
        <v>9602</v>
      </c>
      <c r="K2738" s="1131">
        <v>2</v>
      </c>
      <c r="L2738" s="1131" t="s">
        <v>9603</v>
      </c>
      <c r="R2738" s="1131">
        <v>14</v>
      </c>
      <c r="S2738" s="1131" t="s">
        <v>8376</v>
      </c>
      <c r="T2738" s="1131">
        <v>14</v>
      </c>
    </row>
    <row r="2739" spans="1:20">
      <c r="A2739" s="1131" t="s">
        <v>6493</v>
      </c>
      <c r="B2739" s="1132" t="s">
        <v>6494</v>
      </c>
      <c r="C2739" s="1133" t="s">
        <v>6098</v>
      </c>
      <c r="D2739" s="1133" t="s">
        <v>1041</v>
      </c>
      <c r="E2739" s="1133" t="s">
        <v>702</v>
      </c>
      <c r="F2739" s="1131" t="str">
        <f t="shared" si="14"/>
        <v/>
      </c>
      <c r="G2739" s="1131">
        <v>0</v>
      </c>
      <c r="H2739" s="1131" t="s">
        <v>7397</v>
      </c>
      <c r="I2739" s="1131" t="s">
        <v>9604</v>
      </c>
      <c r="J2739" s="1131" t="s">
        <v>9605</v>
      </c>
      <c r="K2739" s="1131">
        <v>2</v>
      </c>
      <c r="L2739" s="1131" t="s">
        <v>9606</v>
      </c>
      <c r="R2739" s="1131">
        <v>14</v>
      </c>
      <c r="S2739" s="1131" t="s">
        <v>8376</v>
      </c>
      <c r="T2739" s="1131">
        <v>14</v>
      </c>
    </row>
    <row r="2740" spans="1:20">
      <c r="A2740" s="1131" t="s">
        <v>6495</v>
      </c>
      <c r="B2740" s="1132" t="s">
        <v>6496</v>
      </c>
      <c r="C2740" s="1133" t="s">
        <v>6098</v>
      </c>
      <c r="D2740" s="1133" t="s">
        <v>1041</v>
      </c>
      <c r="E2740" s="1133" t="s">
        <v>702</v>
      </c>
      <c r="F2740" s="1131" t="str">
        <f t="shared" si="14"/>
        <v/>
      </c>
      <c r="G2740" s="1131">
        <v>0</v>
      </c>
      <c r="H2740" s="1131" t="s">
        <v>7397</v>
      </c>
      <c r="I2740" s="1131" t="s">
        <v>9607</v>
      </c>
      <c r="J2740" s="1131" t="s">
        <v>9608</v>
      </c>
      <c r="K2740" s="1131">
        <v>2</v>
      </c>
      <c r="L2740" s="1131" t="s">
        <v>9609</v>
      </c>
      <c r="R2740" s="1131">
        <v>14</v>
      </c>
      <c r="S2740" s="1131" t="s">
        <v>8376</v>
      </c>
      <c r="T2740" s="1131">
        <v>14</v>
      </c>
    </row>
    <row r="2741" spans="1:20">
      <c r="A2741" s="1131" t="s">
        <v>6497</v>
      </c>
      <c r="B2741" s="1132" t="s">
        <v>6498</v>
      </c>
      <c r="C2741" s="1133" t="s">
        <v>6098</v>
      </c>
      <c r="D2741" s="1133" t="s">
        <v>1041</v>
      </c>
      <c r="E2741" s="1133" t="s">
        <v>702</v>
      </c>
      <c r="F2741" s="1131" t="str">
        <f t="shared" si="14"/>
        <v/>
      </c>
      <c r="G2741" s="1131">
        <v>0</v>
      </c>
      <c r="H2741" s="1131" t="s">
        <v>7397</v>
      </c>
      <c r="I2741" s="1131" t="s">
        <v>9610</v>
      </c>
      <c r="J2741" s="1131" t="s">
        <v>9611</v>
      </c>
      <c r="K2741" s="1131">
        <v>2</v>
      </c>
      <c r="L2741" s="1131" t="s">
        <v>9612</v>
      </c>
      <c r="R2741" s="1131">
        <v>14</v>
      </c>
      <c r="S2741" s="1131" t="s">
        <v>8376</v>
      </c>
      <c r="T2741" s="1131">
        <v>14</v>
      </c>
    </row>
    <row r="2742" spans="1:20">
      <c r="A2742" s="1131" t="s">
        <v>6499</v>
      </c>
      <c r="B2742" s="1132" t="s">
        <v>6500</v>
      </c>
      <c r="C2742" s="1133" t="s">
        <v>6098</v>
      </c>
      <c r="D2742" s="1133" t="s">
        <v>1041</v>
      </c>
      <c r="E2742" s="1133" t="s">
        <v>702</v>
      </c>
      <c r="F2742" s="1131" t="str">
        <f t="shared" si="14"/>
        <v/>
      </c>
      <c r="G2742" s="1131">
        <v>0</v>
      </c>
      <c r="H2742" s="1131" t="s">
        <v>7397</v>
      </c>
      <c r="I2742" s="1131" t="s">
        <v>9613</v>
      </c>
      <c r="J2742" s="1131" t="s">
        <v>9614</v>
      </c>
      <c r="K2742" s="1131">
        <v>2</v>
      </c>
      <c r="L2742" s="1131" t="s">
        <v>9615</v>
      </c>
      <c r="R2742" s="1131">
        <v>14</v>
      </c>
      <c r="S2742" s="1131" t="s">
        <v>8376</v>
      </c>
      <c r="T2742" s="1131">
        <v>14</v>
      </c>
    </row>
    <row r="2743" spans="1:20">
      <c r="A2743" s="1131" t="s">
        <v>6501</v>
      </c>
      <c r="B2743" s="1132" t="s">
        <v>6502</v>
      </c>
      <c r="C2743" s="1133" t="s">
        <v>6098</v>
      </c>
      <c r="D2743" s="1133" t="s">
        <v>1041</v>
      </c>
      <c r="E2743" s="1133" t="s">
        <v>702</v>
      </c>
      <c r="F2743" s="1131" t="str">
        <f t="shared" si="14"/>
        <v/>
      </c>
      <c r="G2743" s="1131">
        <v>0</v>
      </c>
      <c r="H2743" s="1131" t="s">
        <v>7397</v>
      </c>
      <c r="I2743" s="1131" t="s">
        <v>9616</v>
      </c>
      <c r="J2743" s="1131" t="s">
        <v>9617</v>
      </c>
      <c r="K2743" s="1131">
        <v>2</v>
      </c>
      <c r="L2743" s="1131" t="s">
        <v>9618</v>
      </c>
      <c r="R2743" s="1131">
        <v>14</v>
      </c>
      <c r="S2743" s="1131" t="s">
        <v>8376</v>
      </c>
      <c r="T2743" s="1131">
        <v>14</v>
      </c>
    </row>
    <row r="2744" spans="1:20">
      <c r="A2744" s="1131" t="s">
        <v>6503</v>
      </c>
      <c r="B2744" s="1132" t="s">
        <v>6504</v>
      </c>
      <c r="C2744" s="1133" t="s">
        <v>6098</v>
      </c>
      <c r="D2744" s="1133" t="s">
        <v>1041</v>
      </c>
      <c r="E2744" s="1133" t="s">
        <v>702</v>
      </c>
      <c r="F2744" s="1131" t="str">
        <f t="shared" si="14"/>
        <v/>
      </c>
      <c r="G2744" s="1131">
        <v>0</v>
      </c>
      <c r="H2744" s="1131" t="s">
        <v>7397</v>
      </c>
      <c r="I2744" s="1131" t="s">
        <v>9619</v>
      </c>
      <c r="J2744" s="1131" t="s">
        <v>9620</v>
      </c>
      <c r="K2744" s="1131">
        <v>2</v>
      </c>
      <c r="L2744" s="1131" t="s">
        <v>9621</v>
      </c>
      <c r="R2744" s="1131">
        <v>14</v>
      </c>
      <c r="S2744" s="1131" t="s">
        <v>8376</v>
      </c>
      <c r="T2744" s="1131">
        <v>14</v>
      </c>
    </row>
    <row r="2745" spans="1:20">
      <c r="A2745" s="1131" t="s">
        <v>6505</v>
      </c>
      <c r="B2745" s="1132" t="s">
        <v>6506</v>
      </c>
      <c r="C2745" s="1133" t="s">
        <v>6098</v>
      </c>
      <c r="D2745" s="1133" t="s">
        <v>1041</v>
      </c>
      <c r="E2745" s="1133" t="s">
        <v>702</v>
      </c>
      <c r="F2745" s="1131" t="str">
        <f t="shared" si="14"/>
        <v/>
      </c>
      <c r="G2745" s="1131">
        <v>0</v>
      </c>
      <c r="H2745" s="1131" t="s">
        <v>7397</v>
      </c>
      <c r="I2745" s="1131" t="s">
        <v>9622</v>
      </c>
      <c r="J2745" s="1131" t="s">
        <v>9623</v>
      </c>
      <c r="K2745" s="1131">
        <v>2</v>
      </c>
      <c r="L2745" s="1131" t="s">
        <v>9624</v>
      </c>
      <c r="R2745" s="1131">
        <v>14</v>
      </c>
      <c r="S2745" s="1131" t="s">
        <v>8376</v>
      </c>
      <c r="T2745" s="1131">
        <v>14</v>
      </c>
    </row>
    <row r="2746" spans="1:20">
      <c r="A2746" s="1131" t="s">
        <v>6507</v>
      </c>
      <c r="B2746" s="1132" t="s">
        <v>6508</v>
      </c>
      <c r="C2746" s="1133" t="s">
        <v>6098</v>
      </c>
      <c r="D2746" s="1133" t="s">
        <v>1041</v>
      </c>
      <c r="E2746" s="1133" t="s">
        <v>702</v>
      </c>
      <c r="F2746" s="1131" t="str">
        <f t="shared" si="14"/>
        <v/>
      </c>
      <c r="G2746" s="1131">
        <v>0</v>
      </c>
      <c r="H2746" s="1131" t="s">
        <v>7397</v>
      </c>
      <c r="I2746" s="1131" t="s">
        <v>9625</v>
      </c>
      <c r="J2746" s="1131" t="s">
        <v>9626</v>
      </c>
      <c r="K2746" s="1131">
        <v>2</v>
      </c>
      <c r="L2746" s="1131" t="s">
        <v>9627</v>
      </c>
      <c r="R2746" s="1131">
        <v>14</v>
      </c>
      <c r="S2746" s="1131" t="s">
        <v>8376</v>
      </c>
      <c r="T2746" s="1131">
        <v>14</v>
      </c>
    </row>
    <row r="2747" spans="1:20">
      <c r="A2747" s="1131" t="s">
        <v>6509</v>
      </c>
      <c r="B2747" s="1132" t="s">
        <v>6510</v>
      </c>
      <c r="C2747" s="1133" t="s">
        <v>6098</v>
      </c>
      <c r="D2747" s="1133" t="s">
        <v>1041</v>
      </c>
      <c r="E2747" s="1133" t="s">
        <v>702</v>
      </c>
      <c r="F2747" s="1131" t="str">
        <f t="shared" si="14"/>
        <v/>
      </c>
      <c r="G2747" s="1131">
        <v>0</v>
      </c>
      <c r="H2747" s="1131" t="s">
        <v>7397</v>
      </c>
      <c r="I2747" s="1131" t="s">
        <v>9628</v>
      </c>
      <c r="J2747" s="1131" t="s">
        <v>9629</v>
      </c>
      <c r="K2747" s="1131">
        <v>2</v>
      </c>
      <c r="L2747" s="1131" t="s">
        <v>9630</v>
      </c>
      <c r="R2747" s="1131">
        <v>14</v>
      </c>
      <c r="S2747" s="1131" t="s">
        <v>8376</v>
      </c>
      <c r="T2747" s="1131">
        <v>14</v>
      </c>
    </row>
    <row r="2748" spans="1:20">
      <c r="A2748" s="1131" t="s">
        <v>6511</v>
      </c>
      <c r="B2748" s="1132" t="s">
        <v>6512</v>
      </c>
      <c r="C2748" s="1133" t="s">
        <v>6098</v>
      </c>
      <c r="D2748" s="1133" t="s">
        <v>1041</v>
      </c>
      <c r="E2748" s="1133" t="s">
        <v>702</v>
      </c>
      <c r="F2748" s="1131" t="str">
        <f t="shared" si="14"/>
        <v/>
      </c>
      <c r="G2748" s="1131">
        <v>0</v>
      </c>
      <c r="H2748" s="1131" t="s">
        <v>7397</v>
      </c>
      <c r="I2748" s="1131" t="s">
        <v>9631</v>
      </c>
      <c r="J2748" s="1131" t="s">
        <v>9632</v>
      </c>
      <c r="K2748" s="1131">
        <v>2</v>
      </c>
      <c r="L2748" s="1131" t="s">
        <v>9633</v>
      </c>
      <c r="R2748" s="1131">
        <v>14</v>
      </c>
      <c r="S2748" s="1131" t="s">
        <v>8376</v>
      </c>
      <c r="T2748" s="1131">
        <v>14</v>
      </c>
    </row>
    <row r="2749" spans="1:20">
      <c r="A2749" s="1131" t="s">
        <v>6513</v>
      </c>
      <c r="B2749" s="1132" t="s">
        <v>6514</v>
      </c>
      <c r="C2749" s="1133" t="s">
        <v>6098</v>
      </c>
      <c r="D2749" s="1133" t="s">
        <v>1041</v>
      </c>
      <c r="E2749" s="1133" t="s">
        <v>702</v>
      </c>
      <c r="F2749" s="1131" t="str">
        <f t="shared" si="14"/>
        <v/>
      </c>
      <c r="G2749" s="1131">
        <v>0</v>
      </c>
      <c r="H2749" s="1131" t="s">
        <v>7397</v>
      </c>
      <c r="I2749" s="1131" t="s">
        <v>9634</v>
      </c>
      <c r="J2749" s="1131" t="s">
        <v>9635</v>
      </c>
      <c r="K2749" s="1131">
        <v>2</v>
      </c>
      <c r="L2749" s="1131" t="s">
        <v>9636</v>
      </c>
      <c r="R2749" s="1131">
        <v>16</v>
      </c>
      <c r="S2749" s="1131" t="s">
        <v>8376</v>
      </c>
      <c r="T2749" s="1131">
        <v>16</v>
      </c>
    </row>
    <row r="2750" spans="1:20">
      <c r="A2750" s="1131" t="s">
        <v>6515</v>
      </c>
      <c r="B2750" s="1132" t="s">
        <v>6516</v>
      </c>
      <c r="C2750" s="1133" t="s">
        <v>6098</v>
      </c>
      <c r="D2750" s="1133" t="s">
        <v>1041</v>
      </c>
      <c r="E2750" s="1133" t="s">
        <v>702</v>
      </c>
      <c r="F2750" s="1131" t="str">
        <f t="shared" si="14"/>
        <v/>
      </c>
      <c r="G2750" s="1131">
        <v>0</v>
      </c>
      <c r="H2750" s="1131" t="s">
        <v>7397</v>
      </c>
      <c r="I2750" s="1131" t="s">
        <v>9637</v>
      </c>
      <c r="J2750" s="1131" t="s">
        <v>9638</v>
      </c>
      <c r="K2750" s="1131">
        <v>2</v>
      </c>
      <c r="L2750" s="1131" t="s">
        <v>9639</v>
      </c>
      <c r="R2750" s="1131">
        <v>14</v>
      </c>
      <c r="S2750" s="1131" t="s">
        <v>8376</v>
      </c>
      <c r="T2750" s="1131">
        <v>14</v>
      </c>
    </row>
    <row r="2751" spans="1:20">
      <c r="A2751" s="1131" t="s">
        <v>6517</v>
      </c>
      <c r="B2751" s="1132" t="s">
        <v>6518</v>
      </c>
      <c r="C2751" s="1133" t="s">
        <v>6098</v>
      </c>
      <c r="D2751" s="1133" t="s">
        <v>1041</v>
      </c>
      <c r="E2751" s="1133" t="s">
        <v>702</v>
      </c>
      <c r="F2751" s="1131" t="str">
        <f t="shared" si="14"/>
        <v/>
      </c>
      <c r="G2751" s="1131">
        <v>0</v>
      </c>
      <c r="H2751" s="1131" t="s">
        <v>7397</v>
      </c>
      <c r="I2751" s="1131" t="s">
        <v>9640</v>
      </c>
      <c r="J2751" s="1131" t="s">
        <v>9641</v>
      </c>
      <c r="K2751" s="1131">
        <v>2</v>
      </c>
      <c r="L2751" s="1131" t="s">
        <v>9642</v>
      </c>
      <c r="R2751" s="1131">
        <v>14</v>
      </c>
      <c r="S2751" s="1131" t="s">
        <v>8376</v>
      </c>
      <c r="T2751" s="1131">
        <v>14</v>
      </c>
    </row>
    <row r="2752" spans="1:20">
      <c r="A2752" s="1131" t="s">
        <v>6519</v>
      </c>
      <c r="B2752" s="1132" t="s">
        <v>6520</v>
      </c>
      <c r="C2752" s="1133" t="s">
        <v>6098</v>
      </c>
      <c r="D2752" s="1133" t="s">
        <v>1041</v>
      </c>
      <c r="E2752" s="1133" t="s">
        <v>702</v>
      </c>
      <c r="F2752" s="1131" t="str">
        <f t="shared" si="14"/>
        <v/>
      </c>
      <c r="G2752" s="1131">
        <v>0</v>
      </c>
      <c r="H2752" s="1131" t="s">
        <v>7397</v>
      </c>
      <c r="I2752" s="1131" t="s">
        <v>9643</v>
      </c>
      <c r="J2752" s="1131" t="s">
        <v>9644</v>
      </c>
      <c r="K2752" s="1131">
        <v>2</v>
      </c>
      <c r="L2752" s="1131" t="s">
        <v>9645</v>
      </c>
      <c r="R2752" s="1131">
        <v>14</v>
      </c>
      <c r="S2752" s="1131" t="s">
        <v>8376</v>
      </c>
      <c r="T2752" s="1131">
        <v>14</v>
      </c>
    </row>
    <row r="2753" spans="1:20">
      <c r="A2753" s="1131" t="s">
        <v>6521</v>
      </c>
      <c r="B2753" s="1132" t="s">
        <v>6522</v>
      </c>
      <c r="C2753" s="1133" t="s">
        <v>6098</v>
      </c>
      <c r="D2753" s="1133" t="s">
        <v>1041</v>
      </c>
      <c r="E2753" s="1133" t="s">
        <v>702</v>
      </c>
      <c r="F2753" s="1131" t="str">
        <f t="shared" si="14"/>
        <v/>
      </c>
      <c r="G2753" s="1131">
        <v>0</v>
      </c>
      <c r="H2753" s="1131" t="s">
        <v>7397</v>
      </c>
      <c r="I2753" s="1131" t="s">
        <v>9646</v>
      </c>
      <c r="J2753" s="1131" t="s">
        <v>9647</v>
      </c>
      <c r="K2753" s="1131">
        <v>2</v>
      </c>
      <c r="L2753" s="1131" t="s">
        <v>9648</v>
      </c>
      <c r="R2753" s="1131">
        <v>14</v>
      </c>
      <c r="S2753" s="1131" t="s">
        <v>8376</v>
      </c>
      <c r="T2753" s="1131">
        <v>14</v>
      </c>
    </row>
    <row r="2754" spans="1:20">
      <c r="A2754" s="1131" t="s">
        <v>6523</v>
      </c>
      <c r="B2754" s="1132" t="s">
        <v>6524</v>
      </c>
      <c r="C2754" s="1133" t="s">
        <v>6098</v>
      </c>
      <c r="D2754" s="1133" t="s">
        <v>1041</v>
      </c>
      <c r="E2754" s="1133" t="s">
        <v>702</v>
      </c>
      <c r="F2754" s="1131" t="str">
        <f t="shared" si="14"/>
        <v/>
      </c>
      <c r="G2754" s="1131">
        <v>0</v>
      </c>
      <c r="H2754" s="1131" t="s">
        <v>7397</v>
      </c>
      <c r="I2754" s="1131" t="s">
        <v>9649</v>
      </c>
      <c r="J2754" s="1131" t="s">
        <v>9650</v>
      </c>
      <c r="K2754" s="1131">
        <v>2</v>
      </c>
      <c r="L2754" s="1131" t="s">
        <v>9651</v>
      </c>
      <c r="R2754" s="1131">
        <v>14</v>
      </c>
      <c r="S2754" s="1131" t="s">
        <v>8376</v>
      </c>
      <c r="T2754" s="1131">
        <v>14</v>
      </c>
    </row>
    <row r="2755" spans="1:20">
      <c r="A2755" s="1131" t="s">
        <v>6525</v>
      </c>
      <c r="B2755" s="1132" t="s">
        <v>6526</v>
      </c>
      <c r="C2755" s="1133" t="s">
        <v>6098</v>
      </c>
      <c r="D2755" s="1133" t="s">
        <v>1041</v>
      </c>
      <c r="E2755" s="1133" t="s">
        <v>702</v>
      </c>
      <c r="F2755" s="1131" t="str">
        <f t="shared" si="14"/>
        <v/>
      </c>
      <c r="G2755" s="1131">
        <v>0</v>
      </c>
      <c r="H2755" s="1131" t="s">
        <v>7397</v>
      </c>
      <c r="I2755" s="1131" t="s">
        <v>9652</v>
      </c>
      <c r="J2755" s="1131" t="s">
        <v>9653</v>
      </c>
      <c r="K2755" s="1131">
        <v>2</v>
      </c>
      <c r="L2755" s="1131" t="s">
        <v>9654</v>
      </c>
      <c r="R2755" s="1131">
        <v>14</v>
      </c>
      <c r="S2755" s="1131" t="s">
        <v>8376</v>
      </c>
      <c r="T2755" s="1131">
        <v>14</v>
      </c>
    </row>
    <row r="2756" spans="1:20">
      <c r="A2756" s="1131" t="s">
        <v>6527</v>
      </c>
      <c r="B2756" s="1132" t="s">
        <v>6528</v>
      </c>
      <c r="C2756" s="1133" t="s">
        <v>6098</v>
      </c>
      <c r="D2756" s="1133" t="s">
        <v>1041</v>
      </c>
      <c r="E2756" s="1133" t="s">
        <v>702</v>
      </c>
      <c r="F2756" s="1131" t="str">
        <f t="shared" si="14"/>
        <v/>
      </c>
      <c r="G2756" s="1131">
        <v>0</v>
      </c>
      <c r="H2756" s="1131" t="s">
        <v>7397</v>
      </c>
      <c r="I2756" s="1131" t="s">
        <v>9655</v>
      </c>
      <c r="J2756" s="1131" t="s">
        <v>9656</v>
      </c>
      <c r="K2756" s="1131">
        <v>2</v>
      </c>
      <c r="L2756" s="1131" t="s">
        <v>9657</v>
      </c>
      <c r="R2756" s="1131">
        <v>14</v>
      </c>
      <c r="S2756" s="1131" t="s">
        <v>7215</v>
      </c>
      <c r="T2756" s="1131">
        <v>14</v>
      </c>
    </row>
    <row r="2757" spans="1:20">
      <c r="A2757" s="1131" t="s">
        <v>6529</v>
      </c>
      <c r="B2757" s="1132" t="s">
        <v>6530</v>
      </c>
      <c r="C2757" s="1133" t="s">
        <v>6098</v>
      </c>
      <c r="D2757" s="1133" t="s">
        <v>1041</v>
      </c>
      <c r="E2757" s="1133" t="s">
        <v>702</v>
      </c>
      <c r="F2757" s="1131" t="str">
        <f t="shared" si="14"/>
        <v/>
      </c>
      <c r="G2757" s="1131">
        <v>0</v>
      </c>
      <c r="H2757" s="1131" t="s">
        <v>7397</v>
      </c>
      <c r="I2757" s="1131" t="s">
        <v>9658</v>
      </c>
      <c r="J2757" s="1131" t="s">
        <v>9659</v>
      </c>
      <c r="K2757" s="1131">
        <v>2</v>
      </c>
      <c r="L2757" s="1131" t="s">
        <v>9660</v>
      </c>
      <c r="R2757" s="1131">
        <v>14</v>
      </c>
      <c r="S2757" s="1131" t="s">
        <v>8376</v>
      </c>
      <c r="T2757" s="1131">
        <v>14</v>
      </c>
    </row>
    <row r="2758" spans="1:20">
      <c r="A2758" s="1131" t="s">
        <v>6531</v>
      </c>
      <c r="B2758" s="1132" t="s">
        <v>6532</v>
      </c>
      <c r="C2758" s="1133" t="s">
        <v>6098</v>
      </c>
      <c r="D2758" s="1133" t="s">
        <v>1041</v>
      </c>
      <c r="E2758" s="1133" t="s">
        <v>702</v>
      </c>
      <c r="F2758" s="1131" t="str">
        <f t="shared" si="14"/>
        <v/>
      </c>
      <c r="G2758" s="1131">
        <v>0</v>
      </c>
      <c r="H2758" s="1131" t="s">
        <v>7397</v>
      </c>
      <c r="I2758" s="1131" t="s">
        <v>9661</v>
      </c>
      <c r="J2758" s="1131" t="s">
        <v>9662</v>
      </c>
      <c r="K2758" s="1131">
        <v>2</v>
      </c>
      <c r="L2758" s="1131" t="s">
        <v>9663</v>
      </c>
      <c r="R2758" s="1131">
        <v>14</v>
      </c>
      <c r="S2758" s="1131" t="s">
        <v>7215</v>
      </c>
      <c r="T2758" s="1131">
        <v>14</v>
      </c>
    </row>
    <row r="2759" spans="1:20">
      <c r="A2759" s="1131" t="s">
        <v>6533</v>
      </c>
      <c r="B2759" s="1132" t="s">
        <v>6534</v>
      </c>
      <c r="C2759" s="1133" t="s">
        <v>6098</v>
      </c>
      <c r="D2759" s="1133" t="s">
        <v>1041</v>
      </c>
      <c r="E2759" s="1133" t="s">
        <v>702</v>
      </c>
      <c r="F2759" s="1131" t="str">
        <f t="shared" si="14"/>
        <v/>
      </c>
      <c r="G2759" s="1131">
        <v>0</v>
      </c>
      <c r="H2759" s="1131" t="s">
        <v>7397</v>
      </c>
      <c r="I2759" s="1131" t="s">
        <v>9664</v>
      </c>
      <c r="J2759" s="1131" t="s">
        <v>9665</v>
      </c>
      <c r="K2759" s="1131">
        <v>2</v>
      </c>
      <c r="L2759" s="1131" t="s">
        <v>9666</v>
      </c>
      <c r="R2759" s="1131">
        <v>14</v>
      </c>
      <c r="S2759" s="1131" t="s">
        <v>8376</v>
      </c>
      <c r="T2759" s="1131">
        <v>14</v>
      </c>
    </row>
    <row r="2760" spans="1:20">
      <c r="A2760" s="1131" t="s">
        <v>6535</v>
      </c>
      <c r="B2760" s="1132" t="s">
        <v>6536</v>
      </c>
      <c r="C2760" s="1133" t="s">
        <v>6098</v>
      </c>
      <c r="D2760" s="1133" t="s">
        <v>1041</v>
      </c>
      <c r="E2760" s="1133" t="s">
        <v>702</v>
      </c>
      <c r="F2760" s="1131" t="str">
        <f t="shared" si="14"/>
        <v/>
      </c>
      <c r="G2760" s="1131">
        <v>0</v>
      </c>
      <c r="H2760" s="1131" t="s">
        <v>7397</v>
      </c>
      <c r="I2760" s="1131" t="s">
        <v>9667</v>
      </c>
      <c r="J2760" s="1131" t="s">
        <v>9668</v>
      </c>
      <c r="K2760" s="1131">
        <v>2</v>
      </c>
      <c r="L2760" s="1131" t="s">
        <v>9669</v>
      </c>
      <c r="R2760" s="1131">
        <v>14</v>
      </c>
      <c r="S2760" s="1131" t="s">
        <v>8376</v>
      </c>
      <c r="T2760" s="1131">
        <v>14</v>
      </c>
    </row>
    <row r="2761" spans="1:20">
      <c r="A2761" s="1131" t="s">
        <v>6537</v>
      </c>
      <c r="B2761" s="1132" t="s">
        <v>6538</v>
      </c>
      <c r="C2761" s="1133" t="s">
        <v>6098</v>
      </c>
      <c r="D2761" s="1133" t="s">
        <v>1041</v>
      </c>
      <c r="E2761" s="1133" t="s">
        <v>702</v>
      </c>
      <c r="F2761" s="1131" t="str">
        <f t="shared" si="14"/>
        <v/>
      </c>
      <c r="G2761" s="1131">
        <v>0</v>
      </c>
      <c r="H2761" s="1131" t="s">
        <v>7397</v>
      </c>
      <c r="I2761" s="1131" t="s">
        <v>9670</v>
      </c>
      <c r="J2761" s="1131" t="s">
        <v>9671</v>
      </c>
      <c r="K2761" s="1131">
        <v>2</v>
      </c>
      <c r="L2761" s="1131" t="s">
        <v>9672</v>
      </c>
      <c r="R2761" s="1131">
        <v>14</v>
      </c>
      <c r="S2761" s="1131" t="s">
        <v>8376</v>
      </c>
      <c r="T2761" s="1131">
        <v>14</v>
      </c>
    </row>
    <row r="2762" spans="1:20">
      <c r="A2762" s="1131" t="s">
        <v>6539</v>
      </c>
      <c r="B2762" s="1132" t="s">
        <v>6540</v>
      </c>
      <c r="C2762" s="1133" t="s">
        <v>6098</v>
      </c>
      <c r="D2762" s="1133" t="s">
        <v>1041</v>
      </c>
      <c r="E2762" s="1133" t="s">
        <v>702</v>
      </c>
      <c r="F2762" s="1131" t="str">
        <f t="shared" si="14"/>
        <v/>
      </c>
      <c r="G2762" s="1131">
        <v>0</v>
      </c>
      <c r="H2762" s="1131" t="s">
        <v>7397</v>
      </c>
      <c r="I2762" s="1131" t="s">
        <v>9673</v>
      </c>
      <c r="J2762" s="1131" t="s">
        <v>9674</v>
      </c>
      <c r="K2762" s="1131">
        <v>2</v>
      </c>
      <c r="L2762" s="1131" t="s">
        <v>9675</v>
      </c>
      <c r="R2762" s="1131">
        <v>14</v>
      </c>
      <c r="S2762" s="1131" t="s">
        <v>8376</v>
      </c>
      <c r="T2762" s="1131">
        <v>14</v>
      </c>
    </row>
    <row r="2763" spans="1:20">
      <c r="A2763" s="1131" t="s">
        <v>6541</v>
      </c>
      <c r="B2763" s="1132" t="s">
        <v>6542</v>
      </c>
      <c r="C2763" s="1133" t="s">
        <v>6098</v>
      </c>
      <c r="D2763" s="1133" t="s">
        <v>1041</v>
      </c>
      <c r="E2763" s="1133" t="s">
        <v>702</v>
      </c>
      <c r="F2763" s="1131" t="str">
        <f t="shared" si="14"/>
        <v/>
      </c>
      <c r="G2763" s="1131">
        <v>0</v>
      </c>
      <c r="H2763" s="1131" t="s">
        <v>7397</v>
      </c>
      <c r="I2763" s="1131" t="s">
        <v>9676</v>
      </c>
      <c r="J2763" s="1131" t="s">
        <v>9677</v>
      </c>
      <c r="K2763" s="1131">
        <v>2</v>
      </c>
      <c r="L2763" s="1131" t="s">
        <v>9678</v>
      </c>
      <c r="R2763" s="1131">
        <v>14</v>
      </c>
      <c r="S2763" s="1131" t="s">
        <v>8376</v>
      </c>
      <c r="T2763" s="1131">
        <v>14</v>
      </c>
    </row>
    <row r="2764" spans="1:20">
      <c r="A2764" s="1131" t="s">
        <v>6543</v>
      </c>
      <c r="B2764" s="1132" t="s">
        <v>6544</v>
      </c>
      <c r="C2764" s="1133" t="s">
        <v>6098</v>
      </c>
      <c r="D2764" s="1133" t="s">
        <v>1041</v>
      </c>
      <c r="E2764" s="1133" t="s">
        <v>702</v>
      </c>
      <c r="F2764" s="1131" t="str">
        <f t="shared" si="14"/>
        <v/>
      </c>
      <c r="G2764" s="1131">
        <v>0</v>
      </c>
      <c r="H2764" s="1131" t="s">
        <v>7397</v>
      </c>
      <c r="I2764" s="1131" t="s">
        <v>9679</v>
      </c>
      <c r="J2764" s="1131" t="s">
        <v>9680</v>
      </c>
      <c r="K2764" s="1131">
        <v>2</v>
      </c>
      <c r="L2764" s="1131" t="s">
        <v>9681</v>
      </c>
      <c r="R2764" s="1131">
        <v>14</v>
      </c>
      <c r="S2764" s="1131" t="s">
        <v>8376</v>
      </c>
      <c r="T2764" s="1131">
        <v>14</v>
      </c>
    </row>
    <row r="2765" spans="1:20">
      <c r="A2765" s="1131" t="s">
        <v>6545</v>
      </c>
      <c r="B2765" s="1132" t="s">
        <v>6546</v>
      </c>
      <c r="C2765" s="1133" t="s">
        <v>6098</v>
      </c>
      <c r="D2765" s="1133" t="s">
        <v>1041</v>
      </c>
      <c r="E2765" s="1133" t="s">
        <v>702</v>
      </c>
      <c r="F2765" s="1131" t="str">
        <f t="shared" si="14"/>
        <v/>
      </c>
      <c r="G2765" s="1131">
        <v>0</v>
      </c>
      <c r="H2765" s="1131" t="s">
        <v>7397</v>
      </c>
      <c r="I2765" s="1131" t="s">
        <v>9682</v>
      </c>
      <c r="J2765" s="1131" t="s">
        <v>9683</v>
      </c>
      <c r="K2765" s="1131">
        <v>2</v>
      </c>
      <c r="L2765" s="1131" t="s">
        <v>9684</v>
      </c>
      <c r="R2765" s="1131">
        <v>28</v>
      </c>
      <c r="S2765" s="1131" t="s">
        <v>8376</v>
      </c>
      <c r="T2765" s="1131">
        <v>28</v>
      </c>
    </row>
    <row r="2766" spans="1:20">
      <c r="A2766" s="1131" t="s">
        <v>6547</v>
      </c>
      <c r="B2766" s="1132" t="s">
        <v>6548</v>
      </c>
      <c r="C2766" s="1133" t="s">
        <v>6098</v>
      </c>
      <c r="D2766" s="1133" t="s">
        <v>1041</v>
      </c>
      <c r="E2766" s="1133" t="s">
        <v>702</v>
      </c>
      <c r="F2766" s="1131" t="str">
        <f t="shared" si="14"/>
        <v/>
      </c>
      <c r="G2766" s="1131">
        <v>0</v>
      </c>
      <c r="H2766" s="1131" t="s">
        <v>7397</v>
      </c>
      <c r="I2766" s="1131" t="s">
        <v>9685</v>
      </c>
      <c r="J2766" s="1131" t="s">
        <v>9686</v>
      </c>
      <c r="K2766" s="1131">
        <v>2</v>
      </c>
      <c r="L2766" s="1131" t="s">
        <v>9687</v>
      </c>
      <c r="R2766" s="1131">
        <v>14</v>
      </c>
      <c r="S2766" s="1131" t="s">
        <v>8376</v>
      </c>
      <c r="T2766" s="1131">
        <v>14</v>
      </c>
    </row>
    <row r="2767" spans="1:20">
      <c r="A2767" s="1131" t="s">
        <v>6549</v>
      </c>
      <c r="B2767" s="1132" t="s">
        <v>6550</v>
      </c>
      <c r="C2767" s="1133" t="s">
        <v>6098</v>
      </c>
      <c r="D2767" s="1133" t="s">
        <v>1041</v>
      </c>
      <c r="E2767" s="1133" t="s">
        <v>702</v>
      </c>
      <c r="F2767" s="1131" t="str">
        <f t="shared" si="14"/>
        <v/>
      </c>
      <c r="G2767" s="1131">
        <v>0</v>
      </c>
      <c r="H2767" s="1131" t="s">
        <v>7397</v>
      </c>
      <c r="I2767" s="1131" t="s">
        <v>9688</v>
      </c>
      <c r="J2767" s="1131" t="s">
        <v>9689</v>
      </c>
      <c r="K2767" s="1131">
        <v>2</v>
      </c>
      <c r="L2767" s="1131" t="s">
        <v>9690</v>
      </c>
      <c r="R2767" s="1131">
        <v>28</v>
      </c>
      <c r="S2767" s="1131" t="s">
        <v>8376</v>
      </c>
      <c r="T2767" s="1131">
        <v>28</v>
      </c>
    </row>
    <row r="2768" spans="1:20">
      <c r="A2768" s="1131" t="s">
        <v>6551</v>
      </c>
      <c r="B2768" s="1132" t="s">
        <v>6552</v>
      </c>
      <c r="C2768" s="1133" t="s">
        <v>6098</v>
      </c>
      <c r="D2768" s="1133" t="s">
        <v>1041</v>
      </c>
      <c r="E2768" s="1133" t="s">
        <v>702</v>
      </c>
      <c r="F2768" s="1131" t="str">
        <f t="shared" si="14"/>
        <v/>
      </c>
      <c r="G2768" s="1131">
        <v>0</v>
      </c>
      <c r="H2768" s="1131" t="s">
        <v>7397</v>
      </c>
      <c r="I2768" s="1131" t="s">
        <v>9691</v>
      </c>
      <c r="J2768" s="1131" t="s">
        <v>9692</v>
      </c>
      <c r="K2768" s="1131">
        <v>2</v>
      </c>
      <c r="L2768" s="1131" t="s">
        <v>9693</v>
      </c>
      <c r="R2768" s="1131">
        <v>14</v>
      </c>
      <c r="S2768" s="1131" t="s">
        <v>8376</v>
      </c>
      <c r="T2768" s="1131">
        <v>14</v>
      </c>
    </row>
    <row r="2769" spans="1:20">
      <c r="A2769" s="1131" t="s">
        <v>6553</v>
      </c>
      <c r="B2769" s="1132" t="s">
        <v>6554</v>
      </c>
      <c r="C2769" s="1133" t="s">
        <v>6098</v>
      </c>
      <c r="D2769" s="1133" t="s">
        <v>1041</v>
      </c>
      <c r="E2769" s="1133" t="s">
        <v>702</v>
      </c>
      <c r="F2769" s="1131" t="str">
        <f t="shared" si="14"/>
        <v/>
      </c>
      <c r="G2769" s="1131">
        <v>0</v>
      </c>
      <c r="H2769" s="1131" t="s">
        <v>7397</v>
      </c>
      <c r="I2769" s="1131" t="s">
        <v>9694</v>
      </c>
      <c r="J2769" s="1131" t="s">
        <v>9695</v>
      </c>
      <c r="K2769" s="1131">
        <v>2</v>
      </c>
      <c r="L2769" s="1131" t="s">
        <v>9696</v>
      </c>
      <c r="R2769" s="1131">
        <v>14</v>
      </c>
      <c r="S2769" s="1131" t="s">
        <v>8376</v>
      </c>
      <c r="T2769" s="1131">
        <v>14</v>
      </c>
    </row>
    <row r="2770" spans="1:20">
      <c r="A2770" s="1131" t="s">
        <v>6555</v>
      </c>
      <c r="B2770" s="1132" t="s">
        <v>6556</v>
      </c>
      <c r="C2770" s="1133" t="s">
        <v>6098</v>
      </c>
      <c r="D2770" s="1133" t="s">
        <v>1041</v>
      </c>
      <c r="E2770" s="1133" t="s">
        <v>702</v>
      </c>
      <c r="F2770" s="1131" t="str">
        <f t="shared" si="14"/>
        <v/>
      </c>
      <c r="G2770" s="1131">
        <v>0</v>
      </c>
      <c r="H2770" s="1131" t="s">
        <v>7397</v>
      </c>
      <c r="I2770" s="1131" t="s">
        <v>9697</v>
      </c>
      <c r="J2770" s="1131" t="s">
        <v>9698</v>
      </c>
      <c r="K2770" s="1131">
        <v>2</v>
      </c>
      <c r="L2770" s="1131" t="s">
        <v>9699</v>
      </c>
      <c r="R2770" s="1131">
        <v>14</v>
      </c>
      <c r="S2770" s="1131" t="s">
        <v>8376</v>
      </c>
      <c r="T2770" s="1131">
        <v>14</v>
      </c>
    </row>
    <row r="2771" spans="1:20">
      <c r="A2771" s="1131" t="s">
        <v>6557</v>
      </c>
      <c r="B2771" s="1132" t="s">
        <v>6558</v>
      </c>
      <c r="C2771" s="1133" t="s">
        <v>6098</v>
      </c>
      <c r="D2771" s="1133" t="s">
        <v>1041</v>
      </c>
      <c r="E2771" s="1133" t="s">
        <v>702</v>
      </c>
      <c r="F2771" s="1131" t="str">
        <f t="shared" si="14"/>
        <v/>
      </c>
      <c r="G2771" s="1131">
        <v>0</v>
      </c>
      <c r="H2771" s="1131" t="s">
        <v>7397</v>
      </c>
      <c r="I2771" s="1131" t="s">
        <v>9700</v>
      </c>
      <c r="J2771" s="1131" t="s">
        <v>9701</v>
      </c>
      <c r="K2771" s="1131">
        <v>2</v>
      </c>
      <c r="L2771" s="1131" t="s">
        <v>9702</v>
      </c>
      <c r="R2771" s="1131">
        <v>14</v>
      </c>
      <c r="S2771" s="1131" t="s">
        <v>8376</v>
      </c>
      <c r="T2771" s="1131">
        <v>14</v>
      </c>
    </row>
    <row r="2772" spans="1:20">
      <c r="A2772" s="1131" t="s">
        <v>6559</v>
      </c>
      <c r="B2772" s="1132" t="s">
        <v>6560</v>
      </c>
      <c r="C2772" s="1133" t="s">
        <v>6098</v>
      </c>
      <c r="D2772" s="1133" t="s">
        <v>1041</v>
      </c>
      <c r="E2772" s="1133" t="s">
        <v>702</v>
      </c>
      <c r="F2772" s="1131" t="str">
        <f t="shared" si="14"/>
        <v/>
      </c>
      <c r="G2772" s="1131">
        <v>0</v>
      </c>
      <c r="H2772" s="1131" t="s">
        <v>7397</v>
      </c>
      <c r="I2772" s="1131" t="s">
        <v>9703</v>
      </c>
      <c r="J2772" s="1131" t="s">
        <v>9704</v>
      </c>
      <c r="K2772" s="1131">
        <v>2</v>
      </c>
      <c r="L2772" s="1131" t="s">
        <v>9705</v>
      </c>
      <c r="R2772" s="1131">
        <v>27</v>
      </c>
      <c r="S2772" s="1131" t="s">
        <v>8376</v>
      </c>
      <c r="T2772" s="1131">
        <v>27</v>
      </c>
    </row>
    <row r="2773" spans="1:20">
      <c r="A2773" s="1131" t="s">
        <v>6561</v>
      </c>
      <c r="B2773" s="1132" t="s">
        <v>6562</v>
      </c>
      <c r="C2773" s="1133" t="s">
        <v>6098</v>
      </c>
      <c r="D2773" s="1133" t="s">
        <v>1041</v>
      </c>
      <c r="E2773" s="1133" t="s">
        <v>702</v>
      </c>
      <c r="F2773" s="1131" t="str">
        <f t="shared" si="14"/>
        <v/>
      </c>
      <c r="G2773" s="1131">
        <v>0</v>
      </c>
      <c r="H2773" s="1131" t="s">
        <v>7397</v>
      </c>
      <c r="I2773" s="1131" t="s">
        <v>9706</v>
      </c>
      <c r="J2773" s="1131" t="s">
        <v>9707</v>
      </c>
      <c r="K2773" s="1131">
        <v>2</v>
      </c>
      <c r="L2773" s="1131" t="s">
        <v>9708</v>
      </c>
      <c r="R2773" s="1131">
        <v>14</v>
      </c>
      <c r="S2773" s="1131" t="s">
        <v>8376</v>
      </c>
      <c r="T2773" s="1131">
        <v>14</v>
      </c>
    </row>
    <row r="2774" spans="1:20">
      <c r="A2774" s="1131" t="s">
        <v>6563</v>
      </c>
      <c r="B2774" s="1132" t="s">
        <v>6564</v>
      </c>
      <c r="C2774" s="1133" t="s">
        <v>6098</v>
      </c>
      <c r="D2774" s="1133" t="s">
        <v>1041</v>
      </c>
      <c r="E2774" s="1133" t="s">
        <v>702</v>
      </c>
      <c r="F2774" s="1131" t="str">
        <f t="shared" si="14"/>
        <v/>
      </c>
      <c r="G2774" s="1131">
        <v>0</v>
      </c>
      <c r="H2774" s="1131" t="s">
        <v>7397</v>
      </c>
      <c r="I2774" s="1131" t="s">
        <v>9709</v>
      </c>
      <c r="J2774" s="1131" t="s">
        <v>9710</v>
      </c>
      <c r="K2774" s="1131">
        <v>2</v>
      </c>
      <c r="L2774" s="1131" t="s">
        <v>9711</v>
      </c>
      <c r="R2774" s="1131">
        <v>14</v>
      </c>
      <c r="S2774" s="1131" t="s">
        <v>8376</v>
      </c>
      <c r="T2774" s="1131">
        <v>14</v>
      </c>
    </row>
    <row r="2775" spans="1:20">
      <c r="A2775" s="1131" t="s">
        <v>6565</v>
      </c>
      <c r="B2775" s="1132" t="s">
        <v>6566</v>
      </c>
      <c r="C2775" s="1133" t="s">
        <v>6098</v>
      </c>
      <c r="D2775" s="1133" t="s">
        <v>1041</v>
      </c>
      <c r="E2775" s="1133" t="s">
        <v>702</v>
      </c>
      <c r="F2775" s="1131" t="str">
        <f t="shared" si="14"/>
        <v/>
      </c>
      <c r="G2775" s="1131">
        <v>0</v>
      </c>
      <c r="H2775" s="1131" t="s">
        <v>7397</v>
      </c>
      <c r="I2775" s="1131" t="s">
        <v>9712</v>
      </c>
      <c r="J2775" s="1131" t="s">
        <v>9713</v>
      </c>
      <c r="K2775" s="1131">
        <v>2</v>
      </c>
      <c r="L2775" s="1131" t="s">
        <v>9714</v>
      </c>
      <c r="R2775" s="1131">
        <v>14</v>
      </c>
      <c r="S2775" s="1131" t="s">
        <v>8376</v>
      </c>
      <c r="T2775" s="1131">
        <v>14</v>
      </c>
    </row>
    <row r="2776" spans="1:20">
      <c r="A2776" s="1131" t="s">
        <v>6567</v>
      </c>
      <c r="B2776" s="1132" t="s">
        <v>6568</v>
      </c>
      <c r="C2776" s="1133" t="s">
        <v>6098</v>
      </c>
      <c r="D2776" s="1133" t="s">
        <v>1041</v>
      </c>
      <c r="E2776" s="1133" t="s">
        <v>702</v>
      </c>
      <c r="F2776" s="1131" t="str">
        <f t="shared" si="14"/>
        <v/>
      </c>
      <c r="G2776" s="1131">
        <v>0</v>
      </c>
      <c r="H2776" s="1131" t="s">
        <v>7397</v>
      </c>
      <c r="I2776" s="1131" t="s">
        <v>9715</v>
      </c>
      <c r="J2776" s="1131" t="s">
        <v>9716</v>
      </c>
      <c r="K2776" s="1131">
        <v>2</v>
      </c>
      <c r="L2776" s="1131" t="s">
        <v>9717</v>
      </c>
      <c r="R2776" s="1131">
        <v>14</v>
      </c>
      <c r="S2776" s="1131" t="s">
        <v>8376</v>
      </c>
      <c r="T2776" s="1131">
        <v>14</v>
      </c>
    </row>
    <row r="2777" spans="1:20">
      <c r="A2777" s="1131" t="s">
        <v>6569</v>
      </c>
      <c r="B2777" s="1132" t="s">
        <v>6570</v>
      </c>
      <c r="C2777" s="1133" t="s">
        <v>6098</v>
      </c>
      <c r="D2777" s="1133" t="s">
        <v>1041</v>
      </c>
      <c r="E2777" s="1133" t="s">
        <v>702</v>
      </c>
      <c r="F2777" s="1131" t="str">
        <f t="shared" si="14"/>
        <v/>
      </c>
      <c r="G2777" s="1131">
        <v>0</v>
      </c>
      <c r="H2777" s="1131" t="s">
        <v>7397</v>
      </c>
      <c r="I2777" s="1131" t="s">
        <v>9718</v>
      </c>
      <c r="J2777" s="1131" t="s">
        <v>9719</v>
      </c>
      <c r="K2777" s="1131">
        <v>2</v>
      </c>
      <c r="L2777" s="1131" t="s">
        <v>9720</v>
      </c>
      <c r="R2777" s="1131">
        <v>14</v>
      </c>
      <c r="S2777" s="1131" t="s">
        <v>8376</v>
      </c>
      <c r="T2777" s="1131">
        <v>14</v>
      </c>
    </row>
    <row r="2778" spans="1:20">
      <c r="A2778" s="1131" t="s">
        <v>6571</v>
      </c>
      <c r="B2778" s="1132" t="s">
        <v>6572</v>
      </c>
      <c r="C2778" s="1133" t="s">
        <v>6098</v>
      </c>
      <c r="D2778" s="1133" t="s">
        <v>1041</v>
      </c>
      <c r="E2778" s="1133" t="s">
        <v>702</v>
      </c>
      <c r="F2778" s="1131" t="str">
        <f t="shared" si="14"/>
        <v/>
      </c>
      <c r="G2778" s="1131">
        <v>0</v>
      </c>
      <c r="H2778" s="1131" t="s">
        <v>7397</v>
      </c>
      <c r="I2778" s="1131" t="s">
        <v>9721</v>
      </c>
      <c r="J2778" s="1131" t="s">
        <v>9722</v>
      </c>
      <c r="K2778" s="1131">
        <v>2</v>
      </c>
      <c r="L2778" s="1131" t="s">
        <v>9723</v>
      </c>
      <c r="R2778" s="1131">
        <v>14</v>
      </c>
      <c r="S2778" s="1131" t="s">
        <v>8376</v>
      </c>
      <c r="T2778" s="1131">
        <v>14</v>
      </c>
    </row>
    <row r="2779" spans="1:20">
      <c r="A2779" s="1131" t="s">
        <v>6573</v>
      </c>
      <c r="B2779" s="1132" t="s">
        <v>6574</v>
      </c>
      <c r="C2779" s="1133" t="s">
        <v>6098</v>
      </c>
      <c r="D2779" s="1133" t="s">
        <v>1041</v>
      </c>
      <c r="E2779" s="1133" t="s">
        <v>702</v>
      </c>
      <c r="F2779" s="1131" t="str">
        <f t="shared" si="14"/>
        <v/>
      </c>
      <c r="G2779" s="1131">
        <v>0</v>
      </c>
      <c r="H2779" s="1131" t="s">
        <v>7397</v>
      </c>
      <c r="I2779" s="1131" t="s">
        <v>9724</v>
      </c>
      <c r="J2779" s="1131" t="s">
        <v>9725</v>
      </c>
      <c r="K2779" s="1131">
        <v>2</v>
      </c>
      <c r="L2779" s="1131" t="s">
        <v>9726</v>
      </c>
      <c r="R2779" s="1131">
        <v>14</v>
      </c>
      <c r="S2779" s="1131" t="s">
        <v>8376</v>
      </c>
      <c r="T2779" s="1131">
        <v>14</v>
      </c>
    </row>
    <row r="2780" spans="1:20">
      <c r="A2780" s="1131" t="s">
        <v>6575</v>
      </c>
      <c r="B2780" s="1132" t="s">
        <v>6576</v>
      </c>
      <c r="C2780" s="1133" t="s">
        <v>6098</v>
      </c>
      <c r="D2780" s="1133" t="s">
        <v>1041</v>
      </c>
      <c r="E2780" s="1133" t="s">
        <v>702</v>
      </c>
      <c r="F2780" s="1131" t="str">
        <f t="shared" si="14"/>
        <v/>
      </c>
      <c r="G2780" s="1131">
        <v>0</v>
      </c>
      <c r="H2780" s="1131" t="s">
        <v>7397</v>
      </c>
      <c r="I2780" s="1131" t="s">
        <v>9727</v>
      </c>
      <c r="J2780" s="1131" t="s">
        <v>9728</v>
      </c>
      <c r="K2780" s="1131">
        <v>2</v>
      </c>
      <c r="L2780" s="1131" t="s">
        <v>9726</v>
      </c>
      <c r="R2780" s="1131">
        <v>14</v>
      </c>
      <c r="S2780" s="1131" t="s">
        <v>7215</v>
      </c>
      <c r="T2780" s="1131">
        <v>14</v>
      </c>
    </row>
    <row r="2781" spans="1:20">
      <c r="A2781" s="1131" t="s">
        <v>6577</v>
      </c>
      <c r="B2781" s="1132" t="s">
        <v>6578</v>
      </c>
      <c r="C2781" s="1133" t="s">
        <v>6098</v>
      </c>
      <c r="D2781" s="1133" t="s">
        <v>1041</v>
      </c>
      <c r="E2781" s="1133" t="s">
        <v>702</v>
      </c>
      <c r="F2781" s="1131" t="str">
        <f t="shared" si="14"/>
        <v/>
      </c>
      <c r="G2781" s="1131">
        <v>0</v>
      </c>
      <c r="H2781" s="1131" t="s">
        <v>7397</v>
      </c>
      <c r="I2781" s="1131" t="s">
        <v>9729</v>
      </c>
      <c r="J2781" s="1131" t="s">
        <v>9730</v>
      </c>
      <c r="K2781" s="1131">
        <v>2</v>
      </c>
      <c r="L2781" s="1131" t="s">
        <v>9731</v>
      </c>
      <c r="R2781" s="1131">
        <v>14</v>
      </c>
      <c r="S2781" s="1131" t="s">
        <v>7215</v>
      </c>
      <c r="T2781" s="1131">
        <v>14</v>
      </c>
    </row>
    <row r="2782" spans="1:20">
      <c r="A2782" s="1131" t="s">
        <v>6579</v>
      </c>
      <c r="B2782" s="1132" t="s">
        <v>6580</v>
      </c>
      <c r="C2782" s="1133" t="s">
        <v>6098</v>
      </c>
      <c r="D2782" s="1133" t="s">
        <v>1041</v>
      </c>
      <c r="E2782" s="1133" t="s">
        <v>702</v>
      </c>
      <c r="F2782" s="1131" t="str">
        <f t="shared" ref="F2782:F2845" si="15">IF(LEN(A2782)=28,"","pas bon")</f>
        <v/>
      </c>
      <c r="G2782" s="1131">
        <v>0</v>
      </c>
      <c r="H2782" s="1131" t="s">
        <v>7397</v>
      </c>
      <c r="I2782" s="1131" t="s">
        <v>9732</v>
      </c>
      <c r="J2782" s="1131" t="s">
        <v>9733</v>
      </c>
      <c r="K2782" s="1131">
        <v>2</v>
      </c>
      <c r="L2782" s="1131" t="s">
        <v>9734</v>
      </c>
      <c r="R2782" s="1131">
        <v>14</v>
      </c>
      <c r="S2782" s="1131" t="s">
        <v>8376</v>
      </c>
      <c r="T2782" s="1131">
        <v>14</v>
      </c>
    </row>
    <row r="2783" spans="1:20">
      <c r="A2783" s="1131" t="s">
        <v>6581</v>
      </c>
      <c r="B2783" s="1132" t="s">
        <v>6582</v>
      </c>
      <c r="C2783" s="1133" t="s">
        <v>6098</v>
      </c>
      <c r="D2783" s="1133" t="s">
        <v>1041</v>
      </c>
      <c r="E2783" s="1133" t="s">
        <v>702</v>
      </c>
      <c r="F2783" s="1131" t="str">
        <f t="shared" si="15"/>
        <v/>
      </c>
      <c r="G2783" s="1131">
        <v>0</v>
      </c>
      <c r="H2783" s="1131" t="s">
        <v>7397</v>
      </c>
      <c r="I2783" s="1131" t="s">
        <v>9735</v>
      </c>
      <c r="J2783" s="1131" t="s">
        <v>9736</v>
      </c>
      <c r="K2783" s="1131">
        <v>2</v>
      </c>
      <c r="L2783" s="1131" t="s">
        <v>9737</v>
      </c>
      <c r="R2783" s="1131">
        <v>14</v>
      </c>
      <c r="S2783" s="1131" t="s">
        <v>7215</v>
      </c>
      <c r="T2783" s="1131">
        <v>14</v>
      </c>
    </row>
    <row r="2784" spans="1:20">
      <c r="A2784" s="1131" t="s">
        <v>6583</v>
      </c>
      <c r="B2784" s="1132" t="s">
        <v>6584</v>
      </c>
      <c r="C2784" s="1133" t="s">
        <v>6098</v>
      </c>
      <c r="D2784" s="1133" t="s">
        <v>1041</v>
      </c>
      <c r="E2784" s="1133" t="s">
        <v>702</v>
      </c>
      <c r="F2784" s="1131" t="str">
        <f t="shared" si="15"/>
        <v/>
      </c>
      <c r="G2784" s="1131">
        <v>0</v>
      </c>
      <c r="H2784" s="1131" t="s">
        <v>7397</v>
      </c>
      <c r="I2784" s="1131" t="s">
        <v>9738</v>
      </c>
      <c r="J2784" s="1131" t="s">
        <v>9739</v>
      </c>
      <c r="K2784" s="1131">
        <v>2</v>
      </c>
      <c r="L2784" s="1131" t="s">
        <v>9740</v>
      </c>
      <c r="R2784" s="1131">
        <v>13</v>
      </c>
      <c r="S2784" s="1131" t="s">
        <v>8376</v>
      </c>
      <c r="T2784" s="1131">
        <v>13</v>
      </c>
    </row>
    <row r="2785" spans="1:20">
      <c r="A2785" s="1131" t="s">
        <v>6585</v>
      </c>
      <c r="B2785" s="1132" t="s">
        <v>6586</v>
      </c>
      <c r="C2785" s="1133" t="s">
        <v>6098</v>
      </c>
      <c r="D2785" s="1133" t="s">
        <v>1041</v>
      </c>
      <c r="E2785" s="1133" t="s">
        <v>702</v>
      </c>
      <c r="F2785" s="1131" t="str">
        <f t="shared" si="15"/>
        <v/>
      </c>
      <c r="G2785" s="1131">
        <v>0</v>
      </c>
      <c r="H2785" s="1131" t="s">
        <v>7397</v>
      </c>
      <c r="I2785" s="1131" t="s">
        <v>9741</v>
      </c>
      <c r="J2785" s="1131" t="s">
        <v>9742</v>
      </c>
      <c r="K2785" s="1131">
        <v>2</v>
      </c>
      <c r="L2785" s="1131" t="s">
        <v>9743</v>
      </c>
      <c r="R2785" s="1131">
        <v>14</v>
      </c>
      <c r="S2785" s="1131" t="s">
        <v>8376</v>
      </c>
      <c r="T2785" s="1131">
        <v>14</v>
      </c>
    </row>
    <row r="2786" spans="1:20">
      <c r="A2786" s="1131" t="s">
        <v>6587</v>
      </c>
      <c r="B2786" s="1132" t="s">
        <v>6588</v>
      </c>
      <c r="C2786" s="1133" t="s">
        <v>6098</v>
      </c>
      <c r="D2786" s="1133" t="s">
        <v>1041</v>
      </c>
      <c r="E2786" s="1133" t="s">
        <v>702</v>
      </c>
      <c r="F2786" s="1131" t="str">
        <f t="shared" si="15"/>
        <v/>
      </c>
      <c r="G2786" s="1131">
        <v>0</v>
      </c>
      <c r="H2786" s="1131" t="s">
        <v>7397</v>
      </c>
      <c r="I2786" s="1131" t="s">
        <v>9744</v>
      </c>
      <c r="J2786" s="1131" t="s">
        <v>9745</v>
      </c>
      <c r="K2786" s="1131">
        <v>2</v>
      </c>
      <c r="L2786" s="1131" t="s">
        <v>9746</v>
      </c>
      <c r="R2786" s="1131">
        <v>14</v>
      </c>
      <c r="S2786" s="1131" t="s">
        <v>8376</v>
      </c>
      <c r="T2786" s="1131">
        <v>14</v>
      </c>
    </row>
    <row r="2787" spans="1:20">
      <c r="A2787" s="1131" t="s">
        <v>6589</v>
      </c>
      <c r="B2787" s="1132" t="s">
        <v>6590</v>
      </c>
      <c r="C2787" s="1133" t="s">
        <v>6098</v>
      </c>
      <c r="D2787" s="1133" t="s">
        <v>1041</v>
      </c>
      <c r="E2787" s="1133" t="s">
        <v>702</v>
      </c>
      <c r="F2787" s="1131" t="str">
        <f t="shared" si="15"/>
        <v/>
      </c>
      <c r="G2787" s="1131">
        <v>0</v>
      </c>
      <c r="H2787" s="1131" t="s">
        <v>7397</v>
      </c>
      <c r="I2787" s="1131" t="s">
        <v>9747</v>
      </c>
      <c r="J2787" s="1131" t="s">
        <v>9748</v>
      </c>
      <c r="K2787" s="1131">
        <v>2</v>
      </c>
      <c r="L2787" s="1131" t="s">
        <v>9749</v>
      </c>
      <c r="R2787" s="1131">
        <v>14</v>
      </c>
      <c r="S2787" s="1131" t="s">
        <v>8376</v>
      </c>
      <c r="T2787" s="1131">
        <v>14</v>
      </c>
    </row>
    <row r="2788" spans="1:20">
      <c r="A2788" s="1131" t="s">
        <v>6591</v>
      </c>
      <c r="B2788" s="1132" t="s">
        <v>6592</v>
      </c>
      <c r="C2788" s="1133" t="s">
        <v>6098</v>
      </c>
      <c r="D2788" s="1133" t="s">
        <v>1041</v>
      </c>
      <c r="E2788" s="1133" t="s">
        <v>702</v>
      </c>
      <c r="F2788" s="1131" t="str">
        <f t="shared" si="15"/>
        <v/>
      </c>
      <c r="G2788" s="1131">
        <v>0</v>
      </c>
      <c r="H2788" s="1131" t="s">
        <v>7397</v>
      </c>
      <c r="I2788" s="1131" t="s">
        <v>9750</v>
      </c>
      <c r="J2788" s="1131" t="s">
        <v>9751</v>
      </c>
      <c r="K2788" s="1131">
        <v>2</v>
      </c>
      <c r="L2788" s="1131" t="s">
        <v>9752</v>
      </c>
      <c r="R2788" s="1131">
        <v>14</v>
      </c>
      <c r="S2788" s="1131" t="s">
        <v>8376</v>
      </c>
      <c r="T2788" s="1131">
        <v>14</v>
      </c>
    </row>
    <row r="2789" spans="1:20">
      <c r="A2789" s="1131" t="s">
        <v>6593</v>
      </c>
      <c r="B2789" s="1132" t="s">
        <v>6594</v>
      </c>
      <c r="C2789" s="1133" t="s">
        <v>6098</v>
      </c>
      <c r="D2789" s="1133" t="s">
        <v>1041</v>
      </c>
      <c r="E2789" s="1133" t="s">
        <v>702</v>
      </c>
      <c r="F2789" s="1131" t="str">
        <f t="shared" si="15"/>
        <v/>
      </c>
      <c r="G2789" s="1131">
        <v>0</v>
      </c>
      <c r="H2789" s="1131" t="s">
        <v>7397</v>
      </c>
      <c r="I2789" s="1131" t="s">
        <v>9753</v>
      </c>
      <c r="J2789" s="1131" t="s">
        <v>9754</v>
      </c>
      <c r="K2789" s="1131">
        <v>2</v>
      </c>
      <c r="L2789" s="1131" t="s">
        <v>9755</v>
      </c>
      <c r="R2789" s="1131">
        <v>14</v>
      </c>
      <c r="S2789" s="1131" t="s">
        <v>8376</v>
      </c>
      <c r="T2789" s="1131">
        <v>14</v>
      </c>
    </row>
    <row r="2790" spans="1:20">
      <c r="A2790" s="1131" t="s">
        <v>6595</v>
      </c>
      <c r="B2790" s="1132" t="s">
        <v>6596</v>
      </c>
      <c r="C2790" s="1133" t="s">
        <v>6098</v>
      </c>
      <c r="D2790" s="1133" t="s">
        <v>1041</v>
      </c>
      <c r="E2790" s="1133" t="s">
        <v>702</v>
      </c>
      <c r="F2790" s="1131" t="str">
        <f t="shared" si="15"/>
        <v/>
      </c>
      <c r="G2790" s="1131">
        <v>0</v>
      </c>
      <c r="H2790" s="1131" t="s">
        <v>7397</v>
      </c>
      <c r="I2790" s="1131" t="s">
        <v>9756</v>
      </c>
      <c r="J2790" s="1131" t="s">
        <v>9757</v>
      </c>
      <c r="K2790" s="1131">
        <v>2</v>
      </c>
      <c r="L2790" s="1131" t="s">
        <v>9758</v>
      </c>
      <c r="R2790" s="1131">
        <v>14</v>
      </c>
      <c r="S2790" s="1131" t="s">
        <v>8376</v>
      </c>
      <c r="T2790" s="1131">
        <v>14</v>
      </c>
    </row>
    <row r="2791" spans="1:20">
      <c r="A2791" s="1131" t="s">
        <v>6597</v>
      </c>
      <c r="B2791" s="1132" t="s">
        <v>6598</v>
      </c>
      <c r="C2791" s="1133" t="s">
        <v>6098</v>
      </c>
      <c r="D2791" s="1133" t="s">
        <v>1041</v>
      </c>
      <c r="E2791" s="1133" t="s">
        <v>702</v>
      </c>
      <c r="F2791" s="1131" t="str">
        <f t="shared" si="15"/>
        <v/>
      </c>
      <c r="G2791" s="1131">
        <v>0</v>
      </c>
      <c r="H2791" s="1131" t="s">
        <v>7397</v>
      </c>
      <c r="I2791" s="1131" t="s">
        <v>9759</v>
      </c>
      <c r="J2791" s="1131" t="s">
        <v>9760</v>
      </c>
      <c r="K2791" s="1131">
        <v>2</v>
      </c>
      <c r="L2791" s="1131" t="s">
        <v>9761</v>
      </c>
      <c r="R2791" s="1131">
        <v>14</v>
      </c>
      <c r="S2791" s="1131" t="s">
        <v>8376</v>
      </c>
      <c r="T2791" s="1131">
        <v>14</v>
      </c>
    </row>
    <row r="2792" spans="1:20">
      <c r="A2792" s="1131" t="s">
        <v>6599</v>
      </c>
      <c r="B2792" s="1132" t="s">
        <v>6600</v>
      </c>
      <c r="C2792" s="1133" t="s">
        <v>6098</v>
      </c>
      <c r="D2792" s="1133" t="s">
        <v>1041</v>
      </c>
      <c r="E2792" s="1133" t="s">
        <v>702</v>
      </c>
      <c r="F2792" s="1131" t="str">
        <f t="shared" si="15"/>
        <v/>
      </c>
      <c r="G2792" s="1131">
        <v>0</v>
      </c>
      <c r="H2792" s="1131" t="s">
        <v>7397</v>
      </c>
      <c r="I2792" s="1131" t="s">
        <v>9762</v>
      </c>
      <c r="J2792" s="1131" t="s">
        <v>9763</v>
      </c>
      <c r="K2792" s="1131">
        <v>2</v>
      </c>
      <c r="L2792" s="1131" t="s">
        <v>9764</v>
      </c>
      <c r="R2792" s="1131">
        <v>14</v>
      </c>
      <c r="S2792" s="1131" t="s">
        <v>8376</v>
      </c>
      <c r="T2792" s="1131">
        <v>14</v>
      </c>
    </row>
    <row r="2793" spans="1:20">
      <c r="A2793" s="1131" t="s">
        <v>6601</v>
      </c>
      <c r="B2793" s="1132" t="s">
        <v>6602</v>
      </c>
      <c r="C2793" s="1133" t="s">
        <v>6098</v>
      </c>
      <c r="D2793" s="1133" t="s">
        <v>1041</v>
      </c>
      <c r="E2793" s="1133" t="s">
        <v>702</v>
      </c>
      <c r="F2793" s="1131" t="str">
        <f t="shared" si="15"/>
        <v/>
      </c>
      <c r="G2793" s="1131">
        <v>0</v>
      </c>
      <c r="H2793" s="1131" t="s">
        <v>7397</v>
      </c>
      <c r="I2793" s="1131" t="s">
        <v>9765</v>
      </c>
      <c r="J2793" s="1131" t="s">
        <v>9766</v>
      </c>
      <c r="K2793" s="1131">
        <v>2</v>
      </c>
      <c r="L2793" s="1131" t="s">
        <v>9767</v>
      </c>
      <c r="R2793" s="1131">
        <v>14</v>
      </c>
      <c r="S2793" s="1131" t="s">
        <v>8376</v>
      </c>
      <c r="T2793" s="1131">
        <v>14</v>
      </c>
    </row>
    <row r="2794" spans="1:20">
      <c r="A2794" s="1131" t="s">
        <v>6603</v>
      </c>
      <c r="B2794" s="1132" t="s">
        <v>6604</v>
      </c>
      <c r="C2794" s="1133" t="s">
        <v>6098</v>
      </c>
      <c r="D2794" s="1133" t="s">
        <v>1041</v>
      </c>
      <c r="E2794" s="1133" t="s">
        <v>702</v>
      </c>
      <c r="F2794" s="1131" t="str">
        <f t="shared" si="15"/>
        <v/>
      </c>
      <c r="G2794" s="1131">
        <v>0</v>
      </c>
      <c r="H2794" s="1131" t="s">
        <v>7397</v>
      </c>
      <c r="I2794" s="1131" t="s">
        <v>9768</v>
      </c>
      <c r="J2794" s="1131" t="s">
        <v>9769</v>
      </c>
      <c r="K2794" s="1131">
        <v>2</v>
      </c>
      <c r="L2794" s="1131" t="s">
        <v>9770</v>
      </c>
      <c r="R2794" s="1131">
        <v>14</v>
      </c>
      <c r="S2794" s="1131" t="s">
        <v>8376</v>
      </c>
      <c r="T2794" s="1131">
        <v>14</v>
      </c>
    </row>
    <row r="2795" spans="1:20">
      <c r="A2795" s="1131" t="s">
        <v>6605</v>
      </c>
      <c r="B2795" s="1132" t="s">
        <v>6606</v>
      </c>
      <c r="C2795" s="1133" t="s">
        <v>6098</v>
      </c>
      <c r="D2795" s="1133" t="s">
        <v>1041</v>
      </c>
      <c r="E2795" s="1133" t="s">
        <v>702</v>
      </c>
      <c r="F2795" s="1131" t="str">
        <f t="shared" si="15"/>
        <v/>
      </c>
      <c r="G2795" s="1131">
        <v>0</v>
      </c>
      <c r="H2795" s="1131" t="s">
        <v>7397</v>
      </c>
      <c r="I2795" s="1131" t="s">
        <v>9771</v>
      </c>
      <c r="J2795" s="1131" t="s">
        <v>9772</v>
      </c>
      <c r="K2795" s="1131">
        <v>2</v>
      </c>
      <c r="L2795" s="1131" t="s">
        <v>9773</v>
      </c>
      <c r="R2795" s="1131">
        <v>14</v>
      </c>
      <c r="S2795" s="1131" t="s">
        <v>8376</v>
      </c>
      <c r="T2795" s="1131">
        <v>14</v>
      </c>
    </row>
    <row r="2796" spans="1:20">
      <c r="A2796" s="1131" t="s">
        <v>6607</v>
      </c>
      <c r="B2796" s="1132" t="s">
        <v>6608</v>
      </c>
      <c r="C2796" s="1133" t="s">
        <v>6098</v>
      </c>
      <c r="D2796" s="1133" t="s">
        <v>1041</v>
      </c>
      <c r="E2796" s="1133" t="s">
        <v>702</v>
      </c>
      <c r="F2796" s="1131" t="str">
        <f t="shared" si="15"/>
        <v/>
      </c>
      <c r="G2796" s="1131">
        <v>0</v>
      </c>
      <c r="H2796" s="1131" t="s">
        <v>7397</v>
      </c>
      <c r="I2796" s="1131" t="s">
        <v>9774</v>
      </c>
      <c r="J2796" s="1131" t="s">
        <v>9775</v>
      </c>
      <c r="K2796" s="1131">
        <v>2</v>
      </c>
      <c r="L2796" s="1131" t="s">
        <v>9776</v>
      </c>
      <c r="R2796" s="1131">
        <v>14</v>
      </c>
      <c r="S2796" s="1131" t="s">
        <v>8376</v>
      </c>
      <c r="T2796" s="1131">
        <v>14</v>
      </c>
    </row>
    <row r="2797" spans="1:20">
      <c r="A2797" s="1131" t="s">
        <v>6609</v>
      </c>
      <c r="B2797" s="1132" t="s">
        <v>6610</v>
      </c>
      <c r="C2797" s="1133" t="s">
        <v>6098</v>
      </c>
      <c r="D2797" s="1133" t="s">
        <v>1041</v>
      </c>
      <c r="E2797" s="1133" t="s">
        <v>702</v>
      </c>
      <c r="F2797" s="1131" t="str">
        <f t="shared" si="15"/>
        <v/>
      </c>
      <c r="G2797" s="1131">
        <v>0</v>
      </c>
      <c r="H2797" s="1131" t="s">
        <v>7397</v>
      </c>
      <c r="I2797" s="1131" t="s">
        <v>9777</v>
      </c>
      <c r="J2797" s="1131" t="s">
        <v>9778</v>
      </c>
      <c r="K2797" s="1131">
        <v>2</v>
      </c>
      <c r="L2797" s="1131" t="s">
        <v>9779</v>
      </c>
      <c r="R2797" s="1131">
        <v>14</v>
      </c>
      <c r="S2797" s="1131" t="s">
        <v>8376</v>
      </c>
      <c r="T2797" s="1131">
        <v>14</v>
      </c>
    </row>
    <row r="2798" spans="1:20">
      <c r="A2798" s="1131" t="s">
        <v>6611</v>
      </c>
      <c r="B2798" s="1132" t="s">
        <v>6612</v>
      </c>
      <c r="C2798" s="1133" t="s">
        <v>6098</v>
      </c>
      <c r="D2798" s="1133" t="s">
        <v>1041</v>
      </c>
      <c r="E2798" s="1133" t="s">
        <v>702</v>
      </c>
      <c r="F2798" s="1131" t="str">
        <f t="shared" si="15"/>
        <v/>
      </c>
      <c r="G2798" s="1131">
        <v>0</v>
      </c>
      <c r="H2798" s="1131" t="s">
        <v>7397</v>
      </c>
      <c r="I2798" s="1131" t="s">
        <v>9780</v>
      </c>
      <c r="J2798" s="1131" t="s">
        <v>9781</v>
      </c>
      <c r="K2798" s="1131">
        <v>2</v>
      </c>
      <c r="L2798" s="1131" t="s">
        <v>9782</v>
      </c>
      <c r="R2798" s="1131">
        <v>28</v>
      </c>
      <c r="S2798" s="1131" t="s">
        <v>8376</v>
      </c>
      <c r="T2798" s="1131">
        <v>28</v>
      </c>
    </row>
    <row r="2799" spans="1:20">
      <c r="A2799" s="1131" t="s">
        <v>6613</v>
      </c>
      <c r="B2799" s="1132" t="s">
        <v>6614</v>
      </c>
      <c r="C2799" s="1133" t="s">
        <v>6098</v>
      </c>
      <c r="D2799" s="1133" t="s">
        <v>1041</v>
      </c>
      <c r="E2799" s="1133" t="s">
        <v>702</v>
      </c>
      <c r="F2799" s="1131" t="str">
        <f t="shared" si="15"/>
        <v/>
      </c>
      <c r="G2799" s="1131">
        <v>0</v>
      </c>
      <c r="H2799" s="1131" t="s">
        <v>7397</v>
      </c>
      <c r="I2799" s="1131" t="s">
        <v>9783</v>
      </c>
      <c r="J2799" s="1131" t="s">
        <v>9784</v>
      </c>
      <c r="K2799" s="1131">
        <v>2</v>
      </c>
      <c r="L2799" s="1131" t="s">
        <v>9785</v>
      </c>
      <c r="R2799" s="1131">
        <v>14</v>
      </c>
      <c r="S2799" s="1131" t="s">
        <v>8376</v>
      </c>
      <c r="T2799" s="1131">
        <v>14</v>
      </c>
    </row>
    <row r="2800" spans="1:20">
      <c r="A2800" s="1131" t="s">
        <v>6615</v>
      </c>
      <c r="B2800" s="1132" t="s">
        <v>6616</v>
      </c>
      <c r="C2800" s="1133" t="s">
        <v>6098</v>
      </c>
      <c r="D2800" s="1133" t="s">
        <v>1041</v>
      </c>
      <c r="E2800" s="1133" t="s">
        <v>702</v>
      </c>
      <c r="F2800" s="1131" t="str">
        <f t="shared" si="15"/>
        <v/>
      </c>
      <c r="G2800" s="1131">
        <v>0</v>
      </c>
      <c r="H2800" s="1131" t="s">
        <v>7397</v>
      </c>
      <c r="I2800" s="1131" t="s">
        <v>9786</v>
      </c>
      <c r="J2800" s="1131" t="s">
        <v>9787</v>
      </c>
      <c r="K2800" s="1131">
        <v>2</v>
      </c>
      <c r="L2800" s="1131" t="s">
        <v>9788</v>
      </c>
      <c r="R2800" s="1131">
        <v>14</v>
      </c>
      <c r="S2800" s="1131" t="s">
        <v>8376</v>
      </c>
      <c r="T2800" s="1131">
        <v>14</v>
      </c>
    </row>
    <row r="2801" spans="1:20">
      <c r="A2801" s="1131" t="s">
        <v>6617</v>
      </c>
      <c r="B2801" s="1132" t="s">
        <v>6618</v>
      </c>
      <c r="C2801" s="1133" t="s">
        <v>6098</v>
      </c>
      <c r="D2801" s="1133" t="s">
        <v>1041</v>
      </c>
      <c r="E2801" s="1133" t="s">
        <v>702</v>
      </c>
      <c r="F2801" s="1131" t="str">
        <f t="shared" si="15"/>
        <v/>
      </c>
      <c r="G2801" s="1131">
        <v>0</v>
      </c>
      <c r="H2801" s="1131" t="s">
        <v>7397</v>
      </c>
      <c r="I2801" s="1131" t="s">
        <v>9789</v>
      </c>
      <c r="J2801" s="1131" t="s">
        <v>9790</v>
      </c>
      <c r="K2801" s="1131">
        <v>2</v>
      </c>
      <c r="L2801" s="1131" t="s">
        <v>9791</v>
      </c>
      <c r="R2801" s="1131">
        <v>14</v>
      </c>
      <c r="S2801" s="1131" t="s">
        <v>8376</v>
      </c>
      <c r="T2801" s="1131">
        <v>14</v>
      </c>
    </row>
    <row r="2802" spans="1:20">
      <c r="A2802" s="1131" t="s">
        <v>6619</v>
      </c>
      <c r="B2802" s="1132" t="s">
        <v>6620</v>
      </c>
      <c r="C2802" s="1133" t="s">
        <v>6098</v>
      </c>
      <c r="D2802" s="1133" t="s">
        <v>1041</v>
      </c>
      <c r="E2802" s="1133" t="s">
        <v>702</v>
      </c>
      <c r="F2802" s="1131" t="str">
        <f t="shared" si="15"/>
        <v/>
      </c>
      <c r="G2802" s="1131">
        <v>0</v>
      </c>
      <c r="H2802" s="1131" t="s">
        <v>7397</v>
      </c>
      <c r="I2802" s="1131" t="s">
        <v>9792</v>
      </c>
      <c r="J2802" s="1131" t="s">
        <v>9793</v>
      </c>
      <c r="K2802" s="1131">
        <v>2</v>
      </c>
      <c r="L2802" s="1131" t="s">
        <v>9794</v>
      </c>
      <c r="R2802" s="1131">
        <v>14</v>
      </c>
      <c r="S2802" s="1131" t="s">
        <v>8376</v>
      </c>
      <c r="T2802" s="1131">
        <v>14</v>
      </c>
    </row>
    <row r="2803" spans="1:20">
      <c r="A2803" s="1131" t="s">
        <v>6621</v>
      </c>
      <c r="B2803" s="1132" t="s">
        <v>6622</v>
      </c>
      <c r="C2803" s="1133" t="s">
        <v>6098</v>
      </c>
      <c r="D2803" s="1133" t="s">
        <v>1041</v>
      </c>
      <c r="E2803" s="1133" t="s">
        <v>702</v>
      </c>
      <c r="F2803" s="1131" t="str">
        <f t="shared" si="15"/>
        <v/>
      </c>
      <c r="G2803" s="1131">
        <v>0</v>
      </c>
      <c r="H2803" s="1131" t="s">
        <v>7397</v>
      </c>
      <c r="I2803" s="1131" t="s">
        <v>9795</v>
      </c>
      <c r="J2803" s="1131" t="s">
        <v>9796</v>
      </c>
      <c r="K2803" s="1131">
        <v>2</v>
      </c>
      <c r="L2803" s="1131" t="s">
        <v>9797</v>
      </c>
      <c r="R2803" s="1131">
        <v>14</v>
      </c>
      <c r="S2803" s="1131" t="s">
        <v>8376</v>
      </c>
      <c r="T2803" s="1131">
        <v>14</v>
      </c>
    </row>
    <row r="2804" spans="1:20">
      <c r="A2804" s="1131" t="s">
        <v>6623</v>
      </c>
      <c r="B2804" s="1132" t="s">
        <v>6624</v>
      </c>
      <c r="C2804" s="1133" t="s">
        <v>6098</v>
      </c>
      <c r="D2804" s="1133" t="s">
        <v>1041</v>
      </c>
      <c r="E2804" s="1133" t="s">
        <v>702</v>
      </c>
      <c r="F2804" s="1131" t="str">
        <f t="shared" si="15"/>
        <v/>
      </c>
      <c r="G2804" s="1131">
        <v>0</v>
      </c>
      <c r="H2804" s="1131" t="s">
        <v>7397</v>
      </c>
      <c r="I2804" s="1131" t="s">
        <v>9798</v>
      </c>
      <c r="J2804" s="1131" t="s">
        <v>9799</v>
      </c>
      <c r="K2804" s="1131">
        <v>2</v>
      </c>
      <c r="L2804" s="1131" t="s">
        <v>9800</v>
      </c>
      <c r="R2804" s="1131">
        <v>14</v>
      </c>
      <c r="S2804" s="1131" t="s">
        <v>8376</v>
      </c>
      <c r="T2804" s="1131">
        <v>14</v>
      </c>
    </row>
    <row r="2805" spans="1:20">
      <c r="A2805" s="1131" t="s">
        <v>6625</v>
      </c>
      <c r="B2805" s="1132" t="s">
        <v>6626</v>
      </c>
      <c r="C2805" s="1133" t="s">
        <v>6098</v>
      </c>
      <c r="D2805" s="1133" t="s">
        <v>1041</v>
      </c>
      <c r="E2805" s="1133" t="s">
        <v>702</v>
      </c>
      <c r="F2805" s="1131" t="str">
        <f t="shared" si="15"/>
        <v/>
      </c>
      <c r="G2805" s="1131">
        <v>0</v>
      </c>
      <c r="H2805" s="1131" t="s">
        <v>7397</v>
      </c>
      <c r="I2805" s="1131" t="s">
        <v>9801</v>
      </c>
      <c r="J2805" s="1131" t="s">
        <v>9802</v>
      </c>
      <c r="K2805" s="1131">
        <v>2</v>
      </c>
      <c r="L2805" s="1131" t="s">
        <v>9803</v>
      </c>
      <c r="R2805" s="1131">
        <v>14</v>
      </c>
      <c r="S2805" s="1131" t="s">
        <v>8376</v>
      </c>
      <c r="T2805" s="1131">
        <v>14</v>
      </c>
    </row>
    <row r="2806" spans="1:20">
      <c r="A2806" s="1131" t="s">
        <v>6627</v>
      </c>
      <c r="B2806" s="1132" t="s">
        <v>6628</v>
      </c>
      <c r="C2806" s="1133" t="s">
        <v>6098</v>
      </c>
      <c r="D2806" s="1133" t="s">
        <v>1041</v>
      </c>
      <c r="E2806" s="1133" t="s">
        <v>702</v>
      </c>
      <c r="F2806" s="1131" t="str">
        <f t="shared" si="15"/>
        <v/>
      </c>
      <c r="G2806" s="1131">
        <v>0</v>
      </c>
      <c r="H2806" s="1131" t="s">
        <v>7397</v>
      </c>
      <c r="I2806" s="1131" t="s">
        <v>9804</v>
      </c>
      <c r="J2806" s="1131" t="s">
        <v>9805</v>
      </c>
      <c r="K2806" s="1131">
        <v>2</v>
      </c>
      <c r="L2806" s="1131" t="s">
        <v>9806</v>
      </c>
      <c r="R2806" s="1131">
        <v>14</v>
      </c>
      <c r="S2806" s="1131" t="s">
        <v>8376</v>
      </c>
      <c r="T2806" s="1131">
        <v>14</v>
      </c>
    </row>
    <row r="2807" spans="1:20">
      <c r="A2807" s="1131" t="s">
        <v>6629</v>
      </c>
      <c r="B2807" s="1132" t="s">
        <v>6630</v>
      </c>
      <c r="C2807" s="1133" t="s">
        <v>6098</v>
      </c>
      <c r="D2807" s="1133" t="s">
        <v>1041</v>
      </c>
      <c r="E2807" s="1133" t="s">
        <v>702</v>
      </c>
      <c r="F2807" s="1131" t="str">
        <f t="shared" si="15"/>
        <v/>
      </c>
      <c r="G2807" s="1131">
        <v>0</v>
      </c>
      <c r="H2807" s="1131" t="s">
        <v>7397</v>
      </c>
      <c r="I2807" s="1131" t="s">
        <v>9807</v>
      </c>
      <c r="J2807" s="1131" t="s">
        <v>9808</v>
      </c>
      <c r="K2807" s="1131">
        <v>2</v>
      </c>
      <c r="L2807" s="1131" t="s">
        <v>9809</v>
      </c>
      <c r="R2807" s="1131">
        <v>14</v>
      </c>
      <c r="S2807" s="1131" t="s">
        <v>8376</v>
      </c>
      <c r="T2807" s="1131">
        <v>14</v>
      </c>
    </row>
    <row r="2808" spans="1:20">
      <c r="A2808" s="1131" t="s">
        <v>6631</v>
      </c>
      <c r="B2808" s="1132" t="s">
        <v>6632</v>
      </c>
      <c r="C2808" s="1133" t="s">
        <v>6098</v>
      </c>
      <c r="D2808" s="1133" t="s">
        <v>1041</v>
      </c>
      <c r="E2808" s="1133" t="s">
        <v>702</v>
      </c>
      <c r="F2808" s="1131" t="str">
        <f t="shared" si="15"/>
        <v/>
      </c>
      <c r="G2808" s="1131">
        <v>0</v>
      </c>
      <c r="H2808" s="1131" t="s">
        <v>7397</v>
      </c>
      <c r="I2808" s="1131" t="s">
        <v>9810</v>
      </c>
      <c r="J2808" s="1131" t="s">
        <v>9811</v>
      </c>
      <c r="K2808" s="1131">
        <v>2</v>
      </c>
      <c r="L2808" s="1131" t="s">
        <v>9809</v>
      </c>
      <c r="R2808" s="1131">
        <v>14</v>
      </c>
      <c r="S2808" s="1131" t="s">
        <v>7215</v>
      </c>
      <c r="T2808" s="1131">
        <v>14</v>
      </c>
    </row>
    <row r="2809" spans="1:20">
      <c r="A2809" s="1131" t="s">
        <v>6633</v>
      </c>
      <c r="B2809" s="1132" t="s">
        <v>6634</v>
      </c>
      <c r="C2809" s="1133" t="s">
        <v>6098</v>
      </c>
      <c r="D2809" s="1133" t="s">
        <v>1041</v>
      </c>
      <c r="E2809" s="1133" t="s">
        <v>702</v>
      </c>
      <c r="F2809" s="1131" t="str">
        <f t="shared" si="15"/>
        <v/>
      </c>
      <c r="G2809" s="1131">
        <v>0</v>
      </c>
      <c r="H2809" s="1131" t="s">
        <v>7397</v>
      </c>
      <c r="I2809" s="1131" t="s">
        <v>9812</v>
      </c>
      <c r="J2809" s="1131" t="s">
        <v>9813</v>
      </c>
      <c r="K2809" s="1131">
        <v>2</v>
      </c>
      <c r="L2809" s="1131" t="s">
        <v>9814</v>
      </c>
      <c r="R2809" s="1131">
        <v>14</v>
      </c>
      <c r="S2809" s="1131" t="s">
        <v>7215</v>
      </c>
      <c r="T2809" s="1131">
        <v>14</v>
      </c>
    </row>
    <row r="2810" spans="1:20">
      <c r="A2810" s="1131" t="s">
        <v>6635</v>
      </c>
      <c r="B2810" s="1132" t="s">
        <v>6636</v>
      </c>
      <c r="C2810" s="1133" t="s">
        <v>6098</v>
      </c>
      <c r="D2810" s="1133" t="s">
        <v>1041</v>
      </c>
      <c r="E2810" s="1133" t="s">
        <v>702</v>
      </c>
      <c r="F2810" s="1131" t="str">
        <f t="shared" si="15"/>
        <v/>
      </c>
      <c r="G2810" s="1131">
        <v>0</v>
      </c>
      <c r="H2810" s="1131" t="s">
        <v>7397</v>
      </c>
      <c r="I2810" s="1131" t="s">
        <v>9815</v>
      </c>
      <c r="J2810" s="1131" t="s">
        <v>9816</v>
      </c>
      <c r="K2810" s="1131">
        <v>2</v>
      </c>
      <c r="L2810" s="1131" t="s">
        <v>9817</v>
      </c>
      <c r="R2810" s="1131">
        <v>14</v>
      </c>
      <c r="S2810" s="1131" t="s">
        <v>8376</v>
      </c>
      <c r="T2810" s="1131">
        <v>14</v>
      </c>
    </row>
    <row r="2811" spans="1:20">
      <c r="A2811" s="1131" t="s">
        <v>6637</v>
      </c>
      <c r="B2811" s="1132" t="s">
        <v>6638</v>
      </c>
      <c r="C2811" s="1133" t="s">
        <v>6098</v>
      </c>
      <c r="D2811" s="1133" t="s">
        <v>1041</v>
      </c>
      <c r="E2811" s="1133" t="s">
        <v>702</v>
      </c>
      <c r="F2811" s="1131" t="str">
        <f t="shared" si="15"/>
        <v/>
      </c>
      <c r="G2811" s="1131">
        <v>-1</v>
      </c>
      <c r="H2811" s="1131" t="s">
        <v>437</v>
      </c>
      <c r="I2811" s="1131" t="s">
        <v>9818</v>
      </c>
      <c r="J2811" s="1131" t="s">
        <v>9819</v>
      </c>
      <c r="K2811" s="1131">
        <v>2</v>
      </c>
      <c r="L2811" s="1131" t="s">
        <v>9820</v>
      </c>
      <c r="R2811" s="1131">
        <v>16</v>
      </c>
      <c r="S2811" s="1131" t="s">
        <v>8376</v>
      </c>
      <c r="T2811" s="1131">
        <v>16</v>
      </c>
    </row>
    <row r="2812" spans="1:20">
      <c r="A2812" s="1131" t="s">
        <v>6639</v>
      </c>
      <c r="B2812" s="1132" t="s">
        <v>6640</v>
      </c>
      <c r="C2812" s="1133" t="s">
        <v>6098</v>
      </c>
      <c r="D2812" s="1133" t="s">
        <v>1041</v>
      </c>
      <c r="E2812" s="1133" t="s">
        <v>702</v>
      </c>
      <c r="F2812" s="1131" t="str">
        <f t="shared" si="15"/>
        <v/>
      </c>
      <c r="G2812" s="1131">
        <v>-1</v>
      </c>
      <c r="H2812" s="1131" t="s">
        <v>437</v>
      </c>
      <c r="I2812" s="1131" t="s">
        <v>9821</v>
      </c>
      <c r="J2812" s="1131" t="s">
        <v>9822</v>
      </c>
      <c r="R2812" s="1131">
        <v>14</v>
      </c>
      <c r="S2812" s="1131" t="s">
        <v>8376</v>
      </c>
      <c r="T2812" s="1131">
        <v>14</v>
      </c>
    </row>
    <row r="2813" spans="1:20">
      <c r="A2813" s="1131" t="s">
        <v>6641</v>
      </c>
      <c r="B2813" s="1132" t="s">
        <v>6642</v>
      </c>
      <c r="C2813" s="1133" t="s">
        <v>6098</v>
      </c>
      <c r="D2813" s="1133" t="s">
        <v>1041</v>
      </c>
      <c r="E2813" s="1133" t="s">
        <v>702</v>
      </c>
      <c r="F2813" s="1131" t="str">
        <f t="shared" si="15"/>
        <v/>
      </c>
      <c r="G2813" s="1131">
        <v>-1</v>
      </c>
      <c r="H2813" s="1131" t="s">
        <v>437</v>
      </c>
      <c r="I2813" s="1131" t="s">
        <v>9823</v>
      </c>
      <c r="J2813" s="1131" t="s">
        <v>9824</v>
      </c>
      <c r="R2813" s="1131">
        <v>14</v>
      </c>
      <c r="S2813" s="1131" t="s">
        <v>8376</v>
      </c>
      <c r="T2813" s="1131">
        <v>14</v>
      </c>
    </row>
    <row r="2814" spans="1:20">
      <c r="A2814" s="1131" t="s">
        <v>6643</v>
      </c>
      <c r="B2814" s="1132" t="s">
        <v>6644</v>
      </c>
      <c r="C2814" s="1133" t="s">
        <v>6098</v>
      </c>
      <c r="D2814" s="1133" t="s">
        <v>1041</v>
      </c>
      <c r="E2814" s="1133" t="s">
        <v>702</v>
      </c>
      <c r="F2814" s="1131" t="str">
        <f t="shared" si="15"/>
        <v/>
      </c>
      <c r="G2814" s="1131">
        <v>-1</v>
      </c>
      <c r="H2814" s="1131" t="s">
        <v>437</v>
      </c>
      <c r="I2814" s="1131" t="s">
        <v>9825</v>
      </c>
      <c r="J2814" s="1131" t="s">
        <v>9826</v>
      </c>
      <c r="R2814" s="1131">
        <v>14</v>
      </c>
      <c r="S2814" s="1131" t="s">
        <v>8376</v>
      </c>
      <c r="T2814" s="1131">
        <v>14</v>
      </c>
    </row>
    <row r="2815" spans="1:20">
      <c r="A2815" s="1131" t="s">
        <v>6645</v>
      </c>
      <c r="B2815" s="1132" t="s">
        <v>6646</v>
      </c>
      <c r="C2815" s="1133" t="s">
        <v>6098</v>
      </c>
      <c r="D2815" s="1133" t="s">
        <v>1041</v>
      </c>
      <c r="E2815" s="1133" t="s">
        <v>702</v>
      </c>
      <c r="F2815" s="1131" t="str">
        <f t="shared" si="15"/>
        <v/>
      </c>
      <c r="G2815" s="1131">
        <v>-1</v>
      </c>
      <c r="H2815" s="1131" t="s">
        <v>437</v>
      </c>
      <c r="I2815" s="1131" t="s">
        <v>9827</v>
      </c>
      <c r="J2815" s="1131" t="s">
        <v>9828</v>
      </c>
      <c r="R2815" s="1131">
        <v>42</v>
      </c>
      <c r="S2815" s="1131" t="s">
        <v>8376</v>
      </c>
      <c r="T2815" s="1131">
        <v>42</v>
      </c>
    </row>
    <row r="2816" spans="1:20">
      <c r="A2816" s="1131" t="s">
        <v>6647</v>
      </c>
      <c r="B2816" s="1132" t="s">
        <v>6648</v>
      </c>
      <c r="C2816" s="1133" t="s">
        <v>6098</v>
      </c>
      <c r="D2816" s="1133" t="s">
        <v>1041</v>
      </c>
      <c r="E2816" s="1133" t="s">
        <v>702</v>
      </c>
      <c r="F2816" s="1131" t="str">
        <f t="shared" si="15"/>
        <v/>
      </c>
      <c r="G2816" s="1131">
        <v>-1</v>
      </c>
      <c r="H2816" s="1131" t="s">
        <v>437</v>
      </c>
      <c r="I2816" s="1131" t="s">
        <v>9829</v>
      </c>
      <c r="J2816" s="1131" t="s">
        <v>9830</v>
      </c>
      <c r="R2816" s="1131">
        <v>14</v>
      </c>
      <c r="S2816" s="1131" t="s">
        <v>8376</v>
      </c>
      <c r="T2816" s="1131">
        <v>14</v>
      </c>
    </row>
    <row r="2817" spans="1:20">
      <c r="A2817" s="1131" t="s">
        <v>6649</v>
      </c>
      <c r="B2817" s="1132" t="s">
        <v>6650</v>
      </c>
      <c r="C2817" s="1133" t="s">
        <v>6098</v>
      </c>
      <c r="D2817" s="1133" t="s">
        <v>1041</v>
      </c>
      <c r="E2817" s="1133" t="s">
        <v>702</v>
      </c>
      <c r="F2817" s="1131" t="str">
        <f t="shared" si="15"/>
        <v/>
      </c>
      <c r="G2817" s="1131">
        <v>-1</v>
      </c>
      <c r="H2817" s="1131" t="s">
        <v>437</v>
      </c>
      <c r="I2817" s="1131" t="s">
        <v>9831</v>
      </c>
      <c r="J2817" s="1131" t="s">
        <v>9832</v>
      </c>
      <c r="R2817" s="1131">
        <v>14</v>
      </c>
      <c r="S2817" s="1131" t="s">
        <v>8376</v>
      </c>
      <c r="T2817" s="1131">
        <v>14</v>
      </c>
    </row>
    <row r="2818" spans="1:20">
      <c r="A2818" s="1131" t="s">
        <v>6651</v>
      </c>
      <c r="B2818" s="1132" t="s">
        <v>6652</v>
      </c>
      <c r="C2818" s="1133" t="s">
        <v>6098</v>
      </c>
      <c r="D2818" s="1133" t="s">
        <v>1041</v>
      </c>
      <c r="E2818" s="1133" t="s">
        <v>702</v>
      </c>
      <c r="F2818" s="1131" t="str">
        <f t="shared" si="15"/>
        <v/>
      </c>
      <c r="G2818" s="1131">
        <v>-1</v>
      </c>
      <c r="H2818" s="1131" t="s">
        <v>437</v>
      </c>
      <c r="I2818" s="1131" t="s">
        <v>9833</v>
      </c>
      <c r="J2818" s="1131" t="s">
        <v>9834</v>
      </c>
      <c r="R2818" s="1131">
        <v>28</v>
      </c>
      <c r="S2818" s="1131" t="s">
        <v>8376</v>
      </c>
      <c r="T2818" s="1131">
        <v>28</v>
      </c>
    </row>
    <row r="2819" spans="1:20">
      <c r="A2819" s="1131" t="s">
        <v>6653</v>
      </c>
      <c r="B2819" s="1132" t="s">
        <v>6654</v>
      </c>
      <c r="C2819" s="1133" t="s">
        <v>6098</v>
      </c>
      <c r="D2819" s="1133" t="s">
        <v>1041</v>
      </c>
      <c r="E2819" s="1133" t="s">
        <v>702</v>
      </c>
      <c r="F2819" s="1131" t="str">
        <f t="shared" si="15"/>
        <v/>
      </c>
      <c r="G2819" s="1131">
        <v>-1</v>
      </c>
      <c r="H2819" s="1131" t="s">
        <v>437</v>
      </c>
      <c r="I2819" s="1131" t="s">
        <v>9835</v>
      </c>
      <c r="J2819" s="1131" t="s">
        <v>9836</v>
      </c>
      <c r="R2819" s="1131">
        <v>14</v>
      </c>
      <c r="S2819" s="1131" t="s">
        <v>8376</v>
      </c>
      <c r="T2819" s="1131">
        <v>14</v>
      </c>
    </row>
    <row r="2820" spans="1:20">
      <c r="A2820" s="1131" t="s">
        <v>6655</v>
      </c>
      <c r="B2820" s="1132" t="s">
        <v>6656</v>
      </c>
      <c r="C2820" s="1133" t="s">
        <v>6098</v>
      </c>
      <c r="D2820" s="1133" t="s">
        <v>1041</v>
      </c>
      <c r="E2820" s="1133" t="s">
        <v>702</v>
      </c>
      <c r="F2820" s="1131" t="str">
        <f t="shared" si="15"/>
        <v/>
      </c>
      <c r="G2820" s="1131">
        <v>-1</v>
      </c>
      <c r="H2820" s="1131" t="s">
        <v>437</v>
      </c>
      <c r="I2820" s="1131" t="s">
        <v>9837</v>
      </c>
      <c r="J2820" s="1131" t="s">
        <v>9838</v>
      </c>
      <c r="R2820" s="1131">
        <v>42</v>
      </c>
      <c r="S2820" s="1131" t="s">
        <v>8376</v>
      </c>
      <c r="T2820" s="1131">
        <v>42</v>
      </c>
    </row>
    <row r="2821" spans="1:20">
      <c r="A2821" s="1131" t="s">
        <v>6657</v>
      </c>
      <c r="B2821" s="1132" t="s">
        <v>6658</v>
      </c>
      <c r="C2821" s="1133" t="s">
        <v>6098</v>
      </c>
      <c r="D2821" s="1133" t="s">
        <v>1041</v>
      </c>
      <c r="E2821" s="1133" t="s">
        <v>702</v>
      </c>
      <c r="F2821" s="1131" t="str">
        <f t="shared" si="15"/>
        <v/>
      </c>
      <c r="G2821" s="1131">
        <v>-1</v>
      </c>
      <c r="H2821" s="1131" t="s">
        <v>437</v>
      </c>
      <c r="I2821" s="1131" t="s">
        <v>9839</v>
      </c>
      <c r="J2821" s="1131" t="s">
        <v>9840</v>
      </c>
      <c r="R2821" s="1131">
        <v>14</v>
      </c>
      <c r="S2821" s="1131" t="s">
        <v>8376</v>
      </c>
      <c r="T2821" s="1131">
        <v>14</v>
      </c>
    </row>
    <row r="2822" spans="1:20">
      <c r="A2822" s="1131" t="s">
        <v>6659</v>
      </c>
      <c r="B2822" s="1132" t="s">
        <v>6660</v>
      </c>
      <c r="C2822" s="1133" t="s">
        <v>6098</v>
      </c>
      <c r="D2822" s="1133" t="s">
        <v>1041</v>
      </c>
      <c r="E2822" s="1133" t="s">
        <v>702</v>
      </c>
      <c r="F2822" s="1131" t="str">
        <f t="shared" si="15"/>
        <v/>
      </c>
      <c r="G2822" s="1131">
        <v>-1</v>
      </c>
      <c r="H2822" s="1131" t="s">
        <v>437</v>
      </c>
      <c r="I2822" s="1131" t="s">
        <v>9841</v>
      </c>
      <c r="J2822" s="1131" t="s">
        <v>9842</v>
      </c>
      <c r="R2822" s="1131">
        <v>14</v>
      </c>
      <c r="S2822" s="1131" t="s">
        <v>8376</v>
      </c>
      <c r="T2822" s="1131">
        <v>14</v>
      </c>
    </row>
    <row r="2823" spans="1:20">
      <c r="A2823" s="1131" t="s">
        <v>6661</v>
      </c>
      <c r="B2823" s="1132" t="s">
        <v>6662</v>
      </c>
      <c r="C2823" s="1133" t="s">
        <v>6098</v>
      </c>
      <c r="D2823" s="1133" t="s">
        <v>1041</v>
      </c>
      <c r="E2823" s="1133" t="s">
        <v>702</v>
      </c>
      <c r="F2823" s="1131" t="str">
        <f t="shared" si="15"/>
        <v/>
      </c>
      <c r="G2823" s="1131">
        <v>-1</v>
      </c>
      <c r="H2823" s="1131" t="s">
        <v>437</v>
      </c>
      <c r="I2823" s="1131" t="s">
        <v>9843</v>
      </c>
      <c r="J2823" s="1131" t="s">
        <v>9844</v>
      </c>
      <c r="R2823" s="1131">
        <v>14</v>
      </c>
      <c r="S2823" s="1131" t="s">
        <v>8376</v>
      </c>
      <c r="T2823" s="1131">
        <v>14</v>
      </c>
    </row>
    <row r="2824" spans="1:20">
      <c r="A2824" s="1131" t="s">
        <v>6663</v>
      </c>
      <c r="B2824" s="1132" t="s">
        <v>6664</v>
      </c>
      <c r="C2824" s="1133" t="s">
        <v>6098</v>
      </c>
      <c r="D2824" s="1133" t="s">
        <v>1041</v>
      </c>
      <c r="E2824" s="1133" t="s">
        <v>702</v>
      </c>
      <c r="F2824" s="1131" t="str">
        <f t="shared" si="15"/>
        <v/>
      </c>
      <c r="G2824" s="1131">
        <v>-1</v>
      </c>
      <c r="H2824" s="1131" t="s">
        <v>437</v>
      </c>
      <c r="I2824" s="1131" t="s">
        <v>9845</v>
      </c>
      <c r="J2824" s="1131" t="s">
        <v>9846</v>
      </c>
      <c r="R2824" s="1131">
        <v>14</v>
      </c>
      <c r="S2824" s="1131" t="s">
        <v>8376</v>
      </c>
      <c r="T2824" s="1131">
        <v>14</v>
      </c>
    </row>
    <row r="2825" spans="1:20">
      <c r="A2825" s="1131" t="s">
        <v>6665</v>
      </c>
      <c r="B2825" s="1132" t="s">
        <v>6666</v>
      </c>
      <c r="C2825" s="1133" t="s">
        <v>6098</v>
      </c>
      <c r="D2825" s="1133" t="s">
        <v>1041</v>
      </c>
      <c r="E2825" s="1133" t="s">
        <v>702</v>
      </c>
      <c r="F2825" s="1131" t="str">
        <f t="shared" si="15"/>
        <v/>
      </c>
      <c r="G2825" s="1131">
        <v>-1</v>
      </c>
      <c r="H2825" s="1131" t="s">
        <v>437</v>
      </c>
      <c r="I2825" s="1131" t="s">
        <v>9847</v>
      </c>
      <c r="J2825" s="1131" t="s">
        <v>9848</v>
      </c>
      <c r="K2825" s="1131">
        <v>2</v>
      </c>
      <c r="L2825" s="1131" t="s">
        <v>9849</v>
      </c>
      <c r="R2825" s="1131">
        <v>16</v>
      </c>
      <c r="S2825" s="1131" t="s">
        <v>8376</v>
      </c>
      <c r="T2825" s="1131">
        <v>16</v>
      </c>
    </row>
    <row r="2826" spans="1:20">
      <c r="A2826" s="1131" t="s">
        <v>6667</v>
      </c>
      <c r="B2826" s="1132" t="s">
        <v>6668</v>
      </c>
      <c r="C2826" s="1133" t="s">
        <v>6098</v>
      </c>
      <c r="D2826" s="1133" t="s">
        <v>1041</v>
      </c>
      <c r="E2826" s="1133" t="s">
        <v>702</v>
      </c>
      <c r="F2826" s="1131" t="str">
        <f t="shared" si="15"/>
        <v/>
      </c>
      <c r="G2826" s="1131">
        <v>-1</v>
      </c>
      <c r="H2826" s="1131" t="s">
        <v>437</v>
      </c>
      <c r="I2826" s="1131" t="s">
        <v>9850</v>
      </c>
      <c r="J2826" s="1131" t="s">
        <v>9851</v>
      </c>
      <c r="R2826" s="1131">
        <v>14</v>
      </c>
      <c r="S2826" s="1131" t="s">
        <v>8376</v>
      </c>
      <c r="T2826" s="1131">
        <v>14</v>
      </c>
    </row>
    <row r="2827" spans="1:20">
      <c r="A2827" s="1131" t="s">
        <v>6669</v>
      </c>
      <c r="B2827" s="1132" t="s">
        <v>6670</v>
      </c>
      <c r="C2827" s="1133" t="s">
        <v>6098</v>
      </c>
      <c r="D2827" s="1133" t="s">
        <v>1041</v>
      </c>
      <c r="E2827" s="1133" t="s">
        <v>702</v>
      </c>
      <c r="F2827" s="1131" t="str">
        <f t="shared" si="15"/>
        <v/>
      </c>
      <c r="G2827" s="1131">
        <v>-1</v>
      </c>
      <c r="H2827" s="1131" t="s">
        <v>437</v>
      </c>
      <c r="I2827" s="1131" t="s">
        <v>9852</v>
      </c>
      <c r="J2827" s="1131" t="s">
        <v>9853</v>
      </c>
      <c r="R2827" s="1131">
        <v>14</v>
      </c>
      <c r="S2827" s="1131" t="s">
        <v>8376</v>
      </c>
      <c r="T2827" s="1131">
        <v>14</v>
      </c>
    </row>
    <row r="2828" spans="1:20">
      <c r="A2828" s="1131" t="s">
        <v>6671</v>
      </c>
      <c r="B2828" s="1132" t="s">
        <v>6672</v>
      </c>
      <c r="C2828" s="1133" t="s">
        <v>6098</v>
      </c>
      <c r="D2828" s="1133" t="s">
        <v>1041</v>
      </c>
      <c r="E2828" s="1133" t="s">
        <v>702</v>
      </c>
      <c r="F2828" s="1131" t="str">
        <f t="shared" si="15"/>
        <v/>
      </c>
      <c r="G2828" s="1131">
        <v>-1</v>
      </c>
      <c r="H2828" s="1131" t="s">
        <v>437</v>
      </c>
      <c r="I2828" s="1131" t="s">
        <v>9854</v>
      </c>
      <c r="J2828" s="1131" t="s">
        <v>9855</v>
      </c>
      <c r="R2828" s="1131">
        <v>14</v>
      </c>
      <c r="S2828" s="1131" t="s">
        <v>8376</v>
      </c>
      <c r="T2828" s="1131">
        <v>14</v>
      </c>
    </row>
    <row r="2829" spans="1:20">
      <c r="A2829" s="1131" t="s">
        <v>6673</v>
      </c>
      <c r="B2829" s="1132" t="s">
        <v>6674</v>
      </c>
      <c r="C2829" s="1133" t="s">
        <v>6098</v>
      </c>
      <c r="D2829" s="1133" t="s">
        <v>1041</v>
      </c>
      <c r="E2829" s="1133" t="s">
        <v>702</v>
      </c>
      <c r="F2829" s="1131" t="str">
        <f t="shared" si="15"/>
        <v/>
      </c>
      <c r="G2829" s="1131">
        <v>-1</v>
      </c>
      <c r="H2829" s="1131" t="s">
        <v>437</v>
      </c>
      <c r="I2829" s="1131" t="s">
        <v>9856</v>
      </c>
      <c r="J2829" s="1131" t="s">
        <v>9857</v>
      </c>
      <c r="K2829" s="1131">
        <v>2</v>
      </c>
      <c r="L2829" s="1131" t="s">
        <v>9858</v>
      </c>
      <c r="R2829" s="1131">
        <v>14</v>
      </c>
      <c r="S2829" s="1131" t="s">
        <v>8376</v>
      </c>
      <c r="T2829" s="1131">
        <v>14</v>
      </c>
    </row>
    <row r="2830" spans="1:20">
      <c r="A2830" s="1131" t="s">
        <v>6675</v>
      </c>
      <c r="B2830" s="1132" t="s">
        <v>6676</v>
      </c>
      <c r="C2830" s="1133" t="s">
        <v>6098</v>
      </c>
      <c r="D2830" s="1133" t="s">
        <v>1041</v>
      </c>
      <c r="E2830" s="1133" t="s">
        <v>702</v>
      </c>
      <c r="F2830" s="1131" t="str">
        <f t="shared" si="15"/>
        <v/>
      </c>
      <c r="G2830" s="1131">
        <v>-1</v>
      </c>
      <c r="H2830" s="1131" t="s">
        <v>437</v>
      </c>
      <c r="I2830" s="1131" t="s">
        <v>9859</v>
      </c>
      <c r="J2830" s="1131" t="s">
        <v>9860</v>
      </c>
      <c r="R2830" s="1131">
        <v>14</v>
      </c>
      <c r="S2830" s="1131" t="s">
        <v>8376</v>
      </c>
      <c r="T2830" s="1131">
        <v>14</v>
      </c>
    </row>
    <row r="2831" spans="1:20">
      <c r="A2831" s="1131" t="s">
        <v>6677</v>
      </c>
      <c r="B2831" s="1132" t="s">
        <v>6678</v>
      </c>
      <c r="C2831" s="1133" t="s">
        <v>6098</v>
      </c>
      <c r="D2831" s="1133" t="s">
        <v>1041</v>
      </c>
      <c r="E2831" s="1133" t="s">
        <v>702</v>
      </c>
      <c r="F2831" s="1131" t="str">
        <f t="shared" si="15"/>
        <v/>
      </c>
      <c r="G2831" s="1131">
        <v>-1</v>
      </c>
      <c r="H2831" s="1131" t="s">
        <v>437</v>
      </c>
      <c r="I2831" s="1131" t="s">
        <v>9861</v>
      </c>
      <c r="J2831" s="1131" t="s">
        <v>9862</v>
      </c>
      <c r="R2831" s="1131">
        <v>14</v>
      </c>
      <c r="S2831" s="1131" t="s">
        <v>8376</v>
      </c>
      <c r="T2831" s="1131">
        <v>14</v>
      </c>
    </row>
    <row r="2832" spans="1:20">
      <c r="A2832" s="1131" t="s">
        <v>6679</v>
      </c>
      <c r="B2832" s="1132" t="s">
        <v>6680</v>
      </c>
      <c r="C2832" s="1133" t="s">
        <v>6098</v>
      </c>
      <c r="D2832" s="1133" t="s">
        <v>1041</v>
      </c>
      <c r="E2832" s="1133" t="s">
        <v>702</v>
      </c>
      <c r="F2832" s="1131" t="str">
        <f t="shared" si="15"/>
        <v/>
      </c>
      <c r="G2832" s="1131">
        <v>-1</v>
      </c>
      <c r="H2832" s="1131" t="s">
        <v>437</v>
      </c>
      <c r="I2832" s="1131" t="s">
        <v>9863</v>
      </c>
      <c r="J2832" s="1131" t="s">
        <v>9864</v>
      </c>
      <c r="R2832" s="1131">
        <v>14</v>
      </c>
      <c r="S2832" s="1131" t="s">
        <v>8376</v>
      </c>
      <c r="T2832" s="1131">
        <v>14</v>
      </c>
    </row>
    <row r="2833" spans="1:20">
      <c r="A2833" s="1131" t="s">
        <v>6681</v>
      </c>
      <c r="B2833" s="1132" t="s">
        <v>6682</v>
      </c>
      <c r="C2833" s="1133" t="s">
        <v>6098</v>
      </c>
      <c r="D2833" s="1133" t="s">
        <v>1041</v>
      </c>
      <c r="E2833" s="1133" t="s">
        <v>702</v>
      </c>
      <c r="F2833" s="1131" t="str">
        <f t="shared" si="15"/>
        <v/>
      </c>
      <c r="G2833" s="1131">
        <v>-1</v>
      </c>
      <c r="H2833" s="1131" t="s">
        <v>437</v>
      </c>
      <c r="I2833" s="1131" t="s">
        <v>9865</v>
      </c>
      <c r="J2833" s="1131" t="s">
        <v>9866</v>
      </c>
      <c r="R2833" s="1131">
        <v>14</v>
      </c>
      <c r="S2833" s="1131" t="s">
        <v>8376</v>
      </c>
      <c r="T2833" s="1131">
        <v>14</v>
      </c>
    </row>
    <row r="2834" spans="1:20">
      <c r="A2834" s="1131" t="s">
        <v>6683</v>
      </c>
      <c r="B2834" s="1132" t="s">
        <v>6684</v>
      </c>
      <c r="C2834" s="1133" t="s">
        <v>6098</v>
      </c>
      <c r="D2834" s="1133" t="s">
        <v>1041</v>
      </c>
      <c r="E2834" s="1133" t="s">
        <v>702</v>
      </c>
      <c r="F2834" s="1131" t="str">
        <f t="shared" si="15"/>
        <v/>
      </c>
      <c r="G2834" s="1131">
        <v>-1</v>
      </c>
      <c r="H2834" s="1131" t="s">
        <v>437</v>
      </c>
      <c r="I2834" s="1131" t="s">
        <v>9867</v>
      </c>
      <c r="J2834" s="1131" t="s">
        <v>9868</v>
      </c>
      <c r="R2834" s="1131">
        <v>14</v>
      </c>
      <c r="S2834" s="1131" t="s">
        <v>8376</v>
      </c>
      <c r="T2834" s="1131">
        <v>14</v>
      </c>
    </row>
    <row r="2835" spans="1:20">
      <c r="A2835" s="1131" t="s">
        <v>6685</v>
      </c>
      <c r="B2835" s="1132" t="s">
        <v>6686</v>
      </c>
      <c r="C2835" s="1133" t="s">
        <v>6098</v>
      </c>
      <c r="D2835" s="1133" t="s">
        <v>1041</v>
      </c>
      <c r="E2835" s="1133" t="s">
        <v>702</v>
      </c>
      <c r="F2835" s="1131" t="str">
        <f t="shared" si="15"/>
        <v/>
      </c>
      <c r="G2835" s="1131">
        <v>-1</v>
      </c>
      <c r="H2835" s="1131" t="s">
        <v>437</v>
      </c>
      <c r="I2835" s="1131" t="s">
        <v>9869</v>
      </c>
      <c r="J2835" s="1131" t="s">
        <v>9870</v>
      </c>
      <c r="K2835" s="1131">
        <v>2</v>
      </c>
      <c r="L2835" s="1131" t="s">
        <v>9871</v>
      </c>
      <c r="R2835" s="1131">
        <v>14</v>
      </c>
      <c r="S2835" s="1131" t="s">
        <v>8376</v>
      </c>
      <c r="T2835" s="1131">
        <v>14</v>
      </c>
    </row>
    <row r="2836" spans="1:20">
      <c r="A2836" s="1131" t="s">
        <v>6687</v>
      </c>
      <c r="B2836" s="1132" t="s">
        <v>6688</v>
      </c>
      <c r="C2836" s="1133" t="s">
        <v>6098</v>
      </c>
      <c r="D2836" s="1133" t="s">
        <v>1041</v>
      </c>
      <c r="E2836" s="1133" t="s">
        <v>702</v>
      </c>
      <c r="F2836" s="1131" t="str">
        <f t="shared" si="15"/>
        <v/>
      </c>
      <c r="G2836" s="1131">
        <v>-1</v>
      </c>
      <c r="H2836" s="1131" t="s">
        <v>437</v>
      </c>
      <c r="I2836" s="1131" t="s">
        <v>9872</v>
      </c>
      <c r="J2836" s="1131" t="s">
        <v>9873</v>
      </c>
      <c r="R2836" s="1131">
        <v>14</v>
      </c>
      <c r="S2836" s="1131" t="s">
        <v>8376</v>
      </c>
      <c r="T2836" s="1131">
        <v>14</v>
      </c>
    </row>
    <row r="2837" spans="1:20">
      <c r="A2837" s="1131" t="s">
        <v>6689</v>
      </c>
      <c r="B2837" s="1132" t="s">
        <v>6690</v>
      </c>
      <c r="C2837" s="1133" t="s">
        <v>6098</v>
      </c>
      <c r="D2837" s="1133" t="s">
        <v>1041</v>
      </c>
      <c r="E2837" s="1133" t="s">
        <v>702</v>
      </c>
      <c r="F2837" s="1131" t="str">
        <f t="shared" si="15"/>
        <v/>
      </c>
      <c r="G2837" s="1131">
        <v>-1</v>
      </c>
      <c r="H2837" s="1131" t="s">
        <v>437</v>
      </c>
      <c r="I2837" s="1131" t="s">
        <v>9874</v>
      </c>
      <c r="J2837" s="1131" t="s">
        <v>9875</v>
      </c>
      <c r="R2837" s="1131">
        <v>14</v>
      </c>
      <c r="S2837" s="1131" t="s">
        <v>8376</v>
      </c>
      <c r="T2837" s="1131">
        <v>14</v>
      </c>
    </row>
    <row r="2838" spans="1:20">
      <c r="A2838" s="1131" t="s">
        <v>6691</v>
      </c>
      <c r="B2838" s="1132" t="s">
        <v>6692</v>
      </c>
      <c r="C2838" s="1133" t="s">
        <v>6098</v>
      </c>
      <c r="D2838" s="1133" t="s">
        <v>1041</v>
      </c>
      <c r="E2838" s="1133" t="s">
        <v>702</v>
      </c>
      <c r="F2838" s="1131" t="str">
        <f t="shared" si="15"/>
        <v/>
      </c>
      <c r="G2838" s="1131">
        <v>-1</v>
      </c>
      <c r="H2838" s="1131" t="s">
        <v>437</v>
      </c>
      <c r="I2838" s="1131" t="s">
        <v>9876</v>
      </c>
      <c r="J2838" s="1131" t="s">
        <v>9877</v>
      </c>
      <c r="R2838" s="1131">
        <v>14</v>
      </c>
      <c r="S2838" s="1131" t="s">
        <v>8376</v>
      </c>
      <c r="T2838" s="1131">
        <v>14</v>
      </c>
    </row>
    <row r="2839" spans="1:20">
      <c r="A2839" s="1131" t="s">
        <v>6693</v>
      </c>
      <c r="B2839" s="1132" t="s">
        <v>6694</v>
      </c>
      <c r="C2839" s="1133" t="s">
        <v>6098</v>
      </c>
      <c r="D2839" s="1133" t="s">
        <v>1041</v>
      </c>
      <c r="E2839" s="1133" t="s">
        <v>702</v>
      </c>
      <c r="F2839" s="1131" t="str">
        <f t="shared" si="15"/>
        <v/>
      </c>
      <c r="G2839" s="1131">
        <v>-1</v>
      </c>
      <c r="H2839" s="1131" t="s">
        <v>437</v>
      </c>
      <c r="I2839" s="1131" t="s">
        <v>9878</v>
      </c>
      <c r="J2839" s="1131" t="s">
        <v>9879</v>
      </c>
      <c r="K2839" s="1131">
        <v>2</v>
      </c>
      <c r="L2839" s="1131" t="s">
        <v>9880</v>
      </c>
      <c r="R2839" s="1131">
        <v>16</v>
      </c>
      <c r="S2839" s="1131" t="s">
        <v>8376</v>
      </c>
      <c r="T2839" s="1131">
        <v>16</v>
      </c>
    </row>
    <row r="2840" spans="1:20">
      <c r="A2840" s="1131" t="s">
        <v>6695</v>
      </c>
      <c r="B2840" s="1132" t="s">
        <v>6696</v>
      </c>
      <c r="C2840" s="1133" t="s">
        <v>6098</v>
      </c>
      <c r="D2840" s="1133" t="s">
        <v>1041</v>
      </c>
      <c r="E2840" s="1133" t="s">
        <v>702</v>
      </c>
      <c r="F2840" s="1131" t="str">
        <f t="shared" si="15"/>
        <v/>
      </c>
      <c r="G2840" s="1131">
        <v>-1</v>
      </c>
      <c r="H2840" s="1131" t="s">
        <v>437</v>
      </c>
      <c r="I2840" s="1131" t="s">
        <v>9881</v>
      </c>
      <c r="J2840" s="1131" t="s">
        <v>9882</v>
      </c>
      <c r="R2840" s="1131">
        <v>14</v>
      </c>
      <c r="S2840" s="1131" t="s">
        <v>8376</v>
      </c>
      <c r="T2840" s="1131">
        <v>14</v>
      </c>
    </row>
    <row r="2841" spans="1:20">
      <c r="A2841" s="1131" t="s">
        <v>6697</v>
      </c>
      <c r="B2841" s="1132" t="s">
        <v>6698</v>
      </c>
      <c r="C2841" s="1133" t="s">
        <v>6098</v>
      </c>
      <c r="D2841" s="1133" t="s">
        <v>1041</v>
      </c>
      <c r="E2841" s="1133" t="s">
        <v>702</v>
      </c>
      <c r="F2841" s="1131" t="str">
        <f t="shared" si="15"/>
        <v/>
      </c>
      <c r="G2841" s="1131">
        <v>-1</v>
      </c>
      <c r="H2841" s="1131" t="s">
        <v>437</v>
      </c>
      <c r="I2841" s="1131" t="s">
        <v>9883</v>
      </c>
      <c r="J2841" s="1131" t="s">
        <v>9884</v>
      </c>
      <c r="R2841" s="1131">
        <v>14</v>
      </c>
      <c r="S2841" s="1131" t="s">
        <v>8376</v>
      </c>
      <c r="T2841" s="1131">
        <v>14</v>
      </c>
    </row>
    <row r="2842" spans="1:20">
      <c r="A2842" s="1131" t="s">
        <v>6699</v>
      </c>
      <c r="B2842" s="1132" t="s">
        <v>6700</v>
      </c>
      <c r="C2842" s="1133" t="s">
        <v>6098</v>
      </c>
      <c r="D2842" s="1133" t="s">
        <v>1041</v>
      </c>
      <c r="E2842" s="1133" t="s">
        <v>702</v>
      </c>
      <c r="F2842" s="1131" t="str">
        <f t="shared" si="15"/>
        <v/>
      </c>
      <c r="G2842" s="1131">
        <v>-1</v>
      </c>
      <c r="H2842" s="1131" t="s">
        <v>437</v>
      </c>
      <c r="I2842" s="1131" t="s">
        <v>9885</v>
      </c>
      <c r="J2842" s="1131" t="s">
        <v>9886</v>
      </c>
      <c r="R2842" s="1131">
        <v>14</v>
      </c>
      <c r="S2842" s="1131" t="s">
        <v>8376</v>
      </c>
      <c r="T2842" s="1131">
        <v>14</v>
      </c>
    </row>
    <row r="2843" spans="1:20">
      <c r="A2843" s="1131" t="s">
        <v>6701</v>
      </c>
      <c r="B2843" s="1132" t="s">
        <v>6702</v>
      </c>
      <c r="C2843" s="1133" t="s">
        <v>6098</v>
      </c>
      <c r="D2843" s="1133" t="s">
        <v>1041</v>
      </c>
      <c r="E2843" s="1133" t="s">
        <v>702</v>
      </c>
      <c r="F2843" s="1131" t="str">
        <f t="shared" si="15"/>
        <v/>
      </c>
      <c r="G2843" s="1131">
        <v>-1</v>
      </c>
      <c r="H2843" s="1131" t="s">
        <v>437</v>
      </c>
      <c r="I2843" s="1131" t="s">
        <v>9887</v>
      </c>
      <c r="J2843" s="1131" t="s">
        <v>9888</v>
      </c>
      <c r="R2843" s="1131">
        <v>14</v>
      </c>
      <c r="S2843" s="1131" t="s">
        <v>8376</v>
      </c>
      <c r="T2843" s="1131">
        <v>14</v>
      </c>
    </row>
    <row r="2844" spans="1:20">
      <c r="A2844" s="1131" t="s">
        <v>6703</v>
      </c>
      <c r="B2844" s="1132" t="s">
        <v>6704</v>
      </c>
      <c r="C2844" s="1133" t="s">
        <v>6098</v>
      </c>
      <c r="D2844" s="1133" t="s">
        <v>1041</v>
      </c>
      <c r="E2844" s="1133" t="s">
        <v>702</v>
      </c>
      <c r="F2844" s="1131" t="str">
        <f t="shared" si="15"/>
        <v/>
      </c>
      <c r="G2844" s="1131">
        <v>-1</v>
      </c>
      <c r="H2844" s="1131" t="s">
        <v>437</v>
      </c>
      <c r="I2844" s="1131" t="s">
        <v>9889</v>
      </c>
      <c r="J2844" s="1131" t="s">
        <v>9890</v>
      </c>
      <c r="R2844" s="1131">
        <v>14</v>
      </c>
      <c r="S2844" s="1131" t="s">
        <v>8376</v>
      </c>
      <c r="T2844" s="1131">
        <v>14</v>
      </c>
    </row>
    <row r="2845" spans="1:20">
      <c r="A2845" s="1131" t="s">
        <v>6705</v>
      </c>
      <c r="B2845" s="1132" t="s">
        <v>6706</v>
      </c>
      <c r="C2845" s="1133" t="s">
        <v>6098</v>
      </c>
      <c r="D2845" s="1133" t="s">
        <v>1041</v>
      </c>
      <c r="E2845" s="1133" t="s">
        <v>702</v>
      </c>
      <c r="F2845" s="1131" t="str">
        <f t="shared" si="15"/>
        <v/>
      </c>
      <c r="G2845" s="1131">
        <v>-1</v>
      </c>
      <c r="H2845" s="1131" t="s">
        <v>437</v>
      </c>
      <c r="I2845" s="1131" t="s">
        <v>9891</v>
      </c>
      <c r="J2845" s="1131" t="s">
        <v>9892</v>
      </c>
      <c r="R2845" s="1131">
        <v>14</v>
      </c>
      <c r="S2845" s="1131" t="s">
        <v>8376</v>
      </c>
      <c r="T2845" s="1131">
        <v>14</v>
      </c>
    </row>
    <row r="2846" spans="1:20">
      <c r="A2846" s="1131" t="s">
        <v>6707</v>
      </c>
      <c r="B2846" s="1132" t="s">
        <v>6708</v>
      </c>
      <c r="C2846" s="1133" t="s">
        <v>6098</v>
      </c>
      <c r="D2846" s="1133" t="s">
        <v>1041</v>
      </c>
      <c r="E2846" s="1133" t="s">
        <v>702</v>
      </c>
      <c r="F2846" s="1131" t="str">
        <f t="shared" ref="F2846:F2909" si="16">IF(LEN(A2846)=28,"","pas bon")</f>
        <v/>
      </c>
      <c r="G2846" s="1131">
        <v>-1</v>
      </c>
      <c r="H2846" s="1131" t="s">
        <v>437</v>
      </c>
      <c r="I2846" s="1131" t="s">
        <v>9893</v>
      </c>
      <c r="J2846" s="1131" t="s">
        <v>9894</v>
      </c>
      <c r="K2846" s="1131">
        <v>2</v>
      </c>
      <c r="L2846" s="1131" t="s">
        <v>9895</v>
      </c>
      <c r="R2846" s="1131">
        <v>14</v>
      </c>
      <c r="S2846" s="1131" t="s">
        <v>7215</v>
      </c>
      <c r="T2846" s="1131">
        <v>14</v>
      </c>
    </row>
    <row r="2847" spans="1:20">
      <c r="A2847" s="1131" t="s">
        <v>6709</v>
      </c>
      <c r="B2847" s="1132" t="s">
        <v>6710</v>
      </c>
      <c r="C2847" s="1133" t="s">
        <v>6098</v>
      </c>
      <c r="D2847" s="1133" t="s">
        <v>1041</v>
      </c>
      <c r="E2847" s="1133" t="s">
        <v>702</v>
      </c>
      <c r="F2847" s="1131" t="str">
        <f t="shared" si="16"/>
        <v/>
      </c>
      <c r="G2847" s="1131">
        <v>-1</v>
      </c>
      <c r="H2847" s="1131" t="s">
        <v>437</v>
      </c>
      <c r="I2847" s="1131" t="s">
        <v>9896</v>
      </c>
      <c r="J2847" s="1131" t="s">
        <v>9897</v>
      </c>
      <c r="R2847" s="1131">
        <v>14</v>
      </c>
      <c r="S2847" s="1131" t="s">
        <v>8376</v>
      </c>
      <c r="T2847" s="1131">
        <v>14</v>
      </c>
    </row>
    <row r="2848" spans="1:20">
      <c r="A2848" s="1131" t="s">
        <v>6711</v>
      </c>
      <c r="B2848" s="1132" t="s">
        <v>6712</v>
      </c>
      <c r="C2848" s="1133" t="s">
        <v>6098</v>
      </c>
      <c r="D2848" s="1133" t="s">
        <v>1041</v>
      </c>
      <c r="E2848" s="1133" t="s">
        <v>702</v>
      </c>
      <c r="F2848" s="1131" t="str">
        <f t="shared" si="16"/>
        <v/>
      </c>
      <c r="G2848" s="1131">
        <v>-1</v>
      </c>
      <c r="H2848" s="1131" t="s">
        <v>437</v>
      </c>
      <c r="I2848" s="1131" t="s">
        <v>9898</v>
      </c>
      <c r="J2848" s="1131" t="s">
        <v>9899</v>
      </c>
      <c r="K2848" s="1131">
        <v>2</v>
      </c>
      <c r="L2848" s="1131" t="s">
        <v>9900</v>
      </c>
      <c r="R2848" s="1131">
        <v>14</v>
      </c>
      <c r="S2848" s="1131" t="s">
        <v>7215</v>
      </c>
      <c r="T2848" s="1131">
        <v>14</v>
      </c>
    </row>
    <row r="2849" spans="1:20">
      <c r="A2849" s="1131" t="s">
        <v>6713</v>
      </c>
      <c r="B2849" s="1132" t="s">
        <v>6714</v>
      </c>
      <c r="C2849" s="1133" t="s">
        <v>6098</v>
      </c>
      <c r="D2849" s="1133" t="s">
        <v>1041</v>
      </c>
      <c r="E2849" s="1133" t="s">
        <v>702</v>
      </c>
      <c r="F2849" s="1131" t="str">
        <f t="shared" si="16"/>
        <v/>
      </c>
      <c r="G2849" s="1131">
        <v>-1</v>
      </c>
      <c r="H2849" s="1131" t="s">
        <v>437</v>
      </c>
      <c r="I2849" s="1131" t="s">
        <v>9901</v>
      </c>
      <c r="J2849" s="1131" t="s">
        <v>9902</v>
      </c>
      <c r="R2849" s="1131">
        <v>14</v>
      </c>
      <c r="S2849" s="1131" t="s">
        <v>8376</v>
      </c>
      <c r="T2849" s="1131">
        <v>14</v>
      </c>
    </row>
    <row r="2850" spans="1:20">
      <c r="A2850" s="1131" t="s">
        <v>6715</v>
      </c>
      <c r="B2850" s="1132" t="s">
        <v>6716</v>
      </c>
      <c r="C2850" s="1133" t="s">
        <v>6098</v>
      </c>
      <c r="D2850" s="1133" t="s">
        <v>1041</v>
      </c>
      <c r="E2850" s="1133" t="s">
        <v>702</v>
      </c>
      <c r="F2850" s="1131" t="str">
        <f t="shared" si="16"/>
        <v/>
      </c>
      <c r="G2850" s="1131">
        <v>-1</v>
      </c>
      <c r="H2850" s="1131" t="s">
        <v>437</v>
      </c>
      <c r="I2850" s="1131" t="s">
        <v>9903</v>
      </c>
      <c r="J2850" s="1131" t="s">
        <v>9904</v>
      </c>
      <c r="R2850" s="1131">
        <v>14</v>
      </c>
      <c r="S2850" s="1131" t="s">
        <v>8376</v>
      </c>
      <c r="T2850" s="1131">
        <v>14</v>
      </c>
    </row>
    <row r="2851" spans="1:20">
      <c r="A2851" s="1131" t="s">
        <v>6717</v>
      </c>
      <c r="B2851" s="1132" t="s">
        <v>6718</v>
      </c>
      <c r="C2851" s="1133" t="s">
        <v>6098</v>
      </c>
      <c r="D2851" s="1133" t="s">
        <v>1041</v>
      </c>
      <c r="E2851" s="1133" t="s">
        <v>702</v>
      </c>
      <c r="F2851" s="1131" t="str">
        <f t="shared" si="16"/>
        <v/>
      </c>
      <c r="G2851" s="1131">
        <v>-1</v>
      </c>
      <c r="H2851" s="1131" t="s">
        <v>437</v>
      </c>
      <c r="I2851" s="1131" t="s">
        <v>9905</v>
      </c>
      <c r="J2851" s="1131" t="s">
        <v>9906</v>
      </c>
      <c r="R2851" s="1131">
        <v>14</v>
      </c>
      <c r="S2851" s="1131" t="s">
        <v>8376</v>
      </c>
      <c r="T2851" s="1131">
        <v>14</v>
      </c>
    </row>
    <row r="2852" spans="1:20">
      <c r="A2852" s="1131" t="s">
        <v>6719</v>
      </c>
      <c r="B2852" s="1132" t="s">
        <v>6720</v>
      </c>
      <c r="C2852" s="1133" t="s">
        <v>6098</v>
      </c>
      <c r="D2852" s="1133" t="s">
        <v>1041</v>
      </c>
      <c r="E2852" s="1133" t="s">
        <v>702</v>
      </c>
      <c r="F2852" s="1131" t="str">
        <f t="shared" si="16"/>
        <v/>
      </c>
      <c r="G2852" s="1131">
        <v>-1</v>
      </c>
      <c r="H2852" s="1131" t="s">
        <v>437</v>
      </c>
      <c r="I2852" s="1131" t="s">
        <v>9907</v>
      </c>
      <c r="J2852" s="1131" t="s">
        <v>9908</v>
      </c>
      <c r="R2852" s="1131">
        <v>14</v>
      </c>
      <c r="S2852" s="1131" t="s">
        <v>8376</v>
      </c>
      <c r="T2852" s="1131">
        <v>14</v>
      </c>
    </row>
    <row r="2853" spans="1:20">
      <c r="A2853" s="1131" t="s">
        <v>6721</v>
      </c>
      <c r="B2853" s="1132" t="s">
        <v>6722</v>
      </c>
      <c r="C2853" s="1133" t="s">
        <v>6098</v>
      </c>
      <c r="D2853" s="1133" t="s">
        <v>1041</v>
      </c>
      <c r="E2853" s="1133" t="s">
        <v>702</v>
      </c>
      <c r="F2853" s="1131" t="str">
        <f t="shared" si="16"/>
        <v/>
      </c>
      <c r="G2853" s="1131">
        <v>-1</v>
      </c>
      <c r="H2853" s="1131" t="s">
        <v>437</v>
      </c>
      <c r="I2853" s="1131" t="s">
        <v>9909</v>
      </c>
      <c r="J2853" s="1131" t="s">
        <v>9910</v>
      </c>
      <c r="R2853" s="1131">
        <v>14</v>
      </c>
      <c r="S2853" s="1131" t="s">
        <v>8376</v>
      </c>
      <c r="T2853" s="1131">
        <v>14</v>
      </c>
    </row>
    <row r="2854" spans="1:20">
      <c r="A2854" s="1131" t="s">
        <v>6723</v>
      </c>
      <c r="B2854" s="1132" t="s">
        <v>6724</v>
      </c>
      <c r="C2854" s="1133" t="s">
        <v>6098</v>
      </c>
      <c r="D2854" s="1133" t="s">
        <v>1041</v>
      </c>
      <c r="E2854" s="1133" t="s">
        <v>702</v>
      </c>
      <c r="F2854" s="1131" t="str">
        <f t="shared" si="16"/>
        <v/>
      </c>
      <c r="G2854" s="1131">
        <v>-1</v>
      </c>
      <c r="H2854" s="1131" t="s">
        <v>437</v>
      </c>
      <c r="I2854" s="1131" t="s">
        <v>9911</v>
      </c>
      <c r="J2854" s="1131" t="s">
        <v>9912</v>
      </c>
      <c r="R2854" s="1131">
        <v>14</v>
      </c>
      <c r="S2854" s="1131" t="s">
        <v>8376</v>
      </c>
      <c r="T2854" s="1131">
        <v>14</v>
      </c>
    </row>
    <row r="2855" spans="1:20">
      <c r="A2855" s="1131" t="s">
        <v>6725</v>
      </c>
      <c r="B2855" s="1132" t="s">
        <v>6726</v>
      </c>
      <c r="C2855" s="1133" t="s">
        <v>6098</v>
      </c>
      <c r="D2855" s="1133" t="s">
        <v>1041</v>
      </c>
      <c r="E2855" s="1133" t="s">
        <v>702</v>
      </c>
      <c r="F2855" s="1131" t="str">
        <f t="shared" si="16"/>
        <v/>
      </c>
      <c r="G2855" s="1131">
        <v>-1</v>
      </c>
      <c r="H2855" s="1131" t="s">
        <v>437</v>
      </c>
      <c r="I2855" s="1131" t="s">
        <v>9913</v>
      </c>
      <c r="J2855" s="1131" t="s">
        <v>9914</v>
      </c>
      <c r="R2855" s="1131">
        <v>28</v>
      </c>
      <c r="S2855" s="1131" t="s">
        <v>8376</v>
      </c>
      <c r="T2855" s="1131">
        <v>28</v>
      </c>
    </row>
    <row r="2856" spans="1:20">
      <c r="A2856" s="1131" t="s">
        <v>6727</v>
      </c>
      <c r="B2856" s="1132" t="s">
        <v>6728</v>
      </c>
      <c r="C2856" s="1133" t="s">
        <v>6098</v>
      </c>
      <c r="D2856" s="1133" t="s">
        <v>1041</v>
      </c>
      <c r="E2856" s="1133" t="s">
        <v>702</v>
      </c>
      <c r="F2856" s="1131" t="str">
        <f t="shared" si="16"/>
        <v/>
      </c>
      <c r="G2856" s="1131">
        <v>-1</v>
      </c>
      <c r="H2856" s="1131" t="s">
        <v>437</v>
      </c>
      <c r="I2856" s="1131" t="s">
        <v>9915</v>
      </c>
      <c r="J2856" s="1131" t="s">
        <v>9916</v>
      </c>
      <c r="R2856" s="1131">
        <v>14</v>
      </c>
      <c r="S2856" s="1131" t="s">
        <v>8376</v>
      </c>
      <c r="T2856" s="1131">
        <v>14</v>
      </c>
    </row>
    <row r="2857" spans="1:20">
      <c r="A2857" s="1131" t="s">
        <v>6729</v>
      </c>
      <c r="B2857" s="1132" t="s">
        <v>6730</v>
      </c>
      <c r="C2857" s="1133" t="s">
        <v>6098</v>
      </c>
      <c r="D2857" s="1133" t="s">
        <v>1041</v>
      </c>
      <c r="E2857" s="1133" t="s">
        <v>702</v>
      </c>
      <c r="F2857" s="1131" t="str">
        <f t="shared" si="16"/>
        <v/>
      </c>
      <c r="G2857" s="1131">
        <v>-1</v>
      </c>
      <c r="H2857" s="1131" t="s">
        <v>437</v>
      </c>
      <c r="I2857" s="1131" t="s">
        <v>9917</v>
      </c>
      <c r="J2857" s="1131" t="s">
        <v>9918</v>
      </c>
      <c r="R2857" s="1131">
        <v>28</v>
      </c>
      <c r="S2857" s="1131" t="s">
        <v>8376</v>
      </c>
      <c r="T2857" s="1131">
        <v>28</v>
      </c>
    </row>
    <row r="2858" spans="1:20">
      <c r="A2858" s="1131" t="s">
        <v>6731</v>
      </c>
      <c r="B2858" s="1132" t="s">
        <v>6732</v>
      </c>
      <c r="C2858" s="1133" t="s">
        <v>6098</v>
      </c>
      <c r="D2858" s="1133" t="s">
        <v>1041</v>
      </c>
      <c r="E2858" s="1133" t="s">
        <v>702</v>
      </c>
      <c r="F2858" s="1131" t="str">
        <f t="shared" si="16"/>
        <v/>
      </c>
      <c r="G2858" s="1131">
        <v>-1</v>
      </c>
      <c r="H2858" s="1131" t="s">
        <v>437</v>
      </c>
      <c r="I2858" s="1131" t="s">
        <v>9919</v>
      </c>
      <c r="J2858" s="1131" t="s">
        <v>9920</v>
      </c>
      <c r="R2858" s="1131">
        <v>14</v>
      </c>
      <c r="S2858" s="1131" t="s">
        <v>8376</v>
      </c>
      <c r="T2858" s="1131">
        <v>14</v>
      </c>
    </row>
    <row r="2859" spans="1:20">
      <c r="A2859" s="1131" t="s">
        <v>6733</v>
      </c>
      <c r="B2859" s="1132" t="s">
        <v>6734</v>
      </c>
      <c r="C2859" s="1133" t="s">
        <v>6098</v>
      </c>
      <c r="D2859" s="1133" t="s">
        <v>1041</v>
      </c>
      <c r="E2859" s="1133" t="s">
        <v>702</v>
      </c>
      <c r="F2859" s="1131" t="str">
        <f t="shared" si="16"/>
        <v/>
      </c>
      <c r="G2859" s="1131">
        <v>-1</v>
      </c>
      <c r="H2859" s="1131" t="s">
        <v>437</v>
      </c>
      <c r="I2859" s="1131" t="s">
        <v>9921</v>
      </c>
      <c r="J2859" s="1131" t="s">
        <v>9922</v>
      </c>
      <c r="R2859" s="1131">
        <v>14</v>
      </c>
      <c r="S2859" s="1131" t="s">
        <v>8376</v>
      </c>
      <c r="T2859" s="1131">
        <v>14</v>
      </c>
    </row>
    <row r="2860" spans="1:20">
      <c r="A2860" s="1131" t="s">
        <v>6735</v>
      </c>
      <c r="B2860" s="1132" t="s">
        <v>6736</v>
      </c>
      <c r="C2860" s="1133" t="s">
        <v>6098</v>
      </c>
      <c r="D2860" s="1133" t="s">
        <v>1041</v>
      </c>
      <c r="E2860" s="1133" t="s">
        <v>702</v>
      </c>
      <c r="F2860" s="1131" t="str">
        <f t="shared" si="16"/>
        <v/>
      </c>
      <c r="G2860" s="1131">
        <v>-1</v>
      </c>
      <c r="H2860" s="1131" t="s">
        <v>437</v>
      </c>
      <c r="I2860" s="1131" t="s">
        <v>9923</v>
      </c>
      <c r="J2860" s="1131" t="s">
        <v>9924</v>
      </c>
      <c r="R2860" s="1131">
        <v>14</v>
      </c>
      <c r="S2860" s="1131" t="s">
        <v>8376</v>
      </c>
      <c r="T2860" s="1131">
        <v>14</v>
      </c>
    </row>
    <row r="2861" spans="1:20">
      <c r="A2861" s="1131" t="s">
        <v>6737</v>
      </c>
      <c r="B2861" s="1132" t="s">
        <v>6738</v>
      </c>
      <c r="C2861" s="1133" t="s">
        <v>6098</v>
      </c>
      <c r="D2861" s="1133" t="s">
        <v>1041</v>
      </c>
      <c r="E2861" s="1133" t="s">
        <v>702</v>
      </c>
      <c r="F2861" s="1131" t="str">
        <f t="shared" si="16"/>
        <v/>
      </c>
      <c r="G2861" s="1131">
        <v>-1</v>
      </c>
      <c r="H2861" s="1131" t="s">
        <v>437</v>
      </c>
      <c r="I2861" s="1131" t="s">
        <v>9925</v>
      </c>
      <c r="J2861" s="1131" t="s">
        <v>9926</v>
      </c>
      <c r="R2861" s="1131">
        <v>14</v>
      </c>
      <c r="S2861" s="1131" t="s">
        <v>8376</v>
      </c>
      <c r="T2861" s="1131">
        <v>14</v>
      </c>
    </row>
    <row r="2862" spans="1:20">
      <c r="A2862" s="1131" t="s">
        <v>6739</v>
      </c>
      <c r="B2862" s="1132" t="s">
        <v>6740</v>
      </c>
      <c r="C2862" s="1133" t="s">
        <v>6098</v>
      </c>
      <c r="D2862" s="1133" t="s">
        <v>1041</v>
      </c>
      <c r="E2862" s="1133" t="s">
        <v>702</v>
      </c>
      <c r="F2862" s="1131" t="str">
        <f t="shared" si="16"/>
        <v/>
      </c>
      <c r="G2862" s="1131">
        <v>-1</v>
      </c>
      <c r="H2862" s="1131" t="s">
        <v>437</v>
      </c>
      <c r="I2862" s="1131" t="s">
        <v>9927</v>
      </c>
      <c r="J2862" s="1131" t="s">
        <v>9928</v>
      </c>
      <c r="R2862" s="1131">
        <v>27</v>
      </c>
      <c r="S2862" s="1131" t="s">
        <v>8376</v>
      </c>
      <c r="T2862" s="1131">
        <v>27</v>
      </c>
    </row>
    <row r="2863" spans="1:20">
      <c r="A2863" s="1131" t="s">
        <v>6741</v>
      </c>
      <c r="B2863" s="1132" t="s">
        <v>6742</v>
      </c>
      <c r="C2863" s="1133" t="s">
        <v>6098</v>
      </c>
      <c r="D2863" s="1133" t="s">
        <v>1041</v>
      </c>
      <c r="E2863" s="1133" t="s">
        <v>702</v>
      </c>
      <c r="F2863" s="1131" t="str">
        <f t="shared" si="16"/>
        <v/>
      </c>
      <c r="G2863" s="1131">
        <v>-1</v>
      </c>
      <c r="H2863" s="1131" t="s">
        <v>437</v>
      </c>
      <c r="I2863" s="1131" t="s">
        <v>9929</v>
      </c>
      <c r="J2863" s="1131" t="s">
        <v>9930</v>
      </c>
      <c r="R2863" s="1131">
        <v>14</v>
      </c>
      <c r="S2863" s="1131" t="s">
        <v>8376</v>
      </c>
      <c r="T2863" s="1131">
        <v>14</v>
      </c>
    </row>
    <row r="2864" spans="1:20">
      <c r="A2864" s="1131" t="s">
        <v>6743</v>
      </c>
      <c r="B2864" s="1132" t="s">
        <v>6744</v>
      </c>
      <c r="C2864" s="1133" t="s">
        <v>6098</v>
      </c>
      <c r="D2864" s="1133" t="s">
        <v>1041</v>
      </c>
      <c r="E2864" s="1133" t="s">
        <v>702</v>
      </c>
      <c r="F2864" s="1131" t="str">
        <f t="shared" si="16"/>
        <v/>
      </c>
      <c r="G2864" s="1131">
        <v>-1</v>
      </c>
      <c r="H2864" s="1131" t="s">
        <v>437</v>
      </c>
      <c r="I2864" s="1131" t="s">
        <v>9931</v>
      </c>
      <c r="J2864" s="1131" t="s">
        <v>9932</v>
      </c>
      <c r="R2864" s="1131">
        <v>14</v>
      </c>
      <c r="S2864" s="1131" t="s">
        <v>8376</v>
      </c>
      <c r="T2864" s="1131">
        <v>14</v>
      </c>
    </row>
    <row r="2865" spans="1:20">
      <c r="A2865" s="1131" t="s">
        <v>6745</v>
      </c>
      <c r="B2865" s="1132" t="s">
        <v>6746</v>
      </c>
      <c r="C2865" s="1133" t="s">
        <v>6098</v>
      </c>
      <c r="D2865" s="1133" t="s">
        <v>1041</v>
      </c>
      <c r="E2865" s="1133" t="s">
        <v>702</v>
      </c>
      <c r="F2865" s="1131" t="str">
        <f t="shared" si="16"/>
        <v/>
      </c>
      <c r="G2865" s="1131">
        <v>-1</v>
      </c>
      <c r="H2865" s="1131" t="s">
        <v>437</v>
      </c>
      <c r="I2865" s="1131" t="s">
        <v>9933</v>
      </c>
      <c r="J2865" s="1131" t="s">
        <v>9934</v>
      </c>
      <c r="R2865" s="1131">
        <v>14</v>
      </c>
      <c r="S2865" s="1131" t="s">
        <v>8376</v>
      </c>
      <c r="T2865" s="1131">
        <v>14</v>
      </c>
    </row>
    <row r="2866" spans="1:20">
      <c r="A2866" s="1131" t="s">
        <v>6747</v>
      </c>
      <c r="B2866" s="1132" t="s">
        <v>6748</v>
      </c>
      <c r="C2866" s="1133" t="s">
        <v>6098</v>
      </c>
      <c r="D2866" s="1133" t="s">
        <v>1041</v>
      </c>
      <c r="E2866" s="1133" t="s">
        <v>702</v>
      </c>
      <c r="F2866" s="1131" t="str">
        <f t="shared" si="16"/>
        <v/>
      </c>
      <c r="G2866" s="1131">
        <v>-1</v>
      </c>
      <c r="H2866" s="1131" t="s">
        <v>437</v>
      </c>
      <c r="I2866" s="1131" t="s">
        <v>9935</v>
      </c>
      <c r="J2866" s="1131" t="s">
        <v>9936</v>
      </c>
      <c r="R2866" s="1131">
        <v>14</v>
      </c>
      <c r="S2866" s="1131" t="s">
        <v>8376</v>
      </c>
      <c r="T2866" s="1131">
        <v>14</v>
      </c>
    </row>
    <row r="2867" spans="1:20">
      <c r="A2867" s="1131" t="s">
        <v>6749</v>
      </c>
      <c r="B2867" s="1132" t="s">
        <v>6750</v>
      </c>
      <c r="C2867" s="1133" t="s">
        <v>6098</v>
      </c>
      <c r="D2867" s="1133" t="s">
        <v>1041</v>
      </c>
      <c r="E2867" s="1133" t="s">
        <v>702</v>
      </c>
      <c r="F2867" s="1131" t="str">
        <f t="shared" si="16"/>
        <v/>
      </c>
      <c r="G2867" s="1131">
        <v>-1</v>
      </c>
      <c r="H2867" s="1131" t="s">
        <v>437</v>
      </c>
      <c r="I2867" s="1131" t="s">
        <v>9937</v>
      </c>
      <c r="J2867" s="1131" t="s">
        <v>9938</v>
      </c>
      <c r="R2867" s="1131">
        <v>14</v>
      </c>
      <c r="S2867" s="1131" t="s">
        <v>8376</v>
      </c>
      <c r="T2867" s="1131">
        <v>14</v>
      </c>
    </row>
    <row r="2868" spans="1:20">
      <c r="A2868" s="1131" t="s">
        <v>6751</v>
      </c>
      <c r="B2868" s="1132" t="s">
        <v>6752</v>
      </c>
      <c r="C2868" s="1133" t="s">
        <v>6098</v>
      </c>
      <c r="D2868" s="1133" t="s">
        <v>1041</v>
      </c>
      <c r="E2868" s="1133" t="s">
        <v>702</v>
      </c>
      <c r="F2868" s="1131" t="str">
        <f t="shared" si="16"/>
        <v/>
      </c>
      <c r="G2868" s="1131">
        <v>-1</v>
      </c>
      <c r="H2868" s="1131" t="s">
        <v>437</v>
      </c>
      <c r="I2868" s="1131" t="s">
        <v>9939</v>
      </c>
      <c r="J2868" s="1131" t="s">
        <v>9940</v>
      </c>
      <c r="R2868" s="1131">
        <v>14</v>
      </c>
      <c r="S2868" s="1131" t="s">
        <v>8376</v>
      </c>
      <c r="T2868" s="1131">
        <v>14</v>
      </c>
    </row>
    <row r="2869" spans="1:20">
      <c r="A2869" s="1131" t="s">
        <v>6753</v>
      </c>
      <c r="B2869" s="1132" t="s">
        <v>6754</v>
      </c>
      <c r="C2869" s="1133" t="s">
        <v>6098</v>
      </c>
      <c r="D2869" s="1133" t="s">
        <v>1041</v>
      </c>
      <c r="E2869" s="1133" t="s">
        <v>702</v>
      </c>
      <c r="F2869" s="1131" t="str">
        <f t="shared" si="16"/>
        <v/>
      </c>
      <c r="G2869" s="1131">
        <v>-1</v>
      </c>
      <c r="H2869" s="1131" t="s">
        <v>437</v>
      </c>
      <c r="I2869" s="1131" t="s">
        <v>9941</v>
      </c>
      <c r="J2869" s="1131" t="s">
        <v>9942</v>
      </c>
      <c r="R2869" s="1131">
        <v>14</v>
      </c>
      <c r="S2869" s="1131" t="s">
        <v>8376</v>
      </c>
      <c r="T2869" s="1131">
        <v>14</v>
      </c>
    </row>
    <row r="2870" spans="1:20">
      <c r="A2870" s="1131" t="s">
        <v>6755</v>
      </c>
      <c r="B2870" s="1132" t="s">
        <v>6756</v>
      </c>
      <c r="C2870" s="1133" t="s">
        <v>6098</v>
      </c>
      <c r="D2870" s="1133" t="s">
        <v>1041</v>
      </c>
      <c r="E2870" s="1133" t="s">
        <v>702</v>
      </c>
      <c r="F2870" s="1131" t="str">
        <f t="shared" si="16"/>
        <v/>
      </c>
      <c r="G2870" s="1131">
        <v>-1</v>
      </c>
      <c r="H2870" s="1131" t="s">
        <v>437</v>
      </c>
      <c r="I2870" s="1131" t="s">
        <v>9943</v>
      </c>
      <c r="J2870" s="1131" t="s">
        <v>9944</v>
      </c>
      <c r="K2870" s="1131">
        <v>2</v>
      </c>
      <c r="L2870" s="1131" t="s">
        <v>9945</v>
      </c>
      <c r="R2870" s="1131">
        <v>14</v>
      </c>
      <c r="S2870" s="1131" t="s">
        <v>7215</v>
      </c>
      <c r="T2870" s="1131">
        <v>14</v>
      </c>
    </row>
    <row r="2871" spans="1:20">
      <c r="A2871" s="1131" t="s">
        <v>6757</v>
      </c>
      <c r="B2871" s="1132" t="s">
        <v>6758</v>
      </c>
      <c r="C2871" s="1133" t="s">
        <v>6098</v>
      </c>
      <c r="D2871" s="1133" t="s">
        <v>1041</v>
      </c>
      <c r="E2871" s="1133" t="s">
        <v>702</v>
      </c>
      <c r="F2871" s="1131" t="str">
        <f t="shared" si="16"/>
        <v/>
      </c>
      <c r="G2871" s="1131">
        <v>-1</v>
      </c>
      <c r="H2871" s="1131" t="s">
        <v>437</v>
      </c>
      <c r="I2871" s="1131" t="s">
        <v>9946</v>
      </c>
      <c r="J2871" s="1131" t="s">
        <v>9947</v>
      </c>
      <c r="K2871" s="1131">
        <v>2</v>
      </c>
      <c r="L2871" s="1131" t="s">
        <v>9948</v>
      </c>
      <c r="R2871" s="1131">
        <v>14</v>
      </c>
      <c r="S2871" s="1131" t="s">
        <v>7215</v>
      </c>
      <c r="T2871" s="1131">
        <v>14</v>
      </c>
    </row>
    <row r="2872" spans="1:20">
      <c r="A2872" s="1131" t="s">
        <v>6759</v>
      </c>
      <c r="B2872" s="1132" t="s">
        <v>6760</v>
      </c>
      <c r="C2872" s="1133" t="s">
        <v>6098</v>
      </c>
      <c r="D2872" s="1133" t="s">
        <v>1041</v>
      </c>
      <c r="E2872" s="1133" t="s">
        <v>702</v>
      </c>
      <c r="F2872" s="1131" t="str">
        <f t="shared" si="16"/>
        <v/>
      </c>
      <c r="G2872" s="1131">
        <v>-1</v>
      </c>
      <c r="H2872" s="1131" t="s">
        <v>437</v>
      </c>
      <c r="I2872" s="1131" t="s">
        <v>9949</v>
      </c>
      <c r="J2872" s="1131" t="s">
        <v>9950</v>
      </c>
      <c r="K2872" s="1131">
        <v>2</v>
      </c>
      <c r="L2872" s="1131" t="s">
        <v>9951</v>
      </c>
      <c r="R2872" s="1131">
        <v>14</v>
      </c>
      <c r="S2872" s="1131" t="s">
        <v>8376</v>
      </c>
      <c r="T2872" s="1131">
        <v>14</v>
      </c>
    </row>
    <row r="2873" spans="1:20">
      <c r="A2873" s="1131" t="s">
        <v>6761</v>
      </c>
      <c r="B2873" s="1132" t="s">
        <v>6762</v>
      </c>
      <c r="C2873" s="1133" t="s">
        <v>6098</v>
      </c>
      <c r="D2873" s="1133" t="s">
        <v>1041</v>
      </c>
      <c r="E2873" s="1133" t="s">
        <v>702</v>
      </c>
      <c r="F2873" s="1131" t="str">
        <f t="shared" si="16"/>
        <v/>
      </c>
      <c r="G2873" s="1131">
        <v>-1</v>
      </c>
      <c r="H2873" s="1131" t="s">
        <v>437</v>
      </c>
      <c r="I2873" s="1131" t="s">
        <v>9952</v>
      </c>
      <c r="J2873" s="1131" t="s">
        <v>9953</v>
      </c>
      <c r="K2873" s="1131">
        <v>2</v>
      </c>
      <c r="L2873" s="1131" t="s">
        <v>9954</v>
      </c>
      <c r="R2873" s="1131">
        <v>14</v>
      </c>
      <c r="S2873" s="1131" t="s">
        <v>7215</v>
      </c>
      <c r="T2873" s="1131">
        <v>14</v>
      </c>
    </row>
    <row r="2874" spans="1:20">
      <c r="A2874" s="1131" t="s">
        <v>6763</v>
      </c>
      <c r="B2874" s="1132" t="s">
        <v>6764</v>
      </c>
      <c r="C2874" s="1133" t="s">
        <v>6098</v>
      </c>
      <c r="D2874" s="1133" t="s">
        <v>1041</v>
      </c>
      <c r="E2874" s="1133" t="s">
        <v>702</v>
      </c>
      <c r="F2874" s="1131" t="str">
        <f t="shared" si="16"/>
        <v/>
      </c>
      <c r="G2874" s="1131">
        <v>-1</v>
      </c>
      <c r="H2874" s="1131" t="s">
        <v>437</v>
      </c>
      <c r="I2874" s="1131" t="s">
        <v>9955</v>
      </c>
      <c r="J2874" s="1131" t="s">
        <v>9956</v>
      </c>
      <c r="R2874" s="1131">
        <v>13</v>
      </c>
      <c r="S2874" s="1131" t="s">
        <v>8376</v>
      </c>
      <c r="T2874" s="1131">
        <v>13</v>
      </c>
    </row>
    <row r="2875" spans="1:20">
      <c r="A2875" s="1131" t="s">
        <v>6765</v>
      </c>
      <c r="B2875" s="1132" t="s">
        <v>6766</v>
      </c>
      <c r="C2875" s="1133" t="s">
        <v>6098</v>
      </c>
      <c r="D2875" s="1133" t="s">
        <v>1041</v>
      </c>
      <c r="E2875" s="1133" t="s">
        <v>702</v>
      </c>
      <c r="F2875" s="1131" t="str">
        <f t="shared" si="16"/>
        <v/>
      </c>
      <c r="G2875" s="1131">
        <v>-1</v>
      </c>
      <c r="H2875" s="1131" t="s">
        <v>437</v>
      </c>
      <c r="I2875" s="1131" t="s">
        <v>9957</v>
      </c>
      <c r="J2875" s="1131" t="s">
        <v>9958</v>
      </c>
      <c r="R2875" s="1131">
        <v>14</v>
      </c>
      <c r="S2875" s="1131" t="s">
        <v>8376</v>
      </c>
      <c r="T2875" s="1131">
        <v>14</v>
      </c>
    </row>
    <row r="2876" spans="1:20">
      <c r="A2876" s="1131" t="s">
        <v>6767</v>
      </c>
      <c r="B2876" s="1132" t="s">
        <v>6768</v>
      </c>
      <c r="C2876" s="1133" t="s">
        <v>6098</v>
      </c>
      <c r="D2876" s="1133" t="s">
        <v>1041</v>
      </c>
      <c r="E2876" s="1133" t="s">
        <v>702</v>
      </c>
      <c r="F2876" s="1131" t="str">
        <f t="shared" si="16"/>
        <v/>
      </c>
      <c r="G2876" s="1131">
        <v>-1</v>
      </c>
      <c r="H2876" s="1131" t="s">
        <v>437</v>
      </c>
      <c r="I2876" s="1131" t="s">
        <v>9959</v>
      </c>
      <c r="J2876" s="1131" t="s">
        <v>9960</v>
      </c>
      <c r="R2876" s="1131">
        <v>14</v>
      </c>
      <c r="S2876" s="1131" t="s">
        <v>8376</v>
      </c>
      <c r="T2876" s="1131">
        <v>14</v>
      </c>
    </row>
    <row r="2877" spans="1:20">
      <c r="A2877" s="1131" t="s">
        <v>6769</v>
      </c>
      <c r="B2877" s="1132" t="s">
        <v>6770</v>
      </c>
      <c r="C2877" s="1133" t="s">
        <v>6098</v>
      </c>
      <c r="D2877" s="1133" t="s">
        <v>1041</v>
      </c>
      <c r="E2877" s="1133" t="s">
        <v>702</v>
      </c>
      <c r="F2877" s="1131" t="str">
        <f t="shared" si="16"/>
        <v/>
      </c>
      <c r="G2877" s="1131">
        <v>-1</v>
      </c>
      <c r="H2877" s="1131" t="s">
        <v>437</v>
      </c>
      <c r="I2877" s="1131" t="s">
        <v>9961</v>
      </c>
      <c r="J2877" s="1131" t="s">
        <v>9962</v>
      </c>
      <c r="R2877" s="1131">
        <v>14</v>
      </c>
      <c r="S2877" s="1131" t="s">
        <v>8376</v>
      </c>
      <c r="T2877" s="1131">
        <v>14</v>
      </c>
    </row>
    <row r="2878" spans="1:20">
      <c r="A2878" s="1131" t="s">
        <v>6771</v>
      </c>
      <c r="B2878" s="1132" t="s">
        <v>6772</v>
      </c>
      <c r="C2878" s="1133" t="s">
        <v>6098</v>
      </c>
      <c r="D2878" s="1133" t="s">
        <v>1041</v>
      </c>
      <c r="E2878" s="1133" t="s">
        <v>702</v>
      </c>
      <c r="F2878" s="1131" t="str">
        <f t="shared" si="16"/>
        <v/>
      </c>
      <c r="G2878" s="1131">
        <v>-1</v>
      </c>
      <c r="H2878" s="1131" t="s">
        <v>437</v>
      </c>
      <c r="I2878" s="1131" t="s">
        <v>9963</v>
      </c>
      <c r="J2878" s="1131" t="s">
        <v>9964</v>
      </c>
      <c r="R2878" s="1131">
        <v>14</v>
      </c>
      <c r="S2878" s="1131" t="s">
        <v>8376</v>
      </c>
      <c r="T2878" s="1131">
        <v>14</v>
      </c>
    </row>
    <row r="2879" spans="1:20">
      <c r="A2879" s="1131" t="s">
        <v>6773</v>
      </c>
      <c r="B2879" s="1132" t="s">
        <v>6774</v>
      </c>
      <c r="C2879" s="1133" t="s">
        <v>6098</v>
      </c>
      <c r="D2879" s="1133" t="s">
        <v>1041</v>
      </c>
      <c r="E2879" s="1133" t="s">
        <v>702</v>
      </c>
      <c r="F2879" s="1131" t="str">
        <f t="shared" si="16"/>
        <v/>
      </c>
      <c r="G2879" s="1131">
        <v>-1</v>
      </c>
      <c r="H2879" s="1131" t="s">
        <v>437</v>
      </c>
      <c r="I2879" s="1131" t="s">
        <v>9965</v>
      </c>
      <c r="J2879" s="1131" t="s">
        <v>9966</v>
      </c>
      <c r="R2879" s="1131">
        <v>14</v>
      </c>
      <c r="S2879" s="1131" t="s">
        <v>8376</v>
      </c>
      <c r="T2879" s="1131">
        <v>14</v>
      </c>
    </row>
    <row r="2880" spans="1:20">
      <c r="A2880" s="1131" t="s">
        <v>6775</v>
      </c>
      <c r="B2880" s="1132" t="s">
        <v>6776</v>
      </c>
      <c r="C2880" s="1133" t="s">
        <v>6098</v>
      </c>
      <c r="D2880" s="1133" t="s">
        <v>1041</v>
      </c>
      <c r="E2880" s="1133" t="s">
        <v>702</v>
      </c>
      <c r="F2880" s="1131" t="str">
        <f t="shared" si="16"/>
        <v/>
      </c>
      <c r="G2880" s="1131">
        <v>-1</v>
      </c>
      <c r="H2880" s="1131" t="s">
        <v>437</v>
      </c>
      <c r="I2880" s="1131" t="s">
        <v>9967</v>
      </c>
      <c r="J2880" s="1131" t="s">
        <v>9968</v>
      </c>
      <c r="R2880" s="1131">
        <v>14</v>
      </c>
      <c r="S2880" s="1131" t="s">
        <v>8376</v>
      </c>
      <c r="T2880" s="1131">
        <v>14</v>
      </c>
    </row>
    <row r="2881" spans="1:20">
      <c r="A2881" s="1131" t="s">
        <v>6777</v>
      </c>
      <c r="B2881" s="1132" t="s">
        <v>6778</v>
      </c>
      <c r="C2881" s="1133" t="s">
        <v>6098</v>
      </c>
      <c r="D2881" s="1133" t="s">
        <v>1041</v>
      </c>
      <c r="E2881" s="1133" t="s">
        <v>702</v>
      </c>
      <c r="F2881" s="1131" t="str">
        <f t="shared" si="16"/>
        <v/>
      </c>
      <c r="G2881" s="1131">
        <v>-1</v>
      </c>
      <c r="H2881" s="1131" t="s">
        <v>437</v>
      </c>
      <c r="I2881" s="1131" t="s">
        <v>9969</v>
      </c>
      <c r="J2881" s="1131" t="s">
        <v>9970</v>
      </c>
      <c r="R2881" s="1131">
        <v>14</v>
      </c>
      <c r="S2881" s="1131" t="s">
        <v>8376</v>
      </c>
      <c r="T2881" s="1131">
        <v>14</v>
      </c>
    </row>
    <row r="2882" spans="1:20">
      <c r="A2882" s="1131" t="s">
        <v>6779</v>
      </c>
      <c r="B2882" s="1132" t="s">
        <v>6780</v>
      </c>
      <c r="C2882" s="1133" t="s">
        <v>6098</v>
      </c>
      <c r="D2882" s="1133" t="s">
        <v>1041</v>
      </c>
      <c r="E2882" s="1133" t="s">
        <v>702</v>
      </c>
      <c r="F2882" s="1131" t="str">
        <f t="shared" si="16"/>
        <v/>
      </c>
      <c r="G2882" s="1131">
        <v>-1</v>
      </c>
      <c r="H2882" s="1131" t="s">
        <v>437</v>
      </c>
      <c r="I2882" s="1131" t="s">
        <v>9971</v>
      </c>
      <c r="J2882" s="1131" t="s">
        <v>9972</v>
      </c>
      <c r="R2882" s="1131">
        <v>14</v>
      </c>
      <c r="S2882" s="1131" t="s">
        <v>8376</v>
      </c>
      <c r="T2882" s="1131">
        <v>14</v>
      </c>
    </row>
    <row r="2883" spans="1:20">
      <c r="A2883" s="1131" t="s">
        <v>6781</v>
      </c>
      <c r="B2883" s="1132" t="s">
        <v>6782</v>
      </c>
      <c r="C2883" s="1133" t="s">
        <v>6098</v>
      </c>
      <c r="D2883" s="1133" t="s">
        <v>1041</v>
      </c>
      <c r="E2883" s="1133" t="s">
        <v>702</v>
      </c>
      <c r="F2883" s="1131" t="str">
        <f t="shared" si="16"/>
        <v/>
      </c>
      <c r="G2883" s="1131">
        <v>-1</v>
      </c>
      <c r="H2883" s="1131" t="s">
        <v>437</v>
      </c>
      <c r="I2883" s="1131" t="s">
        <v>9973</v>
      </c>
      <c r="J2883" s="1131" t="s">
        <v>9974</v>
      </c>
      <c r="R2883" s="1131">
        <v>14</v>
      </c>
      <c r="S2883" s="1131" t="s">
        <v>8376</v>
      </c>
      <c r="T2883" s="1131">
        <v>14</v>
      </c>
    </row>
    <row r="2884" spans="1:20">
      <c r="A2884" s="1131" t="s">
        <v>6783</v>
      </c>
      <c r="B2884" s="1132" t="s">
        <v>6784</v>
      </c>
      <c r="C2884" s="1133" t="s">
        <v>6098</v>
      </c>
      <c r="D2884" s="1133" t="s">
        <v>1041</v>
      </c>
      <c r="E2884" s="1133" t="s">
        <v>702</v>
      </c>
      <c r="F2884" s="1131" t="str">
        <f t="shared" si="16"/>
        <v/>
      </c>
      <c r="G2884" s="1131">
        <v>-1</v>
      </c>
      <c r="H2884" s="1131" t="s">
        <v>437</v>
      </c>
      <c r="I2884" s="1131" t="s">
        <v>9975</v>
      </c>
      <c r="J2884" s="1131" t="s">
        <v>9976</v>
      </c>
      <c r="R2884" s="1131">
        <v>14</v>
      </c>
      <c r="S2884" s="1131" t="s">
        <v>8376</v>
      </c>
      <c r="T2884" s="1131">
        <v>14</v>
      </c>
    </row>
    <row r="2885" spans="1:20">
      <c r="A2885" s="1131" t="s">
        <v>6785</v>
      </c>
      <c r="B2885" s="1132" t="s">
        <v>6786</v>
      </c>
      <c r="C2885" s="1133" t="s">
        <v>6098</v>
      </c>
      <c r="D2885" s="1133" t="s">
        <v>1041</v>
      </c>
      <c r="E2885" s="1133" t="s">
        <v>702</v>
      </c>
      <c r="F2885" s="1131" t="str">
        <f t="shared" si="16"/>
        <v/>
      </c>
      <c r="G2885" s="1131">
        <v>-1</v>
      </c>
      <c r="H2885" s="1131" t="s">
        <v>437</v>
      </c>
      <c r="I2885" s="1131" t="s">
        <v>9977</v>
      </c>
      <c r="J2885" s="1131" t="s">
        <v>9978</v>
      </c>
      <c r="R2885" s="1131">
        <v>14</v>
      </c>
      <c r="S2885" s="1131" t="s">
        <v>8376</v>
      </c>
      <c r="T2885" s="1131">
        <v>14</v>
      </c>
    </row>
    <row r="2886" spans="1:20">
      <c r="A2886" s="1131" t="s">
        <v>6787</v>
      </c>
      <c r="B2886" s="1132" t="s">
        <v>6788</v>
      </c>
      <c r="C2886" s="1133" t="s">
        <v>6098</v>
      </c>
      <c r="D2886" s="1133" t="s">
        <v>1041</v>
      </c>
      <c r="E2886" s="1133" t="s">
        <v>702</v>
      </c>
      <c r="F2886" s="1131" t="str">
        <f t="shared" si="16"/>
        <v/>
      </c>
      <c r="G2886" s="1131">
        <v>-1</v>
      </c>
      <c r="H2886" s="1131" t="s">
        <v>437</v>
      </c>
      <c r="I2886" s="1131" t="s">
        <v>9979</v>
      </c>
      <c r="J2886" s="1131" t="s">
        <v>9980</v>
      </c>
      <c r="R2886" s="1131">
        <v>14</v>
      </c>
      <c r="S2886" s="1131" t="s">
        <v>8376</v>
      </c>
      <c r="T2886" s="1131">
        <v>14</v>
      </c>
    </row>
    <row r="2887" spans="1:20">
      <c r="A2887" s="1131" t="s">
        <v>6789</v>
      </c>
      <c r="B2887" s="1132" t="s">
        <v>6790</v>
      </c>
      <c r="C2887" s="1133" t="s">
        <v>6098</v>
      </c>
      <c r="D2887" s="1133" t="s">
        <v>1041</v>
      </c>
      <c r="E2887" s="1133" t="s">
        <v>702</v>
      </c>
      <c r="F2887" s="1131" t="str">
        <f t="shared" si="16"/>
        <v/>
      </c>
      <c r="G2887" s="1131">
        <v>-1</v>
      </c>
      <c r="H2887" s="1131" t="s">
        <v>437</v>
      </c>
      <c r="I2887" s="1131" t="s">
        <v>9981</v>
      </c>
      <c r="J2887" s="1131" t="s">
        <v>9982</v>
      </c>
      <c r="R2887" s="1131">
        <v>14</v>
      </c>
      <c r="S2887" s="1131" t="s">
        <v>8376</v>
      </c>
      <c r="T2887" s="1131">
        <v>14</v>
      </c>
    </row>
    <row r="2888" spans="1:20">
      <c r="A2888" s="1131" t="s">
        <v>6791</v>
      </c>
      <c r="B2888" s="1132" t="s">
        <v>6792</v>
      </c>
      <c r="C2888" s="1133" t="s">
        <v>6098</v>
      </c>
      <c r="D2888" s="1133" t="s">
        <v>1041</v>
      </c>
      <c r="E2888" s="1133" t="s">
        <v>702</v>
      </c>
      <c r="F2888" s="1131" t="str">
        <f t="shared" si="16"/>
        <v/>
      </c>
      <c r="G2888" s="1131">
        <v>-1</v>
      </c>
      <c r="H2888" s="1131" t="s">
        <v>437</v>
      </c>
      <c r="I2888" s="1131" t="s">
        <v>9983</v>
      </c>
      <c r="J2888" s="1131" t="s">
        <v>9984</v>
      </c>
      <c r="R2888" s="1131">
        <v>28</v>
      </c>
      <c r="S2888" s="1131" t="s">
        <v>8376</v>
      </c>
      <c r="T2888" s="1131">
        <v>28</v>
      </c>
    </row>
    <row r="2889" spans="1:20">
      <c r="A2889" s="1131" t="s">
        <v>6793</v>
      </c>
      <c r="B2889" s="1132" t="s">
        <v>6794</v>
      </c>
      <c r="C2889" s="1133" t="s">
        <v>6098</v>
      </c>
      <c r="D2889" s="1133" t="s">
        <v>1041</v>
      </c>
      <c r="E2889" s="1133" t="s">
        <v>702</v>
      </c>
      <c r="F2889" s="1131" t="str">
        <f t="shared" si="16"/>
        <v/>
      </c>
      <c r="G2889" s="1131">
        <v>-1</v>
      </c>
      <c r="H2889" s="1131" t="s">
        <v>437</v>
      </c>
      <c r="I2889" s="1131" t="s">
        <v>9985</v>
      </c>
      <c r="J2889" s="1131" t="s">
        <v>9986</v>
      </c>
      <c r="R2889" s="1131">
        <v>14</v>
      </c>
      <c r="S2889" s="1131" t="s">
        <v>8376</v>
      </c>
      <c r="T2889" s="1131">
        <v>14</v>
      </c>
    </row>
    <row r="2890" spans="1:20">
      <c r="A2890" s="1131" t="s">
        <v>6795</v>
      </c>
      <c r="B2890" s="1132" t="s">
        <v>6796</v>
      </c>
      <c r="C2890" s="1133" t="s">
        <v>6098</v>
      </c>
      <c r="D2890" s="1133" t="s">
        <v>1041</v>
      </c>
      <c r="E2890" s="1133" t="s">
        <v>702</v>
      </c>
      <c r="F2890" s="1131" t="str">
        <f t="shared" si="16"/>
        <v/>
      </c>
      <c r="G2890" s="1131">
        <v>-1</v>
      </c>
      <c r="H2890" s="1131" t="s">
        <v>437</v>
      </c>
      <c r="I2890" s="1131" t="s">
        <v>9987</v>
      </c>
      <c r="J2890" s="1131" t="s">
        <v>9988</v>
      </c>
      <c r="K2890" s="1131">
        <v>2</v>
      </c>
      <c r="L2890" s="1131" t="s">
        <v>9989</v>
      </c>
      <c r="R2890" s="1131">
        <v>14</v>
      </c>
      <c r="S2890" s="1131" t="s">
        <v>8376</v>
      </c>
      <c r="T2890" s="1131">
        <v>14</v>
      </c>
    </row>
    <row r="2891" spans="1:20">
      <c r="A2891" s="1131" t="s">
        <v>6797</v>
      </c>
      <c r="B2891" s="1132" t="s">
        <v>6798</v>
      </c>
      <c r="C2891" s="1133" t="s">
        <v>6098</v>
      </c>
      <c r="D2891" s="1133" t="s">
        <v>1041</v>
      </c>
      <c r="E2891" s="1133" t="s">
        <v>702</v>
      </c>
      <c r="F2891" s="1131" t="str">
        <f t="shared" si="16"/>
        <v/>
      </c>
      <c r="G2891" s="1131">
        <v>-1</v>
      </c>
      <c r="H2891" s="1131" t="s">
        <v>437</v>
      </c>
      <c r="I2891" s="1131" t="s">
        <v>9990</v>
      </c>
      <c r="J2891" s="1131" t="s">
        <v>9991</v>
      </c>
      <c r="R2891" s="1131">
        <v>14</v>
      </c>
      <c r="S2891" s="1131" t="s">
        <v>8376</v>
      </c>
      <c r="T2891" s="1131">
        <v>14</v>
      </c>
    </row>
    <row r="2892" spans="1:20">
      <c r="A2892" s="1131" t="s">
        <v>6799</v>
      </c>
      <c r="B2892" s="1132" t="s">
        <v>6800</v>
      </c>
      <c r="C2892" s="1133" t="s">
        <v>6098</v>
      </c>
      <c r="D2892" s="1133" t="s">
        <v>1041</v>
      </c>
      <c r="E2892" s="1133" t="s">
        <v>702</v>
      </c>
      <c r="F2892" s="1131" t="str">
        <f t="shared" si="16"/>
        <v/>
      </c>
      <c r="G2892" s="1131">
        <v>-1</v>
      </c>
      <c r="H2892" s="1131" t="s">
        <v>437</v>
      </c>
      <c r="I2892" s="1131" t="s">
        <v>9992</v>
      </c>
      <c r="J2892" s="1131" t="s">
        <v>9993</v>
      </c>
      <c r="R2892" s="1131">
        <v>14</v>
      </c>
      <c r="S2892" s="1131" t="s">
        <v>8376</v>
      </c>
      <c r="T2892" s="1131">
        <v>14</v>
      </c>
    </row>
    <row r="2893" spans="1:20">
      <c r="A2893" s="1131" t="s">
        <v>6801</v>
      </c>
      <c r="B2893" s="1132" t="s">
        <v>6802</v>
      </c>
      <c r="C2893" s="1133" t="s">
        <v>6098</v>
      </c>
      <c r="D2893" s="1133" t="s">
        <v>1041</v>
      </c>
      <c r="E2893" s="1133" t="s">
        <v>702</v>
      </c>
      <c r="F2893" s="1131" t="str">
        <f t="shared" si="16"/>
        <v/>
      </c>
      <c r="G2893" s="1131">
        <v>-1</v>
      </c>
      <c r="H2893" s="1131" t="s">
        <v>437</v>
      </c>
      <c r="I2893" s="1131" t="s">
        <v>9994</v>
      </c>
      <c r="J2893" s="1131" t="s">
        <v>9995</v>
      </c>
      <c r="R2893" s="1131">
        <v>14</v>
      </c>
      <c r="S2893" s="1131" t="s">
        <v>8376</v>
      </c>
      <c r="T2893" s="1131">
        <v>14</v>
      </c>
    </row>
    <row r="2894" spans="1:20">
      <c r="A2894" s="1131" t="s">
        <v>6803</v>
      </c>
      <c r="B2894" s="1132" t="s">
        <v>6804</v>
      </c>
      <c r="C2894" s="1133" t="s">
        <v>6098</v>
      </c>
      <c r="D2894" s="1133" t="s">
        <v>1041</v>
      </c>
      <c r="E2894" s="1133" t="s">
        <v>702</v>
      </c>
      <c r="F2894" s="1131" t="str">
        <f t="shared" si="16"/>
        <v/>
      </c>
      <c r="G2894" s="1131">
        <v>-1</v>
      </c>
      <c r="H2894" s="1131" t="s">
        <v>437</v>
      </c>
      <c r="I2894" s="1131" t="s">
        <v>9996</v>
      </c>
      <c r="J2894" s="1131" t="s">
        <v>9997</v>
      </c>
      <c r="R2894" s="1131">
        <v>14</v>
      </c>
      <c r="S2894" s="1131" t="s">
        <v>8376</v>
      </c>
      <c r="T2894" s="1131">
        <v>14</v>
      </c>
    </row>
    <row r="2895" spans="1:20">
      <c r="A2895" s="1131" t="s">
        <v>6805</v>
      </c>
      <c r="B2895" s="1132" t="s">
        <v>6806</v>
      </c>
      <c r="C2895" s="1133" t="s">
        <v>6098</v>
      </c>
      <c r="D2895" s="1133" t="s">
        <v>1041</v>
      </c>
      <c r="E2895" s="1133" t="s">
        <v>702</v>
      </c>
      <c r="F2895" s="1131" t="str">
        <f t="shared" si="16"/>
        <v/>
      </c>
      <c r="G2895" s="1131">
        <v>-1</v>
      </c>
      <c r="H2895" s="1131" t="s">
        <v>437</v>
      </c>
      <c r="I2895" s="1131" t="s">
        <v>9998</v>
      </c>
      <c r="J2895" s="1131" t="s">
        <v>9999</v>
      </c>
      <c r="R2895" s="1131">
        <v>14</v>
      </c>
      <c r="S2895" s="1131" t="s">
        <v>8376</v>
      </c>
      <c r="T2895" s="1131">
        <v>14</v>
      </c>
    </row>
    <row r="2896" spans="1:20">
      <c r="A2896" s="1131" t="s">
        <v>6807</v>
      </c>
      <c r="B2896" s="1132" t="s">
        <v>6808</v>
      </c>
      <c r="C2896" s="1133" t="s">
        <v>6098</v>
      </c>
      <c r="D2896" s="1133" t="s">
        <v>1041</v>
      </c>
      <c r="E2896" s="1133" t="s">
        <v>702</v>
      </c>
      <c r="F2896" s="1131" t="str">
        <f t="shared" si="16"/>
        <v/>
      </c>
      <c r="G2896" s="1131">
        <v>-1</v>
      </c>
      <c r="H2896" s="1131" t="s">
        <v>437</v>
      </c>
      <c r="I2896" s="1131" t="s">
        <v>10000</v>
      </c>
      <c r="J2896" s="1131" t="s">
        <v>10001</v>
      </c>
      <c r="R2896" s="1131">
        <v>14</v>
      </c>
      <c r="S2896" s="1131" t="s">
        <v>8376</v>
      </c>
      <c r="T2896" s="1131">
        <v>14</v>
      </c>
    </row>
    <row r="2897" spans="1:20">
      <c r="A2897" s="1131" t="s">
        <v>6809</v>
      </c>
      <c r="B2897" s="1132" t="s">
        <v>6810</v>
      </c>
      <c r="C2897" s="1133" t="s">
        <v>6098</v>
      </c>
      <c r="D2897" s="1133" t="s">
        <v>1041</v>
      </c>
      <c r="E2897" s="1133" t="s">
        <v>702</v>
      </c>
      <c r="F2897" s="1131" t="str">
        <f t="shared" si="16"/>
        <v/>
      </c>
      <c r="G2897" s="1131">
        <v>-1</v>
      </c>
      <c r="H2897" s="1131" t="s">
        <v>437</v>
      </c>
      <c r="I2897" s="1131" t="s">
        <v>10002</v>
      </c>
      <c r="J2897" s="1131" t="s">
        <v>10003</v>
      </c>
      <c r="R2897" s="1131">
        <v>14</v>
      </c>
      <c r="S2897" s="1131" t="s">
        <v>8376</v>
      </c>
      <c r="T2897" s="1131">
        <v>14</v>
      </c>
    </row>
    <row r="2898" spans="1:20">
      <c r="A2898" s="1131" t="s">
        <v>6811</v>
      </c>
      <c r="B2898" s="1132" t="s">
        <v>6812</v>
      </c>
      <c r="C2898" s="1133" t="s">
        <v>6098</v>
      </c>
      <c r="D2898" s="1133" t="s">
        <v>1041</v>
      </c>
      <c r="E2898" s="1133" t="s">
        <v>702</v>
      </c>
      <c r="F2898" s="1131" t="str">
        <f t="shared" si="16"/>
        <v/>
      </c>
      <c r="G2898" s="1131">
        <v>-1</v>
      </c>
      <c r="H2898" s="1131" t="s">
        <v>437</v>
      </c>
      <c r="I2898" s="1131" t="s">
        <v>10004</v>
      </c>
      <c r="J2898" s="1131" t="s">
        <v>10005</v>
      </c>
      <c r="K2898" s="1131">
        <v>2</v>
      </c>
      <c r="L2898" s="1131" t="s">
        <v>10006</v>
      </c>
      <c r="R2898" s="1131">
        <v>14</v>
      </c>
      <c r="S2898" s="1131" t="s">
        <v>7215</v>
      </c>
      <c r="T2898" s="1131">
        <v>14</v>
      </c>
    </row>
    <row r="2899" spans="1:20">
      <c r="A2899" s="1131" t="s">
        <v>6813</v>
      </c>
      <c r="B2899" s="1132" t="s">
        <v>6814</v>
      </c>
      <c r="C2899" s="1133" t="s">
        <v>6098</v>
      </c>
      <c r="D2899" s="1133" t="s">
        <v>1041</v>
      </c>
      <c r="E2899" s="1133" t="s">
        <v>702</v>
      </c>
      <c r="F2899" s="1131" t="str">
        <f t="shared" si="16"/>
        <v/>
      </c>
      <c r="G2899" s="1131">
        <v>-1</v>
      </c>
      <c r="H2899" s="1131" t="s">
        <v>437</v>
      </c>
      <c r="I2899" s="1131" t="s">
        <v>10007</v>
      </c>
      <c r="J2899" s="1131" t="s">
        <v>10008</v>
      </c>
      <c r="K2899" s="1131">
        <v>2</v>
      </c>
      <c r="L2899" s="1131" t="s">
        <v>10009</v>
      </c>
      <c r="R2899" s="1131">
        <v>14</v>
      </c>
      <c r="S2899" s="1131" t="s">
        <v>7215</v>
      </c>
      <c r="T2899" s="1131">
        <v>14</v>
      </c>
    </row>
    <row r="2900" spans="1:20">
      <c r="A2900" s="1131" t="s">
        <v>6815</v>
      </c>
      <c r="B2900" s="1132" t="s">
        <v>6816</v>
      </c>
      <c r="C2900" s="1133" t="s">
        <v>6098</v>
      </c>
      <c r="D2900" s="1133" t="s">
        <v>1041</v>
      </c>
      <c r="E2900" s="1133" t="s">
        <v>702</v>
      </c>
      <c r="F2900" s="1131" t="str">
        <f t="shared" si="16"/>
        <v/>
      </c>
      <c r="G2900" s="1131">
        <v>-1</v>
      </c>
      <c r="H2900" s="1131" t="s">
        <v>437</v>
      </c>
      <c r="I2900" s="1131" t="s">
        <v>10010</v>
      </c>
      <c r="J2900" s="1131" t="s">
        <v>10011</v>
      </c>
      <c r="K2900" s="1131">
        <v>2</v>
      </c>
      <c r="L2900" s="1131" t="s">
        <v>10012</v>
      </c>
      <c r="R2900" s="1131">
        <v>14</v>
      </c>
      <c r="S2900" s="1131" t="s">
        <v>8376</v>
      </c>
      <c r="T2900" s="1131">
        <v>14</v>
      </c>
    </row>
    <row r="2901" spans="1:20">
      <c r="A2901" s="1131" t="s">
        <v>6817</v>
      </c>
      <c r="B2901" s="1132" t="s">
        <v>6818</v>
      </c>
      <c r="C2901" s="1133" t="s">
        <v>6098</v>
      </c>
      <c r="D2901" s="1133" t="s">
        <v>1041</v>
      </c>
      <c r="E2901" s="1133" t="s">
        <v>702</v>
      </c>
      <c r="F2901" s="1131" t="str">
        <f t="shared" si="16"/>
        <v/>
      </c>
      <c r="G2901" s="1131">
        <v>0</v>
      </c>
      <c r="H2901" s="1131" t="s">
        <v>7246</v>
      </c>
      <c r="I2901" s="1131" t="s">
        <v>9818</v>
      </c>
      <c r="J2901" s="1131" t="s">
        <v>9819</v>
      </c>
      <c r="K2901" s="1131">
        <v>2</v>
      </c>
      <c r="L2901" s="1131" t="s">
        <v>9820</v>
      </c>
      <c r="R2901" s="1131">
        <v>16</v>
      </c>
      <c r="S2901" s="1131" t="s">
        <v>8376</v>
      </c>
      <c r="T2901" s="1131">
        <v>16</v>
      </c>
    </row>
    <row r="2902" spans="1:20">
      <c r="A2902" s="1131" t="s">
        <v>6819</v>
      </c>
      <c r="B2902" s="1132" t="s">
        <v>6820</v>
      </c>
      <c r="C2902" s="1133" t="s">
        <v>6098</v>
      </c>
      <c r="D2902" s="1133" t="s">
        <v>1041</v>
      </c>
      <c r="E2902" s="1133" t="s">
        <v>702</v>
      </c>
      <c r="F2902" s="1131" t="str">
        <f t="shared" si="16"/>
        <v/>
      </c>
      <c r="G2902" s="1131">
        <v>0</v>
      </c>
      <c r="H2902" s="1131" t="s">
        <v>7246</v>
      </c>
      <c r="I2902" s="1131" t="s">
        <v>9821</v>
      </c>
      <c r="J2902" s="1131" t="s">
        <v>9822</v>
      </c>
      <c r="R2902" s="1131">
        <v>14</v>
      </c>
      <c r="S2902" s="1131" t="s">
        <v>8376</v>
      </c>
      <c r="T2902" s="1131">
        <v>14</v>
      </c>
    </row>
    <row r="2903" spans="1:20">
      <c r="A2903" s="1131" t="s">
        <v>6821</v>
      </c>
      <c r="B2903" s="1132" t="s">
        <v>6822</v>
      </c>
      <c r="C2903" s="1133" t="s">
        <v>6098</v>
      </c>
      <c r="D2903" s="1133" t="s">
        <v>1041</v>
      </c>
      <c r="E2903" s="1133" t="s">
        <v>702</v>
      </c>
      <c r="F2903" s="1131" t="str">
        <f t="shared" si="16"/>
        <v/>
      </c>
      <c r="G2903" s="1131">
        <v>0</v>
      </c>
      <c r="H2903" s="1131" t="s">
        <v>7246</v>
      </c>
      <c r="I2903" s="1131" t="s">
        <v>9823</v>
      </c>
      <c r="J2903" s="1131" t="s">
        <v>9824</v>
      </c>
      <c r="R2903" s="1131">
        <v>14</v>
      </c>
      <c r="S2903" s="1131" t="s">
        <v>8376</v>
      </c>
      <c r="T2903" s="1131">
        <v>14</v>
      </c>
    </row>
    <row r="2904" spans="1:20">
      <c r="A2904" s="1131" t="s">
        <v>6823</v>
      </c>
      <c r="B2904" s="1132" t="s">
        <v>6824</v>
      </c>
      <c r="C2904" s="1133" t="s">
        <v>6098</v>
      </c>
      <c r="D2904" s="1133" t="s">
        <v>1041</v>
      </c>
      <c r="E2904" s="1133" t="s">
        <v>702</v>
      </c>
      <c r="F2904" s="1131" t="str">
        <f t="shared" si="16"/>
        <v/>
      </c>
      <c r="G2904" s="1131">
        <v>0</v>
      </c>
      <c r="H2904" s="1131" t="s">
        <v>7246</v>
      </c>
      <c r="I2904" s="1131" t="s">
        <v>9825</v>
      </c>
      <c r="J2904" s="1131" t="s">
        <v>9826</v>
      </c>
      <c r="R2904" s="1131">
        <v>14</v>
      </c>
      <c r="S2904" s="1131" t="s">
        <v>8376</v>
      </c>
      <c r="T2904" s="1131">
        <v>14</v>
      </c>
    </row>
    <row r="2905" spans="1:20">
      <c r="A2905" s="1131" t="s">
        <v>6825</v>
      </c>
      <c r="B2905" s="1132" t="s">
        <v>6826</v>
      </c>
      <c r="C2905" s="1133" t="s">
        <v>6098</v>
      </c>
      <c r="D2905" s="1133" t="s">
        <v>1041</v>
      </c>
      <c r="E2905" s="1133" t="s">
        <v>702</v>
      </c>
      <c r="F2905" s="1131" t="str">
        <f t="shared" si="16"/>
        <v/>
      </c>
      <c r="G2905" s="1131">
        <v>0</v>
      </c>
      <c r="H2905" s="1131" t="s">
        <v>7246</v>
      </c>
      <c r="I2905" s="1131" t="s">
        <v>9827</v>
      </c>
      <c r="J2905" s="1131" t="s">
        <v>9828</v>
      </c>
      <c r="R2905" s="1131">
        <v>42</v>
      </c>
      <c r="S2905" s="1131" t="s">
        <v>8376</v>
      </c>
      <c r="T2905" s="1131">
        <v>42</v>
      </c>
    </row>
    <row r="2906" spans="1:20">
      <c r="A2906" s="1131" t="s">
        <v>6827</v>
      </c>
      <c r="B2906" s="1132" t="s">
        <v>6828</v>
      </c>
      <c r="C2906" s="1133" t="s">
        <v>6098</v>
      </c>
      <c r="D2906" s="1133" t="s">
        <v>1041</v>
      </c>
      <c r="E2906" s="1133" t="s">
        <v>702</v>
      </c>
      <c r="F2906" s="1131" t="str">
        <f t="shared" si="16"/>
        <v/>
      </c>
      <c r="G2906" s="1131">
        <v>0</v>
      </c>
      <c r="H2906" s="1131" t="s">
        <v>7246</v>
      </c>
      <c r="I2906" s="1131" t="s">
        <v>9829</v>
      </c>
      <c r="J2906" s="1131" t="s">
        <v>9830</v>
      </c>
      <c r="R2906" s="1131">
        <v>14</v>
      </c>
      <c r="S2906" s="1131" t="s">
        <v>8376</v>
      </c>
      <c r="T2906" s="1131">
        <v>14</v>
      </c>
    </row>
    <row r="2907" spans="1:20">
      <c r="A2907" s="1131" t="s">
        <v>6829</v>
      </c>
      <c r="B2907" s="1132" t="s">
        <v>6830</v>
      </c>
      <c r="C2907" s="1133" t="s">
        <v>6098</v>
      </c>
      <c r="D2907" s="1133" t="s">
        <v>1041</v>
      </c>
      <c r="E2907" s="1133" t="s">
        <v>702</v>
      </c>
      <c r="F2907" s="1131" t="str">
        <f t="shared" si="16"/>
        <v/>
      </c>
      <c r="G2907" s="1131">
        <v>0</v>
      </c>
      <c r="H2907" s="1131" t="s">
        <v>7246</v>
      </c>
      <c r="I2907" s="1131" t="s">
        <v>9831</v>
      </c>
      <c r="J2907" s="1131" t="s">
        <v>9832</v>
      </c>
      <c r="R2907" s="1131">
        <v>14</v>
      </c>
      <c r="S2907" s="1131" t="s">
        <v>8376</v>
      </c>
      <c r="T2907" s="1131">
        <v>14</v>
      </c>
    </row>
    <row r="2908" spans="1:20">
      <c r="A2908" s="1131" t="s">
        <v>6831</v>
      </c>
      <c r="B2908" s="1132" t="s">
        <v>6832</v>
      </c>
      <c r="C2908" s="1133" t="s">
        <v>6098</v>
      </c>
      <c r="D2908" s="1133" t="s">
        <v>1041</v>
      </c>
      <c r="E2908" s="1133" t="s">
        <v>702</v>
      </c>
      <c r="F2908" s="1131" t="str">
        <f t="shared" si="16"/>
        <v/>
      </c>
      <c r="G2908" s="1131">
        <v>0</v>
      </c>
      <c r="H2908" s="1131" t="s">
        <v>7246</v>
      </c>
      <c r="I2908" s="1131" t="s">
        <v>9833</v>
      </c>
      <c r="J2908" s="1131" t="s">
        <v>9834</v>
      </c>
      <c r="R2908" s="1131">
        <v>28</v>
      </c>
      <c r="S2908" s="1131" t="s">
        <v>8376</v>
      </c>
      <c r="T2908" s="1131">
        <v>28</v>
      </c>
    </row>
    <row r="2909" spans="1:20">
      <c r="A2909" s="1131" t="s">
        <v>6833</v>
      </c>
      <c r="B2909" s="1132" t="s">
        <v>6834</v>
      </c>
      <c r="C2909" s="1133" t="s">
        <v>6098</v>
      </c>
      <c r="D2909" s="1133" t="s">
        <v>1041</v>
      </c>
      <c r="E2909" s="1133" t="s">
        <v>702</v>
      </c>
      <c r="F2909" s="1131" t="str">
        <f t="shared" si="16"/>
        <v/>
      </c>
      <c r="G2909" s="1131">
        <v>0</v>
      </c>
      <c r="H2909" s="1131" t="s">
        <v>7246</v>
      </c>
      <c r="I2909" s="1131" t="s">
        <v>9835</v>
      </c>
      <c r="J2909" s="1131" t="s">
        <v>9836</v>
      </c>
      <c r="R2909" s="1131">
        <v>14</v>
      </c>
      <c r="S2909" s="1131" t="s">
        <v>8376</v>
      </c>
      <c r="T2909" s="1131">
        <v>14</v>
      </c>
    </row>
    <row r="2910" spans="1:20">
      <c r="A2910" s="1131" t="s">
        <v>6835</v>
      </c>
      <c r="B2910" s="1132" t="s">
        <v>6836</v>
      </c>
      <c r="C2910" s="1133" t="s">
        <v>6098</v>
      </c>
      <c r="D2910" s="1133" t="s">
        <v>1041</v>
      </c>
      <c r="E2910" s="1133" t="s">
        <v>702</v>
      </c>
      <c r="F2910" s="1131" t="str">
        <f t="shared" ref="F2910:F2973" si="17">IF(LEN(A2910)=28,"","pas bon")</f>
        <v/>
      </c>
      <c r="G2910" s="1131">
        <v>0</v>
      </c>
      <c r="H2910" s="1131" t="s">
        <v>7246</v>
      </c>
      <c r="I2910" s="1131" t="s">
        <v>9837</v>
      </c>
      <c r="J2910" s="1131" t="s">
        <v>9838</v>
      </c>
      <c r="R2910" s="1131">
        <v>42</v>
      </c>
      <c r="S2910" s="1131" t="s">
        <v>8376</v>
      </c>
      <c r="T2910" s="1131">
        <v>42</v>
      </c>
    </row>
    <row r="2911" spans="1:20">
      <c r="A2911" s="1131" t="s">
        <v>6837</v>
      </c>
      <c r="B2911" s="1132" t="s">
        <v>6838</v>
      </c>
      <c r="C2911" s="1133" t="s">
        <v>6098</v>
      </c>
      <c r="D2911" s="1133" t="s">
        <v>1041</v>
      </c>
      <c r="E2911" s="1133" t="s">
        <v>702</v>
      </c>
      <c r="F2911" s="1131" t="str">
        <f t="shared" si="17"/>
        <v/>
      </c>
      <c r="G2911" s="1131">
        <v>0</v>
      </c>
      <c r="H2911" s="1131" t="s">
        <v>7246</v>
      </c>
      <c r="I2911" s="1131" t="s">
        <v>9839</v>
      </c>
      <c r="J2911" s="1131" t="s">
        <v>9840</v>
      </c>
      <c r="R2911" s="1131">
        <v>14</v>
      </c>
      <c r="S2911" s="1131" t="s">
        <v>8376</v>
      </c>
      <c r="T2911" s="1131">
        <v>14</v>
      </c>
    </row>
    <row r="2912" spans="1:20">
      <c r="A2912" s="1131" t="s">
        <v>6839</v>
      </c>
      <c r="B2912" s="1132" t="s">
        <v>6840</v>
      </c>
      <c r="C2912" s="1133" t="s">
        <v>6098</v>
      </c>
      <c r="D2912" s="1133" t="s">
        <v>1041</v>
      </c>
      <c r="E2912" s="1133" t="s">
        <v>702</v>
      </c>
      <c r="F2912" s="1131" t="str">
        <f t="shared" si="17"/>
        <v/>
      </c>
      <c r="G2912" s="1131">
        <v>0</v>
      </c>
      <c r="H2912" s="1131" t="s">
        <v>7246</v>
      </c>
      <c r="I2912" s="1131" t="s">
        <v>9841</v>
      </c>
      <c r="J2912" s="1131" t="s">
        <v>9842</v>
      </c>
      <c r="R2912" s="1131">
        <v>14</v>
      </c>
      <c r="S2912" s="1131" t="s">
        <v>8376</v>
      </c>
      <c r="T2912" s="1131">
        <v>14</v>
      </c>
    </row>
    <row r="2913" spans="1:20">
      <c r="A2913" s="1131" t="s">
        <v>6841</v>
      </c>
      <c r="B2913" s="1132" t="s">
        <v>6842</v>
      </c>
      <c r="C2913" s="1133" t="s">
        <v>6098</v>
      </c>
      <c r="D2913" s="1133" t="s">
        <v>1041</v>
      </c>
      <c r="E2913" s="1133" t="s">
        <v>702</v>
      </c>
      <c r="F2913" s="1131" t="str">
        <f t="shared" si="17"/>
        <v/>
      </c>
      <c r="G2913" s="1131">
        <v>0</v>
      </c>
      <c r="H2913" s="1131" t="s">
        <v>7246</v>
      </c>
      <c r="I2913" s="1131" t="s">
        <v>9843</v>
      </c>
      <c r="J2913" s="1131" t="s">
        <v>9844</v>
      </c>
      <c r="R2913" s="1131">
        <v>14</v>
      </c>
      <c r="S2913" s="1131" t="s">
        <v>8376</v>
      </c>
      <c r="T2913" s="1131">
        <v>14</v>
      </c>
    </row>
    <row r="2914" spans="1:20">
      <c r="A2914" s="1131" t="s">
        <v>6843</v>
      </c>
      <c r="B2914" s="1132" t="s">
        <v>6844</v>
      </c>
      <c r="C2914" s="1133" t="s">
        <v>6098</v>
      </c>
      <c r="D2914" s="1133" t="s">
        <v>1041</v>
      </c>
      <c r="E2914" s="1133" t="s">
        <v>702</v>
      </c>
      <c r="F2914" s="1131" t="str">
        <f t="shared" si="17"/>
        <v/>
      </c>
      <c r="G2914" s="1131">
        <v>0</v>
      </c>
      <c r="H2914" s="1131" t="s">
        <v>7246</v>
      </c>
      <c r="I2914" s="1131" t="s">
        <v>9845</v>
      </c>
      <c r="J2914" s="1131" t="s">
        <v>9846</v>
      </c>
      <c r="R2914" s="1131">
        <v>14</v>
      </c>
      <c r="S2914" s="1131" t="s">
        <v>8376</v>
      </c>
      <c r="T2914" s="1131">
        <v>14</v>
      </c>
    </row>
    <row r="2915" spans="1:20">
      <c r="A2915" s="1131" t="s">
        <v>6845</v>
      </c>
      <c r="B2915" s="1132" t="s">
        <v>6846</v>
      </c>
      <c r="C2915" s="1133" t="s">
        <v>6098</v>
      </c>
      <c r="D2915" s="1133" t="s">
        <v>1041</v>
      </c>
      <c r="E2915" s="1133" t="s">
        <v>702</v>
      </c>
      <c r="F2915" s="1131" t="str">
        <f t="shared" si="17"/>
        <v/>
      </c>
      <c r="G2915" s="1131">
        <v>0</v>
      </c>
      <c r="H2915" s="1131" t="s">
        <v>7246</v>
      </c>
      <c r="I2915" s="1131" t="s">
        <v>9847</v>
      </c>
      <c r="J2915" s="1131" t="s">
        <v>9848</v>
      </c>
      <c r="K2915" s="1131">
        <v>2</v>
      </c>
      <c r="L2915" s="1131" t="s">
        <v>9849</v>
      </c>
      <c r="R2915" s="1131">
        <v>16</v>
      </c>
      <c r="S2915" s="1131" t="s">
        <v>8376</v>
      </c>
      <c r="T2915" s="1131">
        <v>16</v>
      </c>
    </row>
    <row r="2916" spans="1:20">
      <c r="A2916" s="1131" t="s">
        <v>6847</v>
      </c>
      <c r="B2916" s="1132" t="s">
        <v>6848</v>
      </c>
      <c r="C2916" s="1133" t="s">
        <v>6098</v>
      </c>
      <c r="D2916" s="1133" t="s">
        <v>1041</v>
      </c>
      <c r="E2916" s="1133" t="s">
        <v>702</v>
      </c>
      <c r="F2916" s="1131" t="str">
        <f t="shared" si="17"/>
        <v/>
      </c>
      <c r="G2916" s="1131">
        <v>0</v>
      </c>
      <c r="H2916" s="1131" t="s">
        <v>7246</v>
      </c>
      <c r="I2916" s="1131" t="s">
        <v>9850</v>
      </c>
      <c r="J2916" s="1131" t="s">
        <v>9851</v>
      </c>
      <c r="R2916" s="1131">
        <v>14</v>
      </c>
      <c r="S2916" s="1131" t="s">
        <v>8376</v>
      </c>
      <c r="T2916" s="1131">
        <v>14</v>
      </c>
    </row>
    <row r="2917" spans="1:20">
      <c r="A2917" s="1131" t="s">
        <v>6849</v>
      </c>
      <c r="B2917" s="1132" t="s">
        <v>6850</v>
      </c>
      <c r="C2917" s="1133" t="s">
        <v>6098</v>
      </c>
      <c r="D2917" s="1133" t="s">
        <v>1041</v>
      </c>
      <c r="E2917" s="1133" t="s">
        <v>702</v>
      </c>
      <c r="F2917" s="1131" t="str">
        <f t="shared" si="17"/>
        <v/>
      </c>
      <c r="G2917" s="1131">
        <v>0</v>
      </c>
      <c r="H2917" s="1131" t="s">
        <v>7246</v>
      </c>
      <c r="I2917" s="1131" t="s">
        <v>9852</v>
      </c>
      <c r="J2917" s="1131" t="s">
        <v>9853</v>
      </c>
      <c r="R2917" s="1131">
        <v>14</v>
      </c>
      <c r="S2917" s="1131" t="s">
        <v>8376</v>
      </c>
      <c r="T2917" s="1131">
        <v>14</v>
      </c>
    </row>
    <row r="2918" spans="1:20">
      <c r="A2918" s="1131" t="s">
        <v>6851</v>
      </c>
      <c r="B2918" s="1132" t="s">
        <v>6852</v>
      </c>
      <c r="C2918" s="1133" t="s">
        <v>6098</v>
      </c>
      <c r="D2918" s="1133" t="s">
        <v>1041</v>
      </c>
      <c r="E2918" s="1133" t="s">
        <v>702</v>
      </c>
      <c r="F2918" s="1131" t="str">
        <f t="shared" si="17"/>
        <v/>
      </c>
      <c r="G2918" s="1131">
        <v>0</v>
      </c>
      <c r="H2918" s="1131" t="s">
        <v>7246</v>
      </c>
      <c r="I2918" s="1131" t="s">
        <v>9854</v>
      </c>
      <c r="J2918" s="1131" t="s">
        <v>9855</v>
      </c>
      <c r="R2918" s="1131">
        <v>14</v>
      </c>
      <c r="S2918" s="1131" t="s">
        <v>8376</v>
      </c>
      <c r="T2918" s="1131">
        <v>14</v>
      </c>
    </row>
    <row r="2919" spans="1:20">
      <c r="A2919" s="1131" t="s">
        <v>6853</v>
      </c>
      <c r="B2919" s="1132" t="s">
        <v>6854</v>
      </c>
      <c r="C2919" s="1133" t="s">
        <v>6098</v>
      </c>
      <c r="D2919" s="1133" t="s">
        <v>1041</v>
      </c>
      <c r="E2919" s="1133" t="s">
        <v>702</v>
      </c>
      <c r="F2919" s="1131" t="str">
        <f t="shared" si="17"/>
        <v/>
      </c>
      <c r="G2919" s="1131">
        <v>0</v>
      </c>
      <c r="H2919" s="1131" t="s">
        <v>7246</v>
      </c>
      <c r="I2919" s="1131" t="s">
        <v>9856</v>
      </c>
      <c r="J2919" s="1131" t="s">
        <v>9857</v>
      </c>
      <c r="K2919" s="1131">
        <v>2</v>
      </c>
      <c r="L2919" s="1131" t="s">
        <v>9858</v>
      </c>
      <c r="R2919" s="1131">
        <v>14</v>
      </c>
      <c r="S2919" s="1131" t="s">
        <v>8376</v>
      </c>
      <c r="T2919" s="1131">
        <v>14</v>
      </c>
    </row>
    <row r="2920" spans="1:20">
      <c r="A2920" s="1131" t="s">
        <v>6855</v>
      </c>
      <c r="B2920" s="1132" t="s">
        <v>6856</v>
      </c>
      <c r="C2920" s="1133" t="s">
        <v>6098</v>
      </c>
      <c r="D2920" s="1133" t="s">
        <v>1041</v>
      </c>
      <c r="E2920" s="1133" t="s">
        <v>702</v>
      </c>
      <c r="F2920" s="1131" t="str">
        <f t="shared" si="17"/>
        <v/>
      </c>
      <c r="G2920" s="1131">
        <v>0</v>
      </c>
      <c r="H2920" s="1131" t="s">
        <v>7246</v>
      </c>
      <c r="I2920" s="1131" t="s">
        <v>9859</v>
      </c>
      <c r="J2920" s="1131" t="s">
        <v>9860</v>
      </c>
      <c r="R2920" s="1131">
        <v>14</v>
      </c>
      <c r="S2920" s="1131" t="s">
        <v>8376</v>
      </c>
      <c r="T2920" s="1131">
        <v>14</v>
      </c>
    </row>
    <row r="2921" spans="1:20">
      <c r="A2921" s="1131" t="s">
        <v>6857</v>
      </c>
      <c r="B2921" s="1132" t="s">
        <v>6858</v>
      </c>
      <c r="C2921" s="1133" t="s">
        <v>6098</v>
      </c>
      <c r="D2921" s="1133" t="s">
        <v>1041</v>
      </c>
      <c r="E2921" s="1133" t="s">
        <v>702</v>
      </c>
      <c r="F2921" s="1131" t="str">
        <f t="shared" si="17"/>
        <v/>
      </c>
      <c r="G2921" s="1131">
        <v>0</v>
      </c>
      <c r="H2921" s="1131" t="s">
        <v>7246</v>
      </c>
      <c r="I2921" s="1131" t="s">
        <v>9861</v>
      </c>
      <c r="J2921" s="1131" t="s">
        <v>9862</v>
      </c>
      <c r="R2921" s="1131">
        <v>14</v>
      </c>
      <c r="S2921" s="1131" t="s">
        <v>8376</v>
      </c>
      <c r="T2921" s="1131">
        <v>14</v>
      </c>
    </row>
    <row r="2922" spans="1:20">
      <c r="A2922" s="1131" t="s">
        <v>6859</v>
      </c>
      <c r="B2922" s="1132" t="s">
        <v>6860</v>
      </c>
      <c r="C2922" s="1133" t="s">
        <v>6098</v>
      </c>
      <c r="D2922" s="1133" t="s">
        <v>1041</v>
      </c>
      <c r="E2922" s="1133" t="s">
        <v>702</v>
      </c>
      <c r="F2922" s="1131" t="str">
        <f t="shared" si="17"/>
        <v/>
      </c>
      <c r="G2922" s="1131">
        <v>0</v>
      </c>
      <c r="H2922" s="1131" t="s">
        <v>7246</v>
      </c>
      <c r="I2922" s="1131" t="s">
        <v>9863</v>
      </c>
      <c r="J2922" s="1131" t="s">
        <v>9864</v>
      </c>
      <c r="R2922" s="1131">
        <v>14</v>
      </c>
      <c r="S2922" s="1131" t="s">
        <v>8376</v>
      </c>
      <c r="T2922" s="1131">
        <v>14</v>
      </c>
    </row>
    <row r="2923" spans="1:20">
      <c r="A2923" s="1131" t="s">
        <v>6861</v>
      </c>
      <c r="B2923" s="1132" t="s">
        <v>6862</v>
      </c>
      <c r="C2923" s="1133" t="s">
        <v>6098</v>
      </c>
      <c r="D2923" s="1133" t="s">
        <v>1041</v>
      </c>
      <c r="E2923" s="1133" t="s">
        <v>702</v>
      </c>
      <c r="F2923" s="1131" t="str">
        <f t="shared" si="17"/>
        <v/>
      </c>
      <c r="G2923" s="1131">
        <v>0</v>
      </c>
      <c r="H2923" s="1131" t="s">
        <v>7246</v>
      </c>
      <c r="I2923" s="1131" t="s">
        <v>9865</v>
      </c>
      <c r="J2923" s="1131" t="s">
        <v>9866</v>
      </c>
      <c r="R2923" s="1131">
        <v>14</v>
      </c>
      <c r="S2923" s="1131" t="s">
        <v>8376</v>
      </c>
      <c r="T2923" s="1131">
        <v>14</v>
      </c>
    </row>
    <row r="2924" spans="1:20">
      <c r="A2924" s="1131" t="s">
        <v>6863</v>
      </c>
      <c r="B2924" s="1132" t="s">
        <v>6864</v>
      </c>
      <c r="C2924" s="1133" t="s">
        <v>6098</v>
      </c>
      <c r="D2924" s="1133" t="s">
        <v>1041</v>
      </c>
      <c r="E2924" s="1133" t="s">
        <v>702</v>
      </c>
      <c r="F2924" s="1131" t="str">
        <f t="shared" si="17"/>
        <v/>
      </c>
      <c r="G2924" s="1131">
        <v>0</v>
      </c>
      <c r="H2924" s="1131" t="s">
        <v>7246</v>
      </c>
      <c r="I2924" s="1131" t="s">
        <v>9867</v>
      </c>
      <c r="J2924" s="1131" t="s">
        <v>9868</v>
      </c>
      <c r="R2924" s="1131">
        <v>14</v>
      </c>
      <c r="S2924" s="1131" t="s">
        <v>8376</v>
      </c>
      <c r="T2924" s="1131">
        <v>14</v>
      </c>
    </row>
    <row r="2925" spans="1:20">
      <c r="A2925" s="1131" t="s">
        <v>6865</v>
      </c>
      <c r="B2925" s="1132" t="s">
        <v>6866</v>
      </c>
      <c r="C2925" s="1133" t="s">
        <v>6098</v>
      </c>
      <c r="D2925" s="1133" t="s">
        <v>1041</v>
      </c>
      <c r="E2925" s="1133" t="s">
        <v>702</v>
      </c>
      <c r="F2925" s="1131" t="str">
        <f t="shared" si="17"/>
        <v/>
      </c>
      <c r="G2925" s="1131">
        <v>0</v>
      </c>
      <c r="H2925" s="1131" t="s">
        <v>7246</v>
      </c>
      <c r="I2925" s="1131" t="s">
        <v>9869</v>
      </c>
      <c r="J2925" s="1131" t="s">
        <v>9870</v>
      </c>
      <c r="K2925" s="1131">
        <v>2</v>
      </c>
      <c r="L2925" s="1131" t="s">
        <v>9871</v>
      </c>
      <c r="R2925" s="1131">
        <v>14</v>
      </c>
      <c r="S2925" s="1131" t="s">
        <v>8376</v>
      </c>
      <c r="T2925" s="1131">
        <v>14</v>
      </c>
    </row>
    <row r="2926" spans="1:20">
      <c r="A2926" s="1131" t="s">
        <v>6867</v>
      </c>
      <c r="B2926" s="1132" t="s">
        <v>6868</v>
      </c>
      <c r="C2926" s="1133" t="s">
        <v>6098</v>
      </c>
      <c r="D2926" s="1133" t="s">
        <v>1041</v>
      </c>
      <c r="E2926" s="1133" t="s">
        <v>702</v>
      </c>
      <c r="F2926" s="1131" t="str">
        <f t="shared" si="17"/>
        <v/>
      </c>
      <c r="G2926" s="1131">
        <v>0</v>
      </c>
      <c r="H2926" s="1131" t="s">
        <v>7246</v>
      </c>
      <c r="I2926" s="1131" t="s">
        <v>9872</v>
      </c>
      <c r="J2926" s="1131" t="s">
        <v>9873</v>
      </c>
      <c r="R2926" s="1131">
        <v>14</v>
      </c>
      <c r="S2926" s="1131" t="s">
        <v>8376</v>
      </c>
      <c r="T2926" s="1131">
        <v>14</v>
      </c>
    </row>
    <row r="2927" spans="1:20">
      <c r="A2927" s="1131" t="s">
        <v>6869</v>
      </c>
      <c r="B2927" s="1132" t="s">
        <v>6870</v>
      </c>
      <c r="C2927" s="1133" t="s">
        <v>6098</v>
      </c>
      <c r="D2927" s="1133" t="s">
        <v>1041</v>
      </c>
      <c r="E2927" s="1133" t="s">
        <v>702</v>
      </c>
      <c r="F2927" s="1131" t="str">
        <f t="shared" si="17"/>
        <v/>
      </c>
      <c r="G2927" s="1131">
        <v>0</v>
      </c>
      <c r="H2927" s="1131" t="s">
        <v>7246</v>
      </c>
      <c r="I2927" s="1131" t="s">
        <v>9874</v>
      </c>
      <c r="J2927" s="1131" t="s">
        <v>9875</v>
      </c>
      <c r="R2927" s="1131">
        <v>14</v>
      </c>
      <c r="S2927" s="1131" t="s">
        <v>8376</v>
      </c>
      <c r="T2927" s="1131">
        <v>14</v>
      </c>
    </row>
    <row r="2928" spans="1:20">
      <c r="A2928" s="1131" t="s">
        <v>6871</v>
      </c>
      <c r="B2928" s="1132" t="s">
        <v>6872</v>
      </c>
      <c r="C2928" s="1133" t="s">
        <v>6098</v>
      </c>
      <c r="D2928" s="1133" t="s">
        <v>1041</v>
      </c>
      <c r="E2928" s="1133" t="s">
        <v>702</v>
      </c>
      <c r="F2928" s="1131" t="str">
        <f t="shared" si="17"/>
        <v/>
      </c>
      <c r="G2928" s="1131">
        <v>0</v>
      </c>
      <c r="H2928" s="1131" t="s">
        <v>7246</v>
      </c>
      <c r="I2928" s="1131" t="s">
        <v>9876</v>
      </c>
      <c r="J2928" s="1131" t="s">
        <v>9877</v>
      </c>
      <c r="R2928" s="1131">
        <v>14</v>
      </c>
      <c r="S2928" s="1131" t="s">
        <v>8376</v>
      </c>
      <c r="T2928" s="1131">
        <v>14</v>
      </c>
    </row>
    <row r="2929" spans="1:20">
      <c r="A2929" s="1131" t="s">
        <v>6873</v>
      </c>
      <c r="B2929" s="1132" t="s">
        <v>6874</v>
      </c>
      <c r="C2929" s="1133" t="s">
        <v>6098</v>
      </c>
      <c r="D2929" s="1133" t="s">
        <v>1041</v>
      </c>
      <c r="E2929" s="1133" t="s">
        <v>702</v>
      </c>
      <c r="F2929" s="1131" t="str">
        <f t="shared" si="17"/>
        <v/>
      </c>
      <c r="G2929" s="1131">
        <v>0</v>
      </c>
      <c r="H2929" s="1131" t="s">
        <v>7246</v>
      </c>
      <c r="I2929" s="1131" t="s">
        <v>9878</v>
      </c>
      <c r="J2929" s="1131" t="s">
        <v>9879</v>
      </c>
      <c r="K2929" s="1131">
        <v>2</v>
      </c>
      <c r="L2929" s="1131" t="s">
        <v>9880</v>
      </c>
      <c r="R2929" s="1131">
        <v>16</v>
      </c>
      <c r="S2929" s="1131" t="s">
        <v>8376</v>
      </c>
      <c r="T2929" s="1131">
        <v>16</v>
      </c>
    </row>
    <row r="2930" spans="1:20">
      <c r="A2930" s="1131" t="s">
        <v>6875</v>
      </c>
      <c r="B2930" s="1132" t="s">
        <v>6876</v>
      </c>
      <c r="C2930" s="1133" t="s">
        <v>6098</v>
      </c>
      <c r="D2930" s="1133" t="s">
        <v>1041</v>
      </c>
      <c r="E2930" s="1133" t="s">
        <v>702</v>
      </c>
      <c r="F2930" s="1131" t="str">
        <f t="shared" si="17"/>
        <v/>
      </c>
      <c r="G2930" s="1131">
        <v>0</v>
      </c>
      <c r="H2930" s="1131" t="s">
        <v>7246</v>
      </c>
      <c r="I2930" s="1131" t="s">
        <v>9881</v>
      </c>
      <c r="J2930" s="1131" t="s">
        <v>9882</v>
      </c>
      <c r="R2930" s="1131">
        <v>14</v>
      </c>
      <c r="S2930" s="1131" t="s">
        <v>8376</v>
      </c>
      <c r="T2930" s="1131">
        <v>14</v>
      </c>
    </row>
    <row r="2931" spans="1:20">
      <c r="A2931" s="1131" t="s">
        <v>6877</v>
      </c>
      <c r="B2931" s="1132" t="s">
        <v>6878</v>
      </c>
      <c r="C2931" s="1133" t="s">
        <v>6098</v>
      </c>
      <c r="D2931" s="1133" t="s">
        <v>1041</v>
      </c>
      <c r="E2931" s="1133" t="s">
        <v>702</v>
      </c>
      <c r="F2931" s="1131" t="str">
        <f t="shared" si="17"/>
        <v/>
      </c>
      <c r="G2931" s="1131">
        <v>0</v>
      </c>
      <c r="H2931" s="1131" t="s">
        <v>7246</v>
      </c>
      <c r="I2931" s="1131" t="s">
        <v>9883</v>
      </c>
      <c r="J2931" s="1131" t="s">
        <v>9884</v>
      </c>
      <c r="R2931" s="1131">
        <v>14</v>
      </c>
      <c r="S2931" s="1131" t="s">
        <v>8376</v>
      </c>
      <c r="T2931" s="1131">
        <v>14</v>
      </c>
    </row>
    <row r="2932" spans="1:20">
      <c r="A2932" s="1131" t="s">
        <v>6879</v>
      </c>
      <c r="B2932" s="1132" t="s">
        <v>6880</v>
      </c>
      <c r="C2932" s="1133" t="s">
        <v>6098</v>
      </c>
      <c r="D2932" s="1133" t="s">
        <v>1041</v>
      </c>
      <c r="E2932" s="1133" t="s">
        <v>702</v>
      </c>
      <c r="F2932" s="1131" t="str">
        <f t="shared" si="17"/>
        <v/>
      </c>
      <c r="G2932" s="1131">
        <v>0</v>
      </c>
      <c r="H2932" s="1131" t="s">
        <v>7246</v>
      </c>
      <c r="I2932" s="1131" t="s">
        <v>9885</v>
      </c>
      <c r="J2932" s="1131" t="s">
        <v>9886</v>
      </c>
      <c r="R2932" s="1131">
        <v>14</v>
      </c>
      <c r="S2932" s="1131" t="s">
        <v>8376</v>
      </c>
      <c r="T2932" s="1131">
        <v>14</v>
      </c>
    </row>
    <row r="2933" spans="1:20">
      <c r="A2933" s="1131" t="s">
        <v>6881</v>
      </c>
      <c r="B2933" s="1132" t="s">
        <v>6882</v>
      </c>
      <c r="C2933" s="1133" t="s">
        <v>6098</v>
      </c>
      <c r="D2933" s="1133" t="s">
        <v>1041</v>
      </c>
      <c r="E2933" s="1133" t="s">
        <v>702</v>
      </c>
      <c r="F2933" s="1131" t="str">
        <f t="shared" si="17"/>
        <v/>
      </c>
      <c r="G2933" s="1131">
        <v>0</v>
      </c>
      <c r="H2933" s="1131" t="s">
        <v>7246</v>
      </c>
      <c r="I2933" s="1131" t="s">
        <v>9887</v>
      </c>
      <c r="J2933" s="1131" t="s">
        <v>9888</v>
      </c>
      <c r="R2933" s="1131">
        <v>14</v>
      </c>
      <c r="S2933" s="1131" t="s">
        <v>8376</v>
      </c>
      <c r="T2933" s="1131">
        <v>14</v>
      </c>
    </row>
    <row r="2934" spans="1:20">
      <c r="A2934" s="1131" t="s">
        <v>6883</v>
      </c>
      <c r="B2934" s="1132" t="s">
        <v>6884</v>
      </c>
      <c r="C2934" s="1133" t="s">
        <v>6098</v>
      </c>
      <c r="D2934" s="1133" t="s">
        <v>1041</v>
      </c>
      <c r="E2934" s="1133" t="s">
        <v>702</v>
      </c>
      <c r="F2934" s="1131" t="str">
        <f t="shared" si="17"/>
        <v/>
      </c>
      <c r="G2934" s="1131">
        <v>0</v>
      </c>
      <c r="H2934" s="1131" t="s">
        <v>7246</v>
      </c>
      <c r="I2934" s="1131" t="s">
        <v>9889</v>
      </c>
      <c r="J2934" s="1131" t="s">
        <v>9890</v>
      </c>
      <c r="R2934" s="1131">
        <v>14</v>
      </c>
      <c r="S2934" s="1131" t="s">
        <v>8376</v>
      </c>
      <c r="T2934" s="1131">
        <v>14</v>
      </c>
    </row>
    <row r="2935" spans="1:20">
      <c r="A2935" s="1131" t="s">
        <v>6885</v>
      </c>
      <c r="B2935" s="1132" t="s">
        <v>6886</v>
      </c>
      <c r="C2935" s="1133" t="s">
        <v>6098</v>
      </c>
      <c r="D2935" s="1133" t="s">
        <v>1041</v>
      </c>
      <c r="E2935" s="1133" t="s">
        <v>702</v>
      </c>
      <c r="F2935" s="1131" t="str">
        <f t="shared" si="17"/>
        <v/>
      </c>
      <c r="G2935" s="1131">
        <v>0</v>
      </c>
      <c r="H2935" s="1131" t="s">
        <v>7246</v>
      </c>
      <c r="I2935" s="1131" t="s">
        <v>9891</v>
      </c>
      <c r="J2935" s="1131" t="s">
        <v>9892</v>
      </c>
      <c r="R2935" s="1131">
        <v>14</v>
      </c>
      <c r="S2935" s="1131" t="s">
        <v>8376</v>
      </c>
      <c r="T2935" s="1131">
        <v>14</v>
      </c>
    </row>
    <row r="2936" spans="1:20">
      <c r="A2936" s="1131" t="s">
        <v>6887</v>
      </c>
      <c r="B2936" s="1132" t="s">
        <v>6888</v>
      </c>
      <c r="C2936" s="1133" t="s">
        <v>6098</v>
      </c>
      <c r="D2936" s="1133" t="s">
        <v>1041</v>
      </c>
      <c r="E2936" s="1133" t="s">
        <v>702</v>
      </c>
      <c r="F2936" s="1131" t="str">
        <f t="shared" si="17"/>
        <v/>
      </c>
      <c r="G2936" s="1131">
        <v>0</v>
      </c>
      <c r="H2936" s="1131" t="s">
        <v>7246</v>
      </c>
      <c r="I2936" s="1131" t="s">
        <v>9893</v>
      </c>
      <c r="J2936" s="1131" t="s">
        <v>9894</v>
      </c>
      <c r="K2936" s="1131">
        <v>2</v>
      </c>
      <c r="L2936" s="1131" t="s">
        <v>9895</v>
      </c>
      <c r="R2936" s="1131">
        <v>14</v>
      </c>
      <c r="S2936" s="1131" t="s">
        <v>7215</v>
      </c>
      <c r="T2936" s="1131">
        <v>14</v>
      </c>
    </row>
    <row r="2937" spans="1:20">
      <c r="A2937" s="1131" t="s">
        <v>6889</v>
      </c>
      <c r="B2937" s="1132" t="s">
        <v>6890</v>
      </c>
      <c r="C2937" s="1133" t="s">
        <v>6098</v>
      </c>
      <c r="D2937" s="1133" t="s">
        <v>1041</v>
      </c>
      <c r="E2937" s="1133" t="s">
        <v>702</v>
      </c>
      <c r="F2937" s="1131" t="str">
        <f t="shared" si="17"/>
        <v/>
      </c>
      <c r="G2937" s="1131">
        <v>0</v>
      </c>
      <c r="H2937" s="1131" t="s">
        <v>7246</v>
      </c>
      <c r="I2937" s="1131" t="s">
        <v>9896</v>
      </c>
      <c r="J2937" s="1131" t="s">
        <v>9897</v>
      </c>
      <c r="R2937" s="1131">
        <v>14</v>
      </c>
      <c r="S2937" s="1131" t="s">
        <v>8376</v>
      </c>
      <c r="T2937" s="1131">
        <v>14</v>
      </c>
    </row>
    <row r="2938" spans="1:20">
      <c r="A2938" s="1131" t="s">
        <v>6891</v>
      </c>
      <c r="B2938" s="1132" t="s">
        <v>6892</v>
      </c>
      <c r="C2938" s="1133" t="s">
        <v>6098</v>
      </c>
      <c r="D2938" s="1133" t="s">
        <v>1041</v>
      </c>
      <c r="E2938" s="1133" t="s">
        <v>702</v>
      </c>
      <c r="F2938" s="1131" t="str">
        <f t="shared" si="17"/>
        <v/>
      </c>
      <c r="G2938" s="1131">
        <v>0</v>
      </c>
      <c r="H2938" s="1131" t="s">
        <v>7246</v>
      </c>
      <c r="I2938" s="1131" t="s">
        <v>9898</v>
      </c>
      <c r="J2938" s="1131" t="s">
        <v>9899</v>
      </c>
      <c r="K2938" s="1131">
        <v>2</v>
      </c>
      <c r="L2938" s="1131" t="s">
        <v>9900</v>
      </c>
      <c r="R2938" s="1131">
        <v>14</v>
      </c>
      <c r="S2938" s="1131" t="s">
        <v>7215</v>
      </c>
      <c r="T2938" s="1131">
        <v>14</v>
      </c>
    </row>
    <row r="2939" spans="1:20">
      <c r="A2939" s="1131" t="s">
        <v>6893</v>
      </c>
      <c r="B2939" s="1132" t="s">
        <v>6894</v>
      </c>
      <c r="C2939" s="1133" t="s">
        <v>6098</v>
      </c>
      <c r="D2939" s="1133" t="s">
        <v>1041</v>
      </c>
      <c r="E2939" s="1133" t="s">
        <v>702</v>
      </c>
      <c r="F2939" s="1131" t="str">
        <f t="shared" si="17"/>
        <v/>
      </c>
      <c r="G2939" s="1131">
        <v>0</v>
      </c>
      <c r="H2939" s="1131" t="s">
        <v>7246</v>
      </c>
      <c r="I2939" s="1131" t="s">
        <v>9901</v>
      </c>
      <c r="J2939" s="1131" t="s">
        <v>9902</v>
      </c>
      <c r="R2939" s="1131">
        <v>14</v>
      </c>
      <c r="S2939" s="1131" t="s">
        <v>8376</v>
      </c>
      <c r="T2939" s="1131">
        <v>14</v>
      </c>
    </row>
    <row r="2940" spans="1:20">
      <c r="A2940" s="1131" t="s">
        <v>6895</v>
      </c>
      <c r="B2940" s="1132" t="s">
        <v>6896</v>
      </c>
      <c r="C2940" s="1133" t="s">
        <v>6098</v>
      </c>
      <c r="D2940" s="1133" t="s">
        <v>1041</v>
      </c>
      <c r="E2940" s="1133" t="s">
        <v>702</v>
      </c>
      <c r="F2940" s="1131" t="str">
        <f t="shared" si="17"/>
        <v/>
      </c>
      <c r="G2940" s="1131">
        <v>0</v>
      </c>
      <c r="H2940" s="1131" t="s">
        <v>7246</v>
      </c>
      <c r="I2940" s="1131" t="s">
        <v>9903</v>
      </c>
      <c r="J2940" s="1131" t="s">
        <v>9904</v>
      </c>
      <c r="R2940" s="1131">
        <v>14</v>
      </c>
      <c r="S2940" s="1131" t="s">
        <v>8376</v>
      </c>
      <c r="T2940" s="1131">
        <v>14</v>
      </c>
    </row>
    <row r="2941" spans="1:20">
      <c r="A2941" s="1131" t="s">
        <v>6897</v>
      </c>
      <c r="B2941" s="1132" t="s">
        <v>6898</v>
      </c>
      <c r="C2941" s="1133" t="s">
        <v>6098</v>
      </c>
      <c r="D2941" s="1133" t="s">
        <v>1041</v>
      </c>
      <c r="E2941" s="1133" t="s">
        <v>702</v>
      </c>
      <c r="F2941" s="1131" t="str">
        <f t="shared" si="17"/>
        <v/>
      </c>
      <c r="G2941" s="1131">
        <v>0</v>
      </c>
      <c r="H2941" s="1131" t="s">
        <v>7246</v>
      </c>
      <c r="I2941" s="1131" t="s">
        <v>9905</v>
      </c>
      <c r="J2941" s="1131" t="s">
        <v>9906</v>
      </c>
      <c r="R2941" s="1131">
        <v>14</v>
      </c>
      <c r="S2941" s="1131" t="s">
        <v>8376</v>
      </c>
      <c r="T2941" s="1131">
        <v>14</v>
      </c>
    </row>
    <row r="2942" spans="1:20">
      <c r="A2942" s="1131" t="s">
        <v>6899</v>
      </c>
      <c r="B2942" s="1132" t="s">
        <v>6900</v>
      </c>
      <c r="C2942" s="1133" t="s">
        <v>6098</v>
      </c>
      <c r="D2942" s="1133" t="s">
        <v>1041</v>
      </c>
      <c r="E2942" s="1133" t="s">
        <v>702</v>
      </c>
      <c r="F2942" s="1131" t="str">
        <f t="shared" si="17"/>
        <v/>
      </c>
      <c r="G2942" s="1131">
        <v>0</v>
      </c>
      <c r="H2942" s="1131" t="s">
        <v>7246</v>
      </c>
      <c r="I2942" s="1131" t="s">
        <v>9907</v>
      </c>
      <c r="J2942" s="1131" t="s">
        <v>9908</v>
      </c>
      <c r="R2942" s="1131">
        <v>14</v>
      </c>
      <c r="S2942" s="1131" t="s">
        <v>8376</v>
      </c>
      <c r="T2942" s="1131">
        <v>14</v>
      </c>
    </row>
    <row r="2943" spans="1:20">
      <c r="A2943" s="1131" t="s">
        <v>6901</v>
      </c>
      <c r="B2943" s="1132" t="s">
        <v>6902</v>
      </c>
      <c r="C2943" s="1133" t="s">
        <v>6098</v>
      </c>
      <c r="D2943" s="1133" t="s">
        <v>1041</v>
      </c>
      <c r="E2943" s="1133" t="s">
        <v>702</v>
      </c>
      <c r="F2943" s="1131" t="str">
        <f t="shared" si="17"/>
        <v/>
      </c>
      <c r="G2943" s="1131">
        <v>0</v>
      </c>
      <c r="H2943" s="1131" t="s">
        <v>7246</v>
      </c>
      <c r="I2943" s="1131" t="s">
        <v>9909</v>
      </c>
      <c r="J2943" s="1131" t="s">
        <v>9910</v>
      </c>
      <c r="R2943" s="1131">
        <v>14</v>
      </c>
      <c r="S2943" s="1131" t="s">
        <v>8376</v>
      </c>
      <c r="T2943" s="1131">
        <v>14</v>
      </c>
    </row>
    <row r="2944" spans="1:20">
      <c r="A2944" s="1131" t="s">
        <v>6903</v>
      </c>
      <c r="B2944" s="1132" t="s">
        <v>6904</v>
      </c>
      <c r="C2944" s="1133" t="s">
        <v>6098</v>
      </c>
      <c r="D2944" s="1133" t="s">
        <v>1041</v>
      </c>
      <c r="E2944" s="1133" t="s">
        <v>702</v>
      </c>
      <c r="F2944" s="1131" t="str">
        <f t="shared" si="17"/>
        <v/>
      </c>
      <c r="G2944" s="1131">
        <v>0</v>
      </c>
      <c r="H2944" s="1131" t="s">
        <v>7246</v>
      </c>
      <c r="I2944" s="1131" t="s">
        <v>9911</v>
      </c>
      <c r="J2944" s="1131" t="s">
        <v>9912</v>
      </c>
      <c r="R2944" s="1131">
        <v>14</v>
      </c>
      <c r="S2944" s="1131" t="s">
        <v>8376</v>
      </c>
      <c r="T2944" s="1131">
        <v>14</v>
      </c>
    </row>
    <row r="2945" spans="1:20">
      <c r="A2945" s="1131" t="s">
        <v>6905</v>
      </c>
      <c r="B2945" s="1132" t="s">
        <v>6906</v>
      </c>
      <c r="C2945" s="1133" t="s">
        <v>6098</v>
      </c>
      <c r="D2945" s="1133" t="s">
        <v>1041</v>
      </c>
      <c r="E2945" s="1133" t="s">
        <v>702</v>
      </c>
      <c r="F2945" s="1131" t="str">
        <f t="shared" si="17"/>
        <v/>
      </c>
      <c r="G2945" s="1131">
        <v>0</v>
      </c>
      <c r="H2945" s="1131" t="s">
        <v>7246</v>
      </c>
      <c r="I2945" s="1131" t="s">
        <v>9913</v>
      </c>
      <c r="J2945" s="1131" t="s">
        <v>9914</v>
      </c>
      <c r="R2945" s="1131">
        <v>28</v>
      </c>
      <c r="S2945" s="1131" t="s">
        <v>8376</v>
      </c>
      <c r="T2945" s="1131">
        <v>28</v>
      </c>
    </row>
    <row r="2946" spans="1:20">
      <c r="A2946" s="1131" t="s">
        <v>6907</v>
      </c>
      <c r="B2946" s="1132" t="s">
        <v>6908</v>
      </c>
      <c r="C2946" s="1133" t="s">
        <v>6098</v>
      </c>
      <c r="D2946" s="1133" t="s">
        <v>1041</v>
      </c>
      <c r="E2946" s="1133" t="s">
        <v>702</v>
      </c>
      <c r="F2946" s="1131" t="str">
        <f t="shared" si="17"/>
        <v/>
      </c>
      <c r="G2946" s="1131">
        <v>0</v>
      </c>
      <c r="H2946" s="1131" t="s">
        <v>7246</v>
      </c>
      <c r="I2946" s="1131" t="s">
        <v>9915</v>
      </c>
      <c r="J2946" s="1131" t="s">
        <v>9916</v>
      </c>
      <c r="R2946" s="1131">
        <v>14</v>
      </c>
      <c r="S2946" s="1131" t="s">
        <v>8376</v>
      </c>
      <c r="T2946" s="1131">
        <v>14</v>
      </c>
    </row>
    <row r="2947" spans="1:20">
      <c r="A2947" s="1131" t="s">
        <v>6909</v>
      </c>
      <c r="B2947" s="1132" t="s">
        <v>6910</v>
      </c>
      <c r="C2947" s="1133" t="s">
        <v>6098</v>
      </c>
      <c r="D2947" s="1133" t="s">
        <v>1041</v>
      </c>
      <c r="E2947" s="1133" t="s">
        <v>702</v>
      </c>
      <c r="F2947" s="1131" t="str">
        <f t="shared" si="17"/>
        <v/>
      </c>
      <c r="G2947" s="1131">
        <v>0</v>
      </c>
      <c r="H2947" s="1131" t="s">
        <v>7246</v>
      </c>
      <c r="I2947" s="1131" t="s">
        <v>9917</v>
      </c>
      <c r="J2947" s="1131" t="s">
        <v>9918</v>
      </c>
      <c r="R2947" s="1131">
        <v>28</v>
      </c>
      <c r="S2947" s="1131" t="s">
        <v>8376</v>
      </c>
      <c r="T2947" s="1131">
        <v>28</v>
      </c>
    </row>
    <row r="2948" spans="1:20">
      <c r="A2948" s="1131" t="s">
        <v>6911</v>
      </c>
      <c r="B2948" s="1132" t="s">
        <v>6912</v>
      </c>
      <c r="C2948" s="1133" t="s">
        <v>6098</v>
      </c>
      <c r="D2948" s="1133" t="s">
        <v>1041</v>
      </c>
      <c r="E2948" s="1133" t="s">
        <v>702</v>
      </c>
      <c r="F2948" s="1131" t="str">
        <f t="shared" si="17"/>
        <v/>
      </c>
      <c r="G2948" s="1131">
        <v>0</v>
      </c>
      <c r="H2948" s="1131" t="s">
        <v>7246</v>
      </c>
      <c r="I2948" s="1131" t="s">
        <v>9919</v>
      </c>
      <c r="J2948" s="1131" t="s">
        <v>9920</v>
      </c>
      <c r="R2948" s="1131">
        <v>14</v>
      </c>
      <c r="S2948" s="1131" t="s">
        <v>8376</v>
      </c>
      <c r="T2948" s="1131">
        <v>14</v>
      </c>
    </row>
    <row r="2949" spans="1:20">
      <c r="A2949" s="1131" t="s">
        <v>6913</v>
      </c>
      <c r="B2949" s="1132" t="s">
        <v>6914</v>
      </c>
      <c r="C2949" s="1133" t="s">
        <v>6098</v>
      </c>
      <c r="D2949" s="1133" t="s">
        <v>1041</v>
      </c>
      <c r="E2949" s="1133" t="s">
        <v>702</v>
      </c>
      <c r="F2949" s="1131" t="str">
        <f t="shared" si="17"/>
        <v/>
      </c>
      <c r="G2949" s="1131">
        <v>0</v>
      </c>
      <c r="H2949" s="1131" t="s">
        <v>7246</v>
      </c>
      <c r="I2949" s="1131" t="s">
        <v>9921</v>
      </c>
      <c r="J2949" s="1131" t="s">
        <v>9922</v>
      </c>
      <c r="R2949" s="1131">
        <v>14</v>
      </c>
      <c r="S2949" s="1131" t="s">
        <v>8376</v>
      </c>
      <c r="T2949" s="1131">
        <v>14</v>
      </c>
    </row>
    <row r="2950" spans="1:20">
      <c r="A2950" s="1131" t="s">
        <v>6915</v>
      </c>
      <c r="B2950" s="1132" t="s">
        <v>6916</v>
      </c>
      <c r="C2950" s="1133" t="s">
        <v>6098</v>
      </c>
      <c r="D2950" s="1133" t="s">
        <v>1041</v>
      </c>
      <c r="E2950" s="1133" t="s">
        <v>702</v>
      </c>
      <c r="F2950" s="1131" t="str">
        <f t="shared" si="17"/>
        <v/>
      </c>
      <c r="G2950" s="1131">
        <v>0</v>
      </c>
      <c r="H2950" s="1131" t="s">
        <v>7246</v>
      </c>
      <c r="I2950" s="1131" t="s">
        <v>9923</v>
      </c>
      <c r="J2950" s="1131" t="s">
        <v>9924</v>
      </c>
      <c r="R2950" s="1131">
        <v>14</v>
      </c>
      <c r="S2950" s="1131" t="s">
        <v>8376</v>
      </c>
      <c r="T2950" s="1131">
        <v>14</v>
      </c>
    </row>
    <row r="2951" spans="1:20">
      <c r="A2951" s="1131" t="s">
        <v>6917</v>
      </c>
      <c r="B2951" s="1132" t="s">
        <v>6918</v>
      </c>
      <c r="C2951" s="1133" t="s">
        <v>6098</v>
      </c>
      <c r="D2951" s="1133" t="s">
        <v>1041</v>
      </c>
      <c r="E2951" s="1133" t="s">
        <v>702</v>
      </c>
      <c r="F2951" s="1131" t="str">
        <f t="shared" si="17"/>
        <v/>
      </c>
      <c r="G2951" s="1131">
        <v>0</v>
      </c>
      <c r="H2951" s="1131" t="s">
        <v>7246</v>
      </c>
      <c r="I2951" s="1131" t="s">
        <v>9925</v>
      </c>
      <c r="J2951" s="1131" t="s">
        <v>9926</v>
      </c>
      <c r="R2951" s="1131">
        <v>14</v>
      </c>
      <c r="S2951" s="1131" t="s">
        <v>8376</v>
      </c>
      <c r="T2951" s="1131">
        <v>14</v>
      </c>
    </row>
    <row r="2952" spans="1:20">
      <c r="A2952" s="1131" t="s">
        <v>6919</v>
      </c>
      <c r="B2952" s="1132" t="s">
        <v>6920</v>
      </c>
      <c r="C2952" s="1133" t="s">
        <v>6098</v>
      </c>
      <c r="D2952" s="1133" t="s">
        <v>1041</v>
      </c>
      <c r="E2952" s="1133" t="s">
        <v>702</v>
      </c>
      <c r="F2952" s="1131" t="str">
        <f t="shared" si="17"/>
        <v/>
      </c>
      <c r="G2952" s="1131">
        <v>0</v>
      </c>
      <c r="H2952" s="1131" t="s">
        <v>7246</v>
      </c>
      <c r="I2952" s="1131" t="s">
        <v>9927</v>
      </c>
      <c r="J2952" s="1131" t="s">
        <v>9928</v>
      </c>
      <c r="R2952" s="1131">
        <v>27</v>
      </c>
      <c r="S2952" s="1131" t="s">
        <v>8376</v>
      </c>
      <c r="T2952" s="1131">
        <v>27</v>
      </c>
    </row>
    <row r="2953" spans="1:20">
      <c r="A2953" s="1131" t="s">
        <v>6921</v>
      </c>
      <c r="B2953" s="1132" t="s">
        <v>6922</v>
      </c>
      <c r="C2953" s="1133" t="s">
        <v>6098</v>
      </c>
      <c r="D2953" s="1133" t="s">
        <v>1041</v>
      </c>
      <c r="E2953" s="1133" t="s">
        <v>702</v>
      </c>
      <c r="F2953" s="1131" t="str">
        <f t="shared" si="17"/>
        <v/>
      </c>
      <c r="G2953" s="1131">
        <v>0</v>
      </c>
      <c r="H2953" s="1131" t="s">
        <v>7246</v>
      </c>
      <c r="I2953" s="1131" t="s">
        <v>9929</v>
      </c>
      <c r="J2953" s="1131" t="s">
        <v>9930</v>
      </c>
      <c r="R2953" s="1131">
        <v>14</v>
      </c>
      <c r="S2953" s="1131" t="s">
        <v>8376</v>
      </c>
      <c r="T2953" s="1131">
        <v>14</v>
      </c>
    </row>
    <row r="2954" spans="1:20">
      <c r="A2954" s="1131" t="s">
        <v>6923</v>
      </c>
      <c r="B2954" s="1132" t="s">
        <v>6924</v>
      </c>
      <c r="C2954" s="1133" t="s">
        <v>6098</v>
      </c>
      <c r="D2954" s="1133" t="s">
        <v>1041</v>
      </c>
      <c r="E2954" s="1133" t="s">
        <v>702</v>
      </c>
      <c r="F2954" s="1131" t="str">
        <f t="shared" si="17"/>
        <v/>
      </c>
      <c r="G2954" s="1131">
        <v>0</v>
      </c>
      <c r="H2954" s="1131" t="s">
        <v>7246</v>
      </c>
      <c r="I2954" s="1131" t="s">
        <v>9931</v>
      </c>
      <c r="J2954" s="1131" t="s">
        <v>9932</v>
      </c>
      <c r="R2954" s="1131">
        <v>14</v>
      </c>
      <c r="S2954" s="1131" t="s">
        <v>8376</v>
      </c>
      <c r="T2954" s="1131">
        <v>14</v>
      </c>
    </row>
    <row r="2955" spans="1:20">
      <c r="A2955" s="1131" t="s">
        <v>6925</v>
      </c>
      <c r="B2955" s="1132" t="s">
        <v>6926</v>
      </c>
      <c r="C2955" s="1133" t="s">
        <v>6098</v>
      </c>
      <c r="D2955" s="1133" t="s">
        <v>1041</v>
      </c>
      <c r="E2955" s="1133" t="s">
        <v>702</v>
      </c>
      <c r="F2955" s="1131" t="str">
        <f t="shared" si="17"/>
        <v/>
      </c>
      <c r="G2955" s="1131">
        <v>0</v>
      </c>
      <c r="H2955" s="1131" t="s">
        <v>7246</v>
      </c>
      <c r="I2955" s="1131" t="s">
        <v>9933</v>
      </c>
      <c r="J2955" s="1131" t="s">
        <v>9934</v>
      </c>
      <c r="R2955" s="1131">
        <v>14</v>
      </c>
      <c r="S2955" s="1131" t="s">
        <v>8376</v>
      </c>
      <c r="T2955" s="1131">
        <v>14</v>
      </c>
    </row>
    <row r="2956" spans="1:20">
      <c r="A2956" s="1131" t="s">
        <v>6927</v>
      </c>
      <c r="B2956" s="1132" t="s">
        <v>6928</v>
      </c>
      <c r="C2956" s="1133" t="s">
        <v>6098</v>
      </c>
      <c r="D2956" s="1133" t="s">
        <v>1041</v>
      </c>
      <c r="E2956" s="1133" t="s">
        <v>702</v>
      </c>
      <c r="F2956" s="1131" t="str">
        <f t="shared" si="17"/>
        <v/>
      </c>
      <c r="G2956" s="1131">
        <v>0</v>
      </c>
      <c r="H2956" s="1131" t="s">
        <v>7246</v>
      </c>
      <c r="I2956" s="1131" t="s">
        <v>9935</v>
      </c>
      <c r="J2956" s="1131" t="s">
        <v>9936</v>
      </c>
      <c r="R2956" s="1131">
        <v>14</v>
      </c>
      <c r="S2956" s="1131" t="s">
        <v>8376</v>
      </c>
      <c r="T2956" s="1131">
        <v>14</v>
      </c>
    </row>
    <row r="2957" spans="1:20">
      <c r="A2957" s="1131" t="s">
        <v>6929</v>
      </c>
      <c r="B2957" s="1132" t="s">
        <v>6930</v>
      </c>
      <c r="C2957" s="1133" t="s">
        <v>6098</v>
      </c>
      <c r="D2957" s="1133" t="s">
        <v>1041</v>
      </c>
      <c r="E2957" s="1133" t="s">
        <v>702</v>
      </c>
      <c r="F2957" s="1131" t="str">
        <f t="shared" si="17"/>
        <v/>
      </c>
      <c r="G2957" s="1131">
        <v>0</v>
      </c>
      <c r="H2957" s="1131" t="s">
        <v>7246</v>
      </c>
      <c r="I2957" s="1131" t="s">
        <v>9937</v>
      </c>
      <c r="J2957" s="1131" t="s">
        <v>9938</v>
      </c>
      <c r="R2957" s="1131">
        <v>14</v>
      </c>
      <c r="S2957" s="1131" t="s">
        <v>8376</v>
      </c>
      <c r="T2957" s="1131">
        <v>14</v>
      </c>
    </row>
    <row r="2958" spans="1:20">
      <c r="A2958" s="1131" t="s">
        <v>6931</v>
      </c>
      <c r="B2958" s="1132" t="s">
        <v>6932</v>
      </c>
      <c r="C2958" s="1133" t="s">
        <v>6098</v>
      </c>
      <c r="D2958" s="1133" t="s">
        <v>1041</v>
      </c>
      <c r="E2958" s="1133" t="s">
        <v>702</v>
      </c>
      <c r="F2958" s="1131" t="str">
        <f t="shared" si="17"/>
        <v/>
      </c>
      <c r="G2958" s="1131">
        <v>0</v>
      </c>
      <c r="H2958" s="1131" t="s">
        <v>7246</v>
      </c>
      <c r="I2958" s="1131" t="s">
        <v>9939</v>
      </c>
      <c r="J2958" s="1131" t="s">
        <v>9940</v>
      </c>
      <c r="R2958" s="1131">
        <v>14</v>
      </c>
      <c r="S2958" s="1131" t="s">
        <v>8376</v>
      </c>
      <c r="T2958" s="1131">
        <v>14</v>
      </c>
    </row>
    <row r="2959" spans="1:20">
      <c r="A2959" s="1131" t="s">
        <v>6933</v>
      </c>
      <c r="B2959" s="1132" t="s">
        <v>6934</v>
      </c>
      <c r="C2959" s="1133" t="s">
        <v>6098</v>
      </c>
      <c r="D2959" s="1133" t="s">
        <v>1041</v>
      </c>
      <c r="E2959" s="1133" t="s">
        <v>702</v>
      </c>
      <c r="F2959" s="1131" t="str">
        <f t="shared" si="17"/>
        <v/>
      </c>
      <c r="G2959" s="1131">
        <v>0</v>
      </c>
      <c r="H2959" s="1131" t="s">
        <v>7246</v>
      </c>
      <c r="I2959" s="1131" t="s">
        <v>9941</v>
      </c>
      <c r="J2959" s="1131" t="s">
        <v>9942</v>
      </c>
      <c r="R2959" s="1131">
        <v>14</v>
      </c>
      <c r="S2959" s="1131" t="s">
        <v>8376</v>
      </c>
      <c r="T2959" s="1131">
        <v>14</v>
      </c>
    </row>
    <row r="2960" spans="1:20">
      <c r="A2960" s="1131" t="s">
        <v>6935</v>
      </c>
      <c r="B2960" s="1132" t="s">
        <v>6936</v>
      </c>
      <c r="C2960" s="1133" t="s">
        <v>6098</v>
      </c>
      <c r="D2960" s="1133" t="s">
        <v>1041</v>
      </c>
      <c r="E2960" s="1133" t="s">
        <v>702</v>
      </c>
      <c r="F2960" s="1131" t="str">
        <f t="shared" si="17"/>
        <v/>
      </c>
      <c r="G2960" s="1131">
        <v>0</v>
      </c>
      <c r="H2960" s="1131" t="s">
        <v>7246</v>
      </c>
      <c r="I2960" s="1131" t="s">
        <v>9943</v>
      </c>
      <c r="J2960" s="1131" t="s">
        <v>9944</v>
      </c>
      <c r="K2960" s="1131">
        <v>2</v>
      </c>
      <c r="L2960" s="1131" t="s">
        <v>9945</v>
      </c>
      <c r="R2960" s="1131">
        <v>14</v>
      </c>
      <c r="S2960" s="1131" t="s">
        <v>7215</v>
      </c>
      <c r="T2960" s="1131">
        <v>14</v>
      </c>
    </row>
    <row r="2961" spans="1:20">
      <c r="A2961" s="1131" t="s">
        <v>6937</v>
      </c>
      <c r="B2961" s="1132" t="s">
        <v>6938</v>
      </c>
      <c r="C2961" s="1133" t="s">
        <v>6098</v>
      </c>
      <c r="D2961" s="1133" t="s">
        <v>1041</v>
      </c>
      <c r="E2961" s="1133" t="s">
        <v>702</v>
      </c>
      <c r="F2961" s="1131" t="str">
        <f t="shared" si="17"/>
        <v/>
      </c>
      <c r="G2961" s="1131">
        <v>0</v>
      </c>
      <c r="H2961" s="1131" t="s">
        <v>7246</v>
      </c>
      <c r="I2961" s="1131" t="s">
        <v>9946</v>
      </c>
      <c r="J2961" s="1131" t="s">
        <v>9947</v>
      </c>
      <c r="K2961" s="1131">
        <v>2</v>
      </c>
      <c r="L2961" s="1131" t="s">
        <v>9948</v>
      </c>
      <c r="R2961" s="1131">
        <v>14</v>
      </c>
      <c r="S2961" s="1131" t="s">
        <v>7215</v>
      </c>
      <c r="T2961" s="1131">
        <v>14</v>
      </c>
    </row>
    <row r="2962" spans="1:20">
      <c r="A2962" s="1131" t="s">
        <v>6939</v>
      </c>
      <c r="B2962" s="1132" t="s">
        <v>6940</v>
      </c>
      <c r="C2962" s="1133" t="s">
        <v>6098</v>
      </c>
      <c r="D2962" s="1133" t="s">
        <v>1041</v>
      </c>
      <c r="E2962" s="1133" t="s">
        <v>702</v>
      </c>
      <c r="F2962" s="1131" t="str">
        <f t="shared" si="17"/>
        <v/>
      </c>
      <c r="G2962" s="1131">
        <v>0</v>
      </c>
      <c r="H2962" s="1131" t="s">
        <v>7246</v>
      </c>
      <c r="I2962" s="1131" t="s">
        <v>9949</v>
      </c>
      <c r="J2962" s="1131" t="s">
        <v>9950</v>
      </c>
      <c r="K2962" s="1131">
        <v>2</v>
      </c>
      <c r="L2962" s="1131" t="s">
        <v>9951</v>
      </c>
      <c r="R2962" s="1131">
        <v>14</v>
      </c>
      <c r="S2962" s="1131" t="s">
        <v>8376</v>
      </c>
      <c r="T2962" s="1131">
        <v>14</v>
      </c>
    </row>
    <row r="2963" spans="1:20">
      <c r="A2963" s="1131" t="s">
        <v>6941</v>
      </c>
      <c r="B2963" s="1132" t="s">
        <v>6942</v>
      </c>
      <c r="C2963" s="1133" t="s">
        <v>6098</v>
      </c>
      <c r="D2963" s="1133" t="s">
        <v>1041</v>
      </c>
      <c r="E2963" s="1133" t="s">
        <v>702</v>
      </c>
      <c r="F2963" s="1131" t="str">
        <f t="shared" si="17"/>
        <v/>
      </c>
      <c r="G2963" s="1131">
        <v>0</v>
      </c>
      <c r="H2963" s="1131" t="s">
        <v>7246</v>
      </c>
      <c r="I2963" s="1131" t="s">
        <v>9952</v>
      </c>
      <c r="J2963" s="1131" t="s">
        <v>9953</v>
      </c>
      <c r="K2963" s="1131">
        <v>2</v>
      </c>
      <c r="L2963" s="1131" t="s">
        <v>9954</v>
      </c>
      <c r="R2963" s="1131">
        <v>14</v>
      </c>
      <c r="S2963" s="1131" t="s">
        <v>7215</v>
      </c>
      <c r="T2963" s="1131">
        <v>14</v>
      </c>
    </row>
    <row r="2964" spans="1:20">
      <c r="A2964" s="1131" t="s">
        <v>6943</v>
      </c>
      <c r="B2964" s="1132" t="s">
        <v>6944</v>
      </c>
      <c r="C2964" s="1133" t="s">
        <v>6098</v>
      </c>
      <c r="D2964" s="1133" t="s">
        <v>1041</v>
      </c>
      <c r="E2964" s="1133" t="s">
        <v>702</v>
      </c>
      <c r="F2964" s="1131" t="str">
        <f t="shared" si="17"/>
        <v/>
      </c>
      <c r="G2964" s="1131">
        <v>0</v>
      </c>
      <c r="H2964" s="1131" t="s">
        <v>7246</v>
      </c>
      <c r="I2964" s="1131" t="s">
        <v>9955</v>
      </c>
      <c r="J2964" s="1131" t="s">
        <v>9956</v>
      </c>
      <c r="R2964" s="1131">
        <v>13</v>
      </c>
      <c r="S2964" s="1131" t="s">
        <v>8376</v>
      </c>
      <c r="T2964" s="1131">
        <v>13</v>
      </c>
    </row>
    <row r="2965" spans="1:20">
      <c r="A2965" s="1131" t="s">
        <v>6945</v>
      </c>
      <c r="B2965" s="1132" t="s">
        <v>6946</v>
      </c>
      <c r="C2965" s="1133" t="s">
        <v>6098</v>
      </c>
      <c r="D2965" s="1133" t="s">
        <v>1041</v>
      </c>
      <c r="E2965" s="1133" t="s">
        <v>702</v>
      </c>
      <c r="F2965" s="1131" t="str">
        <f t="shared" si="17"/>
        <v/>
      </c>
      <c r="G2965" s="1131">
        <v>0</v>
      </c>
      <c r="H2965" s="1131" t="s">
        <v>7246</v>
      </c>
      <c r="I2965" s="1131" t="s">
        <v>9957</v>
      </c>
      <c r="J2965" s="1131" t="s">
        <v>9958</v>
      </c>
      <c r="R2965" s="1131">
        <v>14</v>
      </c>
      <c r="S2965" s="1131" t="s">
        <v>8376</v>
      </c>
      <c r="T2965" s="1131">
        <v>14</v>
      </c>
    </row>
    <row r="2966" spans="1:20">
      <c r="A2966" s="1131" t="s">
        <v>6947</v>
      </c>
      <c r="B2966" s="1132" t="s">
        <v>6948</v>
      </c>
      <c r="C2966" s="1133" t="s">
        <v>6098</v>
      </c>
      <c r="D2966" s="1133" t="s">
        <v>1041</v>
      </c>
      <c r="E2966" s="1133" t="s">
        <v>702</v>
      </c>
      <c r="F2966" s="1131" t="str">
        <f t="shared" si="17"/>
        <v/>
      </c>
      <c r="G2966" s="1131">
        <v>0</v>
      </c>
      <c r="H2966" s="1131" t="s">
        <v>7246</v>
      </c>
      <c r="I2966" s="1131" t="s">
        <v>9959</v>
      </c>
      <c r="J2966" s="1131" t="s">
        <v>9960</v>
      </c>
      <c r="R2966" s="1131">
        <v>14</v>
      </c>
      <c r="S2966" s="1131" t="s">
        <v>8376</v>
      </c>
      <c r="T2966" s="1131">
        <v>14</v>
      </c>
    </row>
    <row r="2967" spans="1:20">
      <c r="A2967" s="1131" t="s">
        <v>6949</v>
      </c>
      <c r="B2967" s="1132" t="s">
        <v>6950</v>
      </c>
      <c r="C2967" s="1133" t="s">
        <v>6098</v>
      </c>
      <c r="D2967" s="1133" t="s">
        <v>1041</v>
      </c>
      <c r="E2967" s="1133" t="s">
        <v>702</v>
      </c>
      <c r="F2967" s="1131" t="str">
        <f t="shared" si="17"/>
        <v/>
      </c>
      <c r="G2967" s="1131">
        <v>0</v>
      </c>
      <c r="H2967" s="1131" t="s">
        <v>7246</v>
      </c>
      <c r="I2967" s="1131" t="s">
        <v>9961</v>
      </c>
      <c r="J2967" s="1131" t="s">
        <v>9962</v>
      </c>
      <c r="R2967" s="1131">
        <v>14</v>
      </c>
      <c r="S2967" s="1131" t="s">
        <v>8376</v>
      </c>
      <c r="T2967" s="1131">
        <v>14</v>
      </c>
    </row>
    <row r="2968" spans="1:20">
      <c r="A2968" s="1131" t="s">
        <v>6951</v>
      </c>
      <c r="B2968" s="1132" t="s">
        <v>6952</v>
      </c>
      <c r="C2968" s="1133" t="s">
        <v>6098</v>
      </c>
      <c r="D2968" s="1133" t="s">
        <v>1041</v>
      </c>
      <c r="E2968" s="1133" t="s">
        <v>702</v>
      </c>
      <c r="F2968" s="1131" t="str">
        <f t="shared" si="17"/>
        <v/>
      </c>
      <c r="G2968" s="1131">
        <v>0</v>
      </c>
      <c r="H2968" s="1131" t="s">
        <v>7246</v>
      </c>
      <c r="I2968" s="1131" t="s">
        <v>9963</v>
      </c>
      <c r="J2968" s="1131" t="s">
        <v>9964</v>
      </c>
      <c r="R2968" s="1131">
        <v>14</v>
      </c>
      <c r="S2968" s="1131" t="s">
        <v>8376</v>
      </c>
      <c r="T2968" s="1131">
        <v>14</v>
      </c>
    </row>
    <row r="2969" spans="1:20">
      <c r="A2969" s="1131" t="s">
        <v>6953</v>
      </c>
      <c r="B2969" s="1132" t="s">
        <v>6954</v>
      </c>
      <c r="C2969" s="1133" t="s">
        <v>6098</v>
      </c>
      <c r="D2969" s="1133" t="s">
        <v>1041</v>
      </c>
      <c r="E2969" s="1133" t="s">
        <v>702</v>
      </c>
      <c r="F2969" s="1131" t="str">
        <f t="shared" si="17"/>
        <v/>
      </c>
      <c r="G2969" s="1131">
        <v>0</v>
      </c>
      <c r="H2969" s="1131" t="s">
        <v>7246</v>
      </c>
      <c r="I2969" s="1131" t="s">
        <v>9965</v>
      </c>
      <c r="J2969" s="1131" t="s">
        <v>9966</v>
      </c>
      <c r="R2969" s="1131">
        <v>14</v>
      </c>
      <c r="S2969" s="1131" t="s">
        <v>8376</v>
      </c>
      <c r="T2969" s="1131">
        <v>14</v>
      </c>
    </row>
    <row r="2970" spans="1:20">
      <c r="A2970" s="1131" t="s">
        <v>6955</v>
      </c>
      <c r="B2970" s="1132" t="s">
        <v>6956</v>
      </c>
      <c r="C2970" s="1133" t="s">
        <v>6098</v>
      </c>
      <c r="D2970" s="1133" t="s">
        <v>1041</v>
      </c>
      <c r="E2970" s="1133" t="s">
        <v>702</v>
      </c>
      <c r="F2970" s="1131" t="str">
        <f t="shared" si="17"/>
        <v/>
      </c>
      <c r="G2970" s="1131">
        <v>0</v>
      </c>
      <c r="H2970" s="1131" t="s">
        <v>7246</v>
      </c>
      <c r="I2970" s="1131" t="s">
        <v>9967</v>
      </c>
      <c r="J2970" s="1131" t="s">
        <v>9968</v>
      </c>
      <c r="R2970" s="1131">
        <v>14</v>
      </c>
      <c r="S2970" s="1131" t="s">
        <v>8376</v>
      </c>
      <c r="T2970" s="1131">
        <v>14</v>
      </c>
    </row>
    <row r="2971" spans="1:20">
      <c r="A2971" s="1131" t="s">
        <v>6957</v>
      </c>
      <c r="B2971" s="1132" t="s">
        <v>6958</v>
      </c>
      <c r="C2971" s="1133" t="s">
        <v>6098</v>
      </c>
      <c r="D2971" s="1133" t="s">
        <v>1041</v>
      </c>
      <c r="E2971" s="1133" t="s">
        <v>702</v>
      </c>
      <c r="F2971" s="1131" t="str">
        <f t="shared" si="17"/>
        <v/>
      </c>
      <c r="G2971" s="1131">
        <v>0</v>
      </c>
      <c r="H2971" s="1131" t="s">
        <v>7246</v>
      </c>
      <c r="I2971" s="1131" t="s">
        <v>9969</v>
      </c>
      <c r="J2971" s="1131" t="s">
        <v>9970</v>
      </c>
      <c r="R2971" s="1131">
        <v>14</v>
      </c>
      <c r="S2971" s="1131" t="s">
        <v>8376</v>
      </c>
      <c r="T2971" s="1131">
        <v>14</v>
      </c>
    </row>
    <row r="2972" spans="1:20">
      <c r="A2972" s="1131" t="s">
        <v>6959</v>
      </c>
      <c r="B2972" s="1132" t="s">
        <v>6960</v>
      </c>
      <c r="C2972" s="1133" t="s">
        <v>6098</v>
      </c>
      <c r="D2972" s="1133" t="s">
        <v>1041</v>
      </c>
      <c r="E2972" s="1133" t="s">
        <v>702</v>
      </c>
      <c r="F2972" s="1131" t="str">
        <f t="shared" si="17"/>
        <v/>
      </c>
      <c r="G2972" s="1131">
        <v>0</v>
      </c>
      <c r="H2972" s="1131" t="s">
        <v>7246</v>
      </c>
      <c r="I2972" s="1131" t="s">
        <v>9971</v>
      </c>
      <c r="J2972" s="1131" t="s">
        <v>9972</v>
      </c>
      <c r="R2972" s="1131">
        <v>14</v>
      </c>
      <c r="S2972" s="1131" t="s">
        <v>8376</v>
      </c>
      <c r="T2972" s="1131">
        <v>14</v>
      </c>
    </row>
    <row r="2973" spans="1:20">
      <c r="A2973" s="1131" t="s">
        <v>6961</v>
      </c>
      <c r="B2973" s="1132" t="s">
        <v>6962</v>
      </c>
      <c r="C2973" s="1133" t="s">
        <v>6098</v>
      </c>
      <c r="D2973" s="1133" t="s">
        <v>1041</v>
      </c>
      <c r="E2973" s="1133" t="s">
        <v>702</v>
      </c>
      <c r="F2973" s="1131" t="str">
        <f t="shared" si="17"/>
        <v/>
      </c>
      <c r="G2973" s="1131">
        <v>0</v>
      </c>
      <c r="H2973" s="1131" t="s">
        <v>7246</v>
      </c>
      <c r="I2973" s="1131" t="s">
        <v>9973</v>
      </c>
      <c r="J2973" s="1131" t="s">
        <v>9974</v>
      </c>
      <c r="R2973" s="1131">
        <v>14</v>
      </c>
      <c r="S2973" s="1131" t="s">
        <v>8376</v>
      </c>
      <c r="T2973" s="1131">
        <v>14</v>
      </c>
    </row>
    <row r="2974" spans="1:20">
      <c r="A2974" s="1131" t="s">
        <v>6963</v>
      </c>
      <c r="B2974" s="1132" t="s">
        <v>6964</v>
      </c>
      <c r="C2974" s="1133" t="s">
        <v>6098</v>
      </c>
      <c r="D2974" s="1133" t="s">
        <v>1041</v>
      </c>
      <c r="E2974" s="1133" t="s">
        <v>702</v>
      </c>
      <c r="F2974" s="1131" t="str">
        <f t="shared" ref="F2974:F3037" si="18">IF(LEN(A2974)=28,"","pas bon")</f>
        <v/>
      </c>
      <c r="G2974" s="1131">
        <v>0</v>
      </c>
      <c r="H2974" s="1131" t="s">
        <v>7246</v>
      </c>
      <c r="I2974" s="1131" t="s">
        <v>9975</v>
      </c>
      <c r="J2974" s="1131" t="s">
        <v>9976</v>
      </c>
      <c r="R2974" s="1131">
        <v>14</v>
      </c>
      <c r="S2974" s="1131" t="s">
        <v>8376</v>
      </c>
      <c r="T2974" s="1131">
        <v>14</v>
      </c>
    </row>
    <row r="2975" spans="1:20">
      <c r="A2975" s="1131" t="s">
        <v>6965</v>
      </c>
      <c r="B2975" s="1132" t="s">
        <v>6966</v>
      </c>
      <c r="C2975" s="1133" t="s">
        <v>6098</v>
      </c>
      <c r="D2975" s="1133" t="s">
        <v>1041</v>
      </c>
      <c r="E2975" s="1133" t="s">
        <v>702</v>
      </c>
      <c r="F2975" s="1131" t="str">
        <f t="shared" si="18"/>
        <v/>
      </c>
      <c r="G2975" s="1131">
        <v>0</v>
      </c>
      <c r="H2975" s="1131" t="s">
        <v>7246</v>
      </c>
      <c r="I2975" s="1131" t="s">
        <v>9977</v>
      </c>
      <c r="J2975" s="1131" t="s">
        <v>9978</v>
      </c>
      <c r="R2975" s="1131">
        <v>14</v>
      </c>
      <c r="S2975" s="1131" t="s">
        <v>8376</v>
      </c>
      <c r="T2975" s="1131">
        <v>14</v>
      </c>
    </row>
    <row r="2976" spans="1:20">
      <c r="A2976" s="1131" t="s">
        <v>6967</v>
      </c>
      <c r="B2976" s="1132" t="s">
        <v>6968</v>
      </c>
      <c r="C2976" s="1133" t="s">
        <v>6098</v>
      </c>
      <c r="D2976" s="1133" t="s">
        <v>1041</v>
      </c>
      <c r="E2976" s="1133" t="s">
        <v>702</v>
      </c>
      <c r="F2976" s="1131" t="str">
        <f t="shared" si="18"/>
        <v/>
      </c>
      <c r="G2976" s="1131">
        <v>0</v>
      </c>
      <c r="H2976" s="1131" t="s">
        <v>7246</v>
      </c>
      <c r="I2976" s="1131" t="s">
        <v>9979</v>
      </c>
      <c r="J2976" s="1131" t="s">
        <v>9980</v>
      </c>
      <c r="R2976" s="1131">
        <v>14</v>
      </c>
      <c r="S2976" s="1131" t="s">
        <v>8376</v>
      </c>
      <c r="T2976" s="1131">
        <v>14</v>
      </c>
    </row>
    <row r="2977" spans="1:20">
      <c r="A2977" s="1131" t="s">
        <v>6969</v>
      </c>
      <c r="B2977" s="1132" t="s">
        <v>6970</v>
      </c>
      <c r="C2977" s="1133" t="s">
        <v>6098</v>
      </c>
      <c r="D2977" s="1133" t="s">
        <v>1041</v>
      </c>
      <c r="E2977" s="1133" t="s">
        <v>702</v>
      </c>
      <c r="F2977" s="1131" t="str">
        <f t="shared" si="18"/>
        <v/>
      </c>
      <c r="G2977" s="1131">
        <v>0</v>
      </c>
      <c r="H2977" s="1131" t="s">
        <v>7246</v>
      </c>
      <c r="I2977" s="1131" t="s">
        <v>9981</v>
      </c>
      <c r="J2977" s="1131" t="s">
        <v>9982</v>
      </c>
      <c r="R2977" s="1131">
        <v>14</v>
      </c>
      <c r="S2977" s="1131" t="s">
        <v>8376</v>
      </c>
      <c r="T2977" s="1131">
        <v>14</v>
      </c>
    </row>
    <row r="2978" spans="1:20">
      <c r="A2978" s="1131" t="s">
        <v>6971</v>
      </c>
      <c r="B2978" s="1132" t="s">
        <v>6972</v>
      </c>
      <c r="C2978" s="1133" t="s">
        <v>6098</v>
      </c>
      <c r="D2978" s="1133" t="s">
        <v>1041</v>
      </c>
      <c r="E2978" s="1133" t="s">
        <v>702</v>
      </c>
      <c r="F2978" s="1131" t="str">
        <f t="shared" si="18"/>
        <v/>
      </c>
      <c r="G2978" s="1131">
        <v>0</v>
      </c>
      <c r="H2978" s="1131" t="s">
        <v>7246</v>
      </c>
      <c r="I2978" s="1131" t="s">
        <v>9983</v>
      </c>
      <c r="J2978" s="1131" t="s">
        <v>9984</v>
      </c>
      <c r="R2978" s="1131">
        <v>28</v>
      </c>
      <c r="S2978" s="1131" t="s">
        <v>8376</v>
      </c>
      <c r="T2978" s="1131">
        <v>28</v>
      </c>
    </row>
    <row r="2979" spans="1:20">
      <c r="A2979" s="1131" t="s">
        <v>6973</v>
      </c>
      <c r="B2979" s="1132" t="s">
        <v>6974</v>
      </c>
      <c r="C2979" s="1133" t="s">
        <v>6098</v>
      </c>
      <c r="D2979" s="1133" t="s">
        <v>1041</v>
      </c>
      <c r="E2979" s="1133" t="s">
        <v>702</v>
      </c>
      <c r="F2979" s="1131" t="str">
        <f t="shared" si="18"/>
        <v/>
      </c>
      <c r="G2979" s="1131">
        <v>0</v>
      </c>
      <c r="H2979" s="1131" t="s">
        <v>7246</v>
      </c>
      <c r="I2979" s="1131" t="s">
        <v>9985</v>
      </c>
      <c r="J2979" s="1131" t="s">
        <v>9986</v>
      </c>
      <c r="R2979" s="1131">
        <v>14</v>
      </c>
      <c r="S2979" s="1131" t="s">
        <v>8376</v>
      </c>
      <c r="T2979" s="1131">
        <v>14</v>
      </c>
    </row>
    <row r="2980" spans="1:20">
      <c r="A2980" s="1131" t="s">
        <v>6975</v>
      </c>
      <c r="B2980" s="1132" t="s">
        <v>6976</v>
      </c>
      <c r="C2980" s="1133" t="s">
        <v>6098</v>
      </c>
      <c r="D2980" s="1133" t="s">
        <v>1041</v>
      </c>
      <c r="E2980" s="1133" t="s">
        <v>702</v>
      </c>
      <c r="F2980" s="1131" t="str">
        <f t="shared" si="18"/>
        <v/>
      </c>
      <c r="G2980" s="1131">
        <v>0</v>
      </c>
      <c r="H2980" s="1131" t="s">
        <v>7246</v>
      </c>
      <c r="I2980" s="1131" t="s">
        <v>9987</v>
      </c>
      <c r="J2980" s="1131" t="s">
        <v>9988</v>
      </c>
      <c r="K2980" s="1131">
        <v>2</v>
      </c>
      <c r="L2980" s="1131" t="s">
        <v>9989</v>
      </c>
      <c r="R2980" s="1131">
        <v>14</v>
      </c>
      <c r="S2980" s="1131" t="s">
        <v>8376</v>
      </c>
      <c r="T2980" s="1131">
        <v>14</v>
      </c>
    </row>
    <row r="2981" spans="1:20">
      <c r="A2981" s="1131" t="s">
        <v>6977</v>
      </c>
      <c r="B2981" s="1132" t="s">
        <v>6978</v>
      </c>
      <c r="C2981" s="1133" t="s">
        <v>6098</v>
      </c>
      <c r="D2981" s="1133" t="s">
        <v>1041</v>
      </c>
      <c r="E2981" s="1133" t="s">
        <v>702</v>
      </c>
      <c r="F2981" s="1131" t="str">
        <f t="shared" si="18"/>
        <v/>
      </c>
      <c r="G2981" s="1131">
        <v>0</v>
      </c>
      <c r="H2981" s="1131" t="s">
        <v>7246</v>
      </c>
      <c r="I2981" s="1131" t="s">
        <v>9990</v>
      </c>
      <c r="J2981" s="1131" t="s">
        <v>9991</v>
      </c>
      <c r="R2981" s="1131">
        <v>14</v>
      </c>
      <c r="S2981" s="1131" t="s">
        <v>8376</v>
      </c>
      <c r="T2981" s="1131">
        <v>14</v>
      </c>
    </row>
    <row r="2982" spans="1:20">
      <c r="A2982" s="1131" t="s">
        <v>6979</v>
      </c>
      <c r="B2982" s="1132" t="s">
        <v>6980</v>
      </c>
      <c r="C2982" s="1133" t="s">
        <v>6098</v>
      </c>
      <c r="D2982" s="1133" t="s">
        <v>1041</v>
      </c>
      <c r="E2982" s="1133" t="s">
        <v>702</v>
      </c>
      <c r="F2982" s="1131" t="str">
        <f t="shared" si="18"/>
        <v/>
      </c>
      <c r="G2982" s="1131">
        <v>0</v>
      </c>
      <c r="H2982" s="1131" t="s">
        <v>7246</v>
      </c>
      <c r="I2982" s="1131" t="s">
        <v>9992</v>
      </c>
      <c r="J2982" s="1131" t="s">
        <v>9993</v>
      </c>
      <c r="R2982" s="1131">
        <v>14</v>
      </c>
      <c r="S2982" s="1131" t="s">
        <v>8376</v>
      </c>
      <c r="T2982" s="1131">
        <v>14</v>
      </c>
    </row>
    <row r="2983" spans="1:20">
      <c r="A2983" s="1131" t="s">
        <v>6981</v>
      </c>
      <c r="B2983" s="1132" t="s">
        <v>6982</v>
      </c>
      <c r="C2983" s="1133" t="s">
        <v>6098</v>
      </c>
      <c r="D2983" s="1133" t="s">
        <v>1041</v>
      </c>
      <c r="E2983" s="1133" t="s">
        <v>702</v>
      </c>
      <c r="F2983" s="1131" t="str">
        <f t="shared" si="18"/>
        <v/>
      </c>
      <c r="G2983" s="1131">
        <v>0</v>
      </c>
      <c r="H2983" s="1131" t="s">
        <v>7246</v>
      </c>
      <c r="I2983" s="1131" t="s">
        <v>9994</v>
      </c>
      <c r="J2983" s="1131" t="s">
        <v>9995</v>
      </c>
      <c r="R2983" s="1131">
        <v>14</v>
      </c>
      <c r="S2983" s="1131" t="s">
        <v>8376</v>
      </c>
      <c r="T2983" s="1131">
        <v>14</v>
      </c>
    </row>
    <row r="2984" spans="1:20">
      <c r="A2984" s="1131" t="s">
        <v>6983</v>
      </c>
      <c r="B2984" s="1132" t="s">
        <v>6984</v>
      </c>
      <c r="C2984" s="1133" t="s">
        <v>6098</v>
      </c>
      <c r="D2984" s="1133" t="s">
        <v>1041</v>
      </c>
      <c r="E2984" s="1133" t="s">
        <v>702</v>
      </c>
      <c r="F2984" s="1131" t="str">
        <f t="shared" si="18"/>
        <v/>
      </c>
      <c r="G2984" s="1131">
        <v>0</v>
      </c>
      <c r="H2984" s="1131" t="s">
        <v>7246</v>
      </c>
      <c r="I2984" s="1131" t="s">
        <v>9996</v>
      </c>
      <c r="J2984" s="1131" t="s">
        <v>9997</v>
      </c>
      <c r="R2984" s="1131">
        <v>14</v>
      </c>
      <c r="S2984" s="1131" t="s">
        <v>8376</v>
      </c>
      <c r="T2984" s="1131">
        <v>14</v>
      </c>
    </row>
    <row r="2985" spans="1:20">
      <c r="A2985" s="1131" t="s">
        <v>6985</v>
      </c>
      <c r="B2985" s="1132" t="s">
        <v>6986</v>
      </c>
      <c r="C2985" s="1133" t="s">
        <v>6098</v>
      </c>
      <c r="D2985" s="1133" t="s">
        <v>1041</v>
      </c>
      <c r="E2985" s="1133" t="s">
        <v>702</v>
      </c>
      <c r="F2985" s="1131" t="str">
        <f t="shared" si="18"/>
        <v/>
      </c>
      <c r="G2985" s="1131">
        <v>0</v>
      </c>
      <c r="H2985" s="1131" t="s">
        <v>7246</v>
      </c>
      <c r="I2985" s="1131" t="s">
        <v>9998</v>
      </c>
      <c r="J2985" s="1131" t="s">
        <v>9999</v>
      </c>
      <c r="R2985" s="1131">
        <v>14</v>
      </c>
      <c r="S2985" s="1131" t="s">
        <v>8376</v>
      </c>
      <c r="T2985" s="1131">
        <v>14</v>
      </c>
    </row>
    <row r="2986" spans="1:20">
      <c r="A2986" s="1131" t="s">
        <v>6987</v>
      </c>
      <c r="B2986" s="1132" t="s">
        <v>6988</v>
      </c>
      <c r="C2986" s="1133" t="s">
        <v>6098</v>
      </c>
      <c r="D2986" s="1133" t="s">
        <v>1041</v>
      </c>
      <c r="E2986" s="1133" t="s">
        <v>702</v>
      </c>
      <c r="F2986" s="1131" t="str">
        <f t="shared" si="18"/>
        <v/>
      </c>
      <c r="G2986" s="1131">
        <v>0</v>
      </c>
      <c r="H2986" s="1131" t="s">
        <v>7246</v>
      </c>
      <c r="I2986" s="1131" t="s">
        <v>10000</v>
      </c>
      <c r="J2986" s="1131" t="s">
        <v>10001</v>
      </c>
      <c r="R2986" s="1131">
        <v>14</v>
      </c>
      <c r="S2986" s="1131" t="s">
        <v>8376</v>
      </c>
      <c r="T2986" s="1131">
        <v>14</v>
      </c>
    </row>
    <row r="2987" spans="1:20">
      <c r="A2987" s="1131" t="s">
        <v>6989</v>
      </c>
      <c r="B2987" s="1132" t="s">
        <v>6990</v>
      </c>
      <c r="C2987" s="1133" t="s">
        <v>6098</v>
      </c>
      <c r="D2987" s="1133" t="s">
        <v>1041</v>
      </c>
      <c r="E2987" s="1133" t="s">
        <v>702</v>
      </c>
      <c r="F2987" s="1131" t="str">
        <f t="shared" si="18"/>
        <v/>
      </c>
      <c r="G2987" s="1131">
        <v>0</v>
      </c>
      <c r="H2987" s="1131" t="s">
        <v>7246</v>
      </c>
      <c r="I2987" s="1131" t="s">
        <v>10002</v>
      </c>
      <c r="J2987" s="1131" t="s">
        <v>10003</v>
      </c>
      <c r="R2987" s="1131">
        <v>14</v>
      </c>
      <c r="S2987" s="1131" t="s">
        <v>8376</v>
      </c>
      <c r="T2987" s="1131">
        <v>14</v>
      </c>
    </row>
    <row r="2988" spans="1:20">
      <c r="A2988" s="1131" t="s">
        <v>6991</v>
      </c>
      <c r="B2988" s="1132" t="s">
        <v>6992</v>
      </c>
      <c r="C2988" s="1133" t="s">
        <v>6098</v>
      </c>
      <c r="D2988" s="1133" t="s">
        <v>1041</v>
      </c>
      <c r="E2988" s="1133" t="s">
        <v>702</v>
      </c>
      <c r="F2988" s="1131" t="str">
        <f t="shared" si="18"/>
        <v/>
      </c>
      <c r="G2988" s="1131">
        <v>0</v>
      </c>
      <c r="H2988" s="1131" t="s">
        <v>7246</v>
      </c>
      <c r="I2988" s="1131" t="s">
        <v>10004</v>
      </c>
      <c r="J2988" s="1131" t="s">
        <v>10005</v>
      </c>
      <c r="K2988" s="1131">
        <v>2</v>
      </c>
      <c r="L2988" s="1131" t="s">
        <v>10006</v>
      </c>
      <c r="R2988" s="1131">
        <v>14</v>
      </c>
      <c r="S2988" s="1131" t="s">
        <v>7215</v>
      </c>
      <c r="T2988" s="1131">
        <v>14</v>
      </c>
    </row>
    <row r="2989" spans="1:20">
      <c r="A2989" s="1131" t="s">
        <v>6993</v>
      </c>
      <c r="B2989" s="1132" t="s">
        <v>6994</v>
      </c>
      <c r="C2989" s="1133" t="s">
        <v>6098</v>
      </c>
      <c r="D2989" s="1133" t="s">
        <v>1041</v>
      </c>
      <c r="E2989" s="1133" t="s">
        <v>702</v>
      </c>
      <c r="F2989" s="1131" t="str">
        <f t="shared" si="18"/>
        <v/>
      </c>
      <c r="G2989" s="1131">
        <v>0</v>
      </c>
      <c r="H2989" s="1131" t="s">
        <v>7246</v>
      </c>
      <c r="I2989" s="1131" t="s">
        <v>10007</v>
      </c>
      <c r="J2989" s="1131" t="s">
        <v>10008</v>
      </c>
      <c r="K2989" s="1131">
        <v>2</v>
      </c>
      <c r="L2989" s="1131" t="s">
        <v>10009</v>
      </c>
      <c r="R2989" s="1131">
        <v>14</v>
      </c>
      <c r="S2989" s="1131" t="s">
        <v>7215</v>
      </c>
      <c r="T2989" s="1131">
        <v>14</v>
      </c>
    </row>
    <row r="2990" spans="1:20">
      <c r="A2990" s="1131" t="s">
        <v>6995</v>
      </c>
      <c r="B2990" s="1132" t="s">
        <v>6996</v>
      </c>
      <c r="C2990" s="1133" t="s">
        <v>6098</v>
      </c>
      <c r="D2990" s="1133" t="s">
        <v>1041</v>
      </c>
      <c r="E2990" s="1133" t="s">
        <v>702</v>
      </c>
      <c r="F2990" s="1131" t="str">
        <f t="shared" si="18"/>
        <v/>
      </c>
      <c r="G2990" s="1131">
        <v>0</v>
      </c>
      <c r="H2990" s="1131" t="s">
        <v>7246</v>
      </c>
      <c r="I2990" s="1131" t="s">
        <v>10010</v>
      </c>
      <c r="J2990" s="1131" t="s">
        <v>10011</v>
      </c>
      <c r="K2990" s="1131">
        <v>2</v>
      </c>
      <c r="L2990" s="1131" t="s">
        <v>10012</v>
      </c>
      <c r="R2990" s="1131">
        <v>14</v>
      </c>
      <c r="S2990" s="1131" t="s">
        <v>8376</v>
      </c>
      <c r="T2990" s="1131">
        <v>14</v>
      </c>
    </row>
    <row r="2991" spans="1:20">
      <c r="A2991" s="1131" t="s">
        <v>6997</v>
      </c>
      <c r="B2991" s="1132" t="s">
        <v>6998</v>
      </c>
      <c r="C2991" s="1133" t="s">
        <v>6098</v>
      </c>
      <c r="D2991" s="1133" t="s">
        <v>1041</v>
      </c>
      <c r="E2991" s="1133" t="s">
        <v>702</v>
      </c>
      <c r="F2991" s="1131" t="str">
        <f t="shared" si="18"/>
        <v/>
      </c>
      <c r="G2991" s="1131">
        <v>0</v>
      </c>
      <c r="H2991" s="1131" t="s">
        <v>7397</v>
      </c>
      <c r="I2991" s="1131" t="s">
        <v>9818</v>
      </c>
      <c r="J2991" s="1131" t="s">
        <v>9819</v>
      </c>
      <c r="K2991" s="1131">
        <v>2</v>
      </c>
      <c r="L2991" s="1131" t="s">
        <v>9820</v>
      </c>
      <c r="R2991" s="1131">
        <v>16</v>
      </c>
      <c r="S2991" s="1131" t="s">
        <v>8376</v>
      </c>
      <c r="T2991" s="1131">
        <v>16</v>
      </c>
    </row>
    <row r="2992" spans="1:20">
      <c r="A2992" s="1131" t="s">
        <v>6999</v>
      </c>
      <c r="B2992" s="1132" t="s">
        <v>7000</v>
      </c>
      <c r="C2992" s="1133" t="s">
        <v>6098</v>
      </c>
      <c r="D2992" s="1133" t="s">
        <v>1041</v>
      </c>
      <c r="E2992" s="1133" t="s">
        <v>702</v>
      </c>
      <c r="F2992" s="1131" t="str">
        <f t="shared" si="18"/>
        <v/>
      </c>
      <c r="G2992" s="1131">
        <v>0</v>
      </c>
      <c r="H2992" s="1131" t="s">
        <v>7397</v>
      </c>
      <c r="I2992" s="1131" t="s">
        <v>9821</v>
      </c>
      <c r="J2992" s="1131" t="s">
        <v>9822</v>
      </c>
      <c r="R2992" s="1131">
        <v>14</v>
      </c>
      <c r="S2992" s="1131" t="s">
        <v>8376</v>
      </c>
      <c r="T2992" s="1131">
        <v>14</v>
      </c>
    </row>
    <row r="2993" spans="1:20">
      <c r="A2993" s="1131" t="s">
        <v>7001</v>
      </c>
      <c r="B2993" s="1132" t="s">
        <v>7002</v>
      </c>
      <c r="C2993" s="1133" t="s">
        <v>6098</v>
      </c>
      <c r="D2993" s="1133" t="s">
        <v>1041</v>
      </c>
      <c r="E2993" s="1133" t="s">
        <v>702</v>
      </c>
      <c r="F2993" s="1131" t="str">
        <f t="shared" si="18"/>
        <v/>
      </c>
      <c r="G2993" s="1131">
        <v>0</v>
      </c>
      <c r="H2993" s="1131" t="s">
        <v>7397</v>
      </c>
      <c r="I2993" s="1131" t="s">
        <v>9823</v>
      </c>
      <c r="J2993" s="1131" t="s">
        <v>9824</v>
      </c>
      <c r="R2993" s="1131">
        <v>14</v>
      </c>
      <c r="S2993" s="1131" t="s">
        <v>8376</v>
      </c>
      <c r="T2993" s="1131">
        <v>14</v>
      </c>
    </row>
    <row r="2994" spans="1:20">
      <c r="A2994" s="1131" t="s">
        <v>7003</v>
      </c>
      <c r="B2994" s="1132" t="s">
        <v>7004</v>
      </c>
      <c r="C2994" s="1133" t="s">
        <v>6098</v>
      </c>
      <c r="D2994" s="1133" t="s">
        <v>1041</v>
      </c>
      <c r="E2994" s="1133" t="s">
        <v>702</v>
      </c>
      <c r="F2994" s="1131" t="str">
        <f t="shared" si="18"/>
        <v/>
      </c>
      <c r="G2994" s="1131">
        <v>0</v>
      </c>
      <c r="H2994" s="1131" t="s">
        <v>7397</v>
      </c>
      <c r="I2994" s="1131" t="s">
        <v>9825</v>
      </c>
      <c r="J2994" s="1131" t="s">
        <v>9826</v>
      </c>
      <c r="R2994" s="1131">
        <v>14</v>
      </c>
      <c r="S2994" s="1131" t="s">
        <v>8376</v>
      </c>
      <c r="T2994" s="1131">
        <v>14</v>
      </c>
    </row>
    <row r="2995" spans="1:20">
      <c r="A2995" s="1131" t="s">
        <v>7005</v>
      </c>
      <c r="B2995" s="1132" t="s">
        <v>7006</v>
      </c>
      <c r="C2995" s="1133" t="s">
        <v>6098</v>
      </c>
      <c r="D2995" s="1133" t="s">
        <v>1041</v>
      </c>
      <c r="E2995" s="1133" t="s">
        <v>702</v>
      </c>
      <c r="F2995" s="1131" t="str">
        <f t="shared" si="18"/>
        <v/>
      </c>
      <c r="G2995" s="1131">
        <v>0</v>
      </c>
      <c r="H2995" s="1131" t="s">
        <v>7397</v>
      </c>
      <c r="I2995" s="1131" t="s">
        <v>9827</v>
      </c>
      <c r="J2995" s="1131" t="s">
        <v>9828</v>
      </c>
      <c r="R2995" s="1131">
        <v>42</v>
      </c>
      <c r="S2995" s="1131" t="s">
        <v>8376</v>
      </c>
      <c r="T2995" s="1131">
        <v>42</v>
      </c>
    </row>
    <row r="2996" spans="1:20">
      <c r="A2996" s="1131" t="s">
        <v>7007</v>
      </c>
      <c r="B2996" s="1132" t="s">
        <v>7008</v>
      </c>
      <c r="C2996" s="1133" t="s">
        <v>6098</v>
      </c>
      <c r="D2996" s="1133" t="s">
        <v>1041</v>
      </c>
      <c r="E2996" s="1133" t="s">
        <v>702</v>
      </c>
      <c r="F2996" s="1131" t="str">
        <f t="shared" si="18"/>
        <v/>
      </c>
      <c r="G2996" s="1131">
        <v>0</v>
      </c>
      <c r="H2996" s="1131" t="s">
        <v>7397</v>
      </c>
      <c r="I2996" s="1131" t="s">
        <v>9829</v>
      </c>
      <c r="J2996" s="1131" t="s">
        <v>9830</v>
      </c>
      <c r="R2996" s="1131">
        <v>14</v>
      </c>
      <c r="S2996" s="1131" t="s">
        <v>8376</v>
      </c>
      <c r="T2996" s="1131">
        <v>14</v>
      </c>
    </row>
    <row r="2997" spans="1:20">
      <c r="A2997" s="1131" t="s">
        <v>7009</v>
      </c>
      <c r="B2997" s="1132" t="s">
        <v>7010</v>
      </c>
      <c r="C2997" s="1133" t="s">
        <v>6098</v>
      </c>
      <c r="D2997" s="1133" t="s">
        <v>1041</v>
      </c>
      <c r="E2997" s="1133" t="s">
        <v>702</v>
      </c>
      <c r="F2997" s="1131" t="str">
        <f t="shared" si="18"/>
        <v/>
      </c>
      <c r="G2997" s="1131">
        <v>0</v>
      </c>
      <c r="H2997" s="1131" t="s">
        <v>7397</v>
      </c>
      <c r="I2997" s="1131" t="s">
        <v>9831</v>
      </c>
      <c r="J2997" s="1131" t="s">
        <v>9832</v>
      </c>
      <c r="R2997" s="1131">
        <v>14</v>
      </c>
      <c r="S2997" s="1131" t="s">
        <v>8376</v>
      </c>
      <c r="T2997" s="1131">
        <v>14</v>
      </c>
    </row>
    <row r="2998" spans="1:20">
      <c r="A2998" s="1131" t="s">
        <v>7011</v>
      </c>
      <c r="B2998" s="1132" t="s">
        <v>7012</v>
      </c>
      <c r="C2998" s="1133" t="s">
        <v>6098</v>
      </c>
      <c r="D2998" s="1133" t="s">
        <v>1041</v>
      </c>
      <c r="E2998" s="1133" t="s">
        <v>702</v>
      </c>
      <c r="F2998" s="1131" t="str">
        <f t="shared" si="18"/>
        <v/>
      </c>
      <c r="G2998" s="1131">
        <v>0</v>
      </c>
      <c r="H2998" s="1131" t="s">
        <v>7397</v>
      </c>
      <c r="I2998" s="1131" t="s">
        <v>9833</v>
      </c>
      <c r="J2998" s="1131" t="s">
        <v>9834</v>
      </c>
      <c r="R2998" s="1131">
        <v>28</v>
      </c>
      <c r="S2998" s="1131" t="s">
        <v>8376</v>
      </c>
      <c r="T2998" s="1131">
        <v>28</v>
      </c>
    </row>
    <row r="2999" spans="1:20">
      <c r="A2999" s="1131" t="s">
        <v>7013</v>
      </c>
      <c r="B2999" s="1132" t="s">
        <v>7014</v>
      </c>
      <c r="C2999" s="1133" t="s">
        <v>6098</v>
      </c>
      <c r="D2999" s="1133" t="s">
        <v>1041</v>
      </c>
      <c r="E2999" s="1133" t="s">
        <v>702</v>
      </c>
      <c r="F2999" s="1131" t="str">
        <f t="shared" si="18"/>
        <v/>
      </c>
      <c r="G2999" s="1131">
        <v>0</v>
      </c>
      <c r="H2999" s="1131" t="s">
        <v>7397</v>
      </c>
      <c r="I2999" s="1131" t="s">
        <v>9835</v>
      </c>
      <c r="J2999" s="1131" t="s">
        <v>9836</v>
      </c>
      <c r="R2999" s="1131">
        <v>14</v>
      </c>
      <c r="S2999" s="1131" t="s">
        <v>8376</v>
      </c>
      <c r="T2999" s="1131">
        <v>14</v>
      </c>
    </row>
    <row r="3000" spans="1:20">
      <c r="A3000" s="1131" t="s">
        <v>7015</v>
      </c>
      <c r="B3000" s="1132" t="s">
        <v>7016</v>
      </c>
      <c r="C3000" s="1133" t="s">
        <v>6098</v>
      </c>
      <c r="D3000" s="1133" t="s">
        <v>1041</v>
      </c>
      <c r="E3000" s="1133" t="s">
        <v>702</v>
      </c>
      <c r="F3000" s="1131" t="str">
        <f t="shared" si="18"/>
        <v/>
      </c>
      <c r="G3000" s="1131">
        <v>0</v>
      </c>
      <c r="H3000" s="1131" t="s">
        <v>7397</v>
      </c>
      <c r="I3000" s="1131" t="s">
        <v>9837</v>
      </c>
      <c r="J3000" s="1131" t="s">
        <v>9838</v>
      </c>
      <c r="R3000" s="1131">
        <v>42</v>
      </c>
      <c r="S3000" s="1131" t="s">
        <v>8376</v>
      </c>
      <c r="T3000" s="1131">
        <v>42</v>
      </c>
    </row>
    <row r="3001" spans="1:20">
      <c r="A3001" s="1131" t="s">
        <v>7017</v>
      </c>
      <c r="B3001" s="1132" t="s">
        <v>7018</v>
      </c>
      <c r="C3001" s="1133" t="s">
        <v>6098</v>
      </c>
      <c r="D3001" s="1133" t="s">
        <v>1041</v>
      </c>
      <c r="E3001" s="1133" t="s">
        <v>702</v>
      </c>
      <c r="F3001" s="1131" t="str">
        <f t="shared" si="18"/>
        <v/>
      </c>
      <c r="G3001" s="1131">
        <v>0</v>
      </c>
      <c r="H3001" s="1131" t="s">
        <v>7397</v>
      </c>
      <c r="I3001" s="1131" t="s">
        <v>9839</v>
      </c>
      <c r="J3001" s="1131" t="s">
        <v>9840</v>
      </c>
      <c r="R3001" s="1131">
        <v>14</v>
      </c>
      <c r="S3001" s="1131" t="s">
        <v>8376</v>
      </c>
      <c r="T3001" s="1131">
        <v>14</v>
      </c>
    </row>
    <row r="3002" spans="1:20">
      <c r="A3002" s="1131" t="s">
        <v>7019</v>
      </c>
      <c r="B3002" s="1132" t="s">
        <v>7020</v>
      </c>
      <c r="C3002" s="1133" t="s">
        <v>6098</v>
      </c>
      <c r="D3002" s="1133" t="s">
        <v>1041</v>
      </c>
      <c r="E3002" s="1133" t="s">
        <v>702</v>
      </c>
      <c r="F3002" s="1131" t="str">
        <f t="shared" si="18"/>
        <v/>
      </c>
      <c r="G3002" s="1131">
        <v>0</v>
      </c>
      <c r="H3002" s="1131" t="s">
        <v>7397</v>
      </c>
      <c r="I3002" s="1131" t="s">
        <v>9841</v>
      </c>
      <c r="J3002" s="1131" t="s">
        <v>9842</v>
      </c>
      <c r="R3002" s="1131">
        <v>14</v>
      </c>
      <c r="S3002" s="1131" t="s">
        <v>8376</v>
      </c>
      <c r="T3002" s="1131">
        <v>14</v>
      </c>
    </row>
    <row r="3003" spans="1:20">
      <c r="A3003" s="1131" t="s">
        <v>7021</v>
      </c>
      <c r="B3003" s="1132" t="s">
        <v>7022</v>
      </c>
      <c r="C3003" s="1133" t="s">
        <v>6098</v>
      </c>
      <c r="D3003" s="1133" t="s">
        <v>1041</v>
      </c>
      <c r="E3003" s="1133" t="s">
        <v>702</v>
      </c>
      <c r="F3003" s="1131" t="str">
        <f t="shared" si="18"/>
        <v/>
      </c>
      <c r="G3003" s="1131">
        <v>0</v>
      </c>
      <c r="H3003" s="1131" t="s">
        <v>7397</v>
      </c>
      <c r="I3003" s="1131" t="s">
        <v>9843</v>
      </c>
      <c r="J3003" s="1131" t="s">
        <v>9844</v>
      </c>
      <c r="R3003" s="1131">
        <v>14</v>
      </c>
      <c r="S3003" s="1131" t="s">
        <v>8376</v>
      </c>
      <c r="T3003" s="1131">
        <v>14</v>
      </c>
    </row>
    <row r="3004" spans="1:20">
      <c r="A3004" s="1131" t="s">
        <v>7023</v>
      </c>
      <c r="B3004" s="1132" t="s">
        <v>7024</v>
      </c>
      <c r="C3004" s="1133" t="s">
        <v>6098</v>
      </c>
      <c r="D3004" s="1133" t="s">
        <v>1041</v>
      </c>
      <c r="E3004" s="1133" t="s">
        <v>702</v>
      </c>
      <c r="F3004" s="1131" t="str">
        <f t="shared" si="18"/>
        <v/>
      </c>
      <c r="G3004" s="1131">
        <v>0</v>
      </c>
      <c r="H3004" s="1131" t="s">
        <v>7397</v>
      </c>
      <c r="I3004" s="1131" t="s">
        <v>9845</v>
      </c>
      <c r="J3004" s="1131" t="s">
        <v>9846</v>
      </c>
      <c r="R3004" s="1131">
        <v>14</v>
      </c>
      <c r="S3004" s="1131" t="s">
        <v>8376</v>
      </c>
      <c r="T3004" s="1131">
        <v>14</v>
      </c>
    </row>
    <row r="3005" spans="1:20">
      <c r="A3005" s="1131" t="s">
        <v>7025</v>
      </c>
      <c r="B3005" s="1132" t="s">
        <v>7026</v>
      </c>
      <c r="C3005" s="1133" t="s">
        <v>6098</v>
      </c>
      <c r="D3005" s="1133" t="s">
        <v>1041</v>
      </c>
      <c r="E3005" s="1133" t="s">
        <v>702</v>
      </c>
      <c r="F3005" s="1131" t="str">
        <f t="shared" si="18"/>
        <v/>
      </c>
      <c r="G3005" s="1131">
        <v>0</v>
      </c>
      <c r="H3005" s="1131" t="s">
        <v>7397</v>
      </c>
      <c r="I3005" s="1131" t="s">
        <v>9847</v>
      </c>
      <c r="J3005" s="1131" t="s">
        <v>9848</v>
      </c>
      <c r="K3005" s="1131">
        <v>2</v>
      </c>
      <c r="L3005" s="1131" t="s">
        <v>9849</v>
      </c>
      <c r="R3005" s="1131">
        <v>16</v>
      </c>
      <c r="S3005" s="1131" t="s">
        <v>8376</v>
      </c>
      <c r="T3005" s="1131">
        <v>16</v>
      </c>
    </row>
    <row r="3006" spans="1:20">
      <c r="A3006" s="1131" t="s">
        <v>7027</v>
      </c>
      <c r="B3006" s="1132" t="s">
        <v>7028</v>
      </c>
      <c r="C3006" s="1133" t="s">
        <v>6098</v>
      </c>
      <c r="D3006" s="1133" t="s">
        <v>1041</v>
      </c>
      <c r="E3006" s="1133" t="s">
        <v>702</v>
      </c>
      <c r="F3006" s="1131" t="str">
        <f t="shared" si="18"/>
        <v/>
      </c>
      <c r="G3006" s="1131">
        <v>0</v>
      </c>
      <c r="H3006" s="1131" t="s">
        <v>7397</v>
      </c>
      <c r="I3006" s="1131" t="s">
        <v>9850</v>
      </c>
      <c r="J3006" s="1131" t="s">
        <v>9851</v>
      </c>
      <c r="R3006" s="1131">
        <v>14</v>
      </c>
      <c r="S3006" s="1131" t="s">
        <v>8376</v>
      </c>
      <c r="T3006" s="1131">
        <v>14</v>
      </c>
    </row>
    <row r="3007" spans="1:20">
      <c r="A3007" s="1131" t="s">
        <v>7029</v>
      </c>
      <c r="B3007" s="1132" t="s">
        <v>7030</v>
      </c>
      <c r="C3007" s="1133" t="s">
        <v>6098</v>
      </c>
      <c r="D3007" s="1133" t="s">
        <v>1041</v>
      </c>
      <c r="E3007" s="1133" t="s">
        <v>702</v>
      </c>
      <c r="F3007" s="1131" t="str">
        <f t="shared" si="18"/>
        <v/>
      </c>
      <c r="G3007" s="1131">
        <v>0</v>
      </c>
      <c r="H3007" s="1131" t="s">
        <v>7397</v>
      </c>
      <c r="I3007" s="1131" t="s">
        <v>9852</v>
      </c>
      <c r="J3007" s="1131" t="s">
        <v>9853</v>
      </c>
      <c r="R3007" s="1131">
        <v>14</v>
      </c>
      <c r="S3007" s="1131" t="s">
        <v>8376</v>
      </c>
      <c r="T3007" s="1131">
        <v>14</v>
      </c>
    </row>
    <row r="3008" spans="1:20">
      <c r="A3008" s="1131" t="s">
        <v>7031</v>
      </c>
      <c r="B3008" s="1132" t="s">
        <v>7032</v>
      </c>
      <c r="C3008" s="1133" t="s">
        <v>6098</v>
      </c>
      <c r="D3008" s="1133" t="s">
        <v>1041</v>
      </c>
      <c r="E3008" s="1133" t="s">
        <v>702</v>
      </c>
      <c r="F3008" s="1131" t="str">
        <f t="shared" si="18"/>
        <v/>
      </c>
      <c r="G3008" s="1131">
        <v>0</v>
      </c>
      <c r="H3008" s="1131" t="s">
        <v>7397</v>
      </c>
      <c r="I3008" s="1131" t="s">
        <v>9854</v>
      </c>
      <c r="J3008" s="1131" t="s">
        <v>9855</v>
      </c>
      <c r="R3008" s="1131">
        <v>14</v>
      </c>
      <c r="S3008" s="1131" t="s">
        <v>8376</v>
      </c>
      <c r="T3008" s="1131">
        <v>14</v>
      </c>
    </row>
    <row r="3009" spans="1:20">
      <c r="A3009" s="1131" t="s">
        <v>7033</v>
      </c>
      <c r="B3009" s="1132" t="s">
        <v>7034</v>
      </c>
      <c r="C3009" s="1133" t="s">
        <v>6098</v>
      </c>
      <c r="D3009" s="1133" t="s">
        <v>1041</v>
      </c>
      <c r="E3009" s="1133" t="s">
        <v>702</v>
      </c>
      <c r="F3009" s="1131" t="str">
        <f t="shared" si="18"/>
        <v/>
      </c>
      <c r="G3009" s="1131">
        <v>0</v>
      </c>
      <c r="H3009" s="1131" t="s">
        <v>7397</v>
      </c>
      <c r="I3009" s="1131" t="s">
        <v>9856</v>
      </c>
      <c r="J3009" s="1131" t="s">
        <v>9857</v>
      </c>
      <c r="K3009" s="1131">
        <v>2</v>
      </c>
      <c r="L3009" s="1131" t="s">
        <v>9858</v>
      </c>
      <c r="R3009" s="1131">
        <v>14</v>
      </c>
      <c r="S3009" s="1131" t="s">
        <v>8376</v>
      </c>
      <c r="T3009" s="1131">
        <v>14</v>
      </c>
    </row>
    <row r="3010" spans="1:20">
      <c r="A3010" s="1131" t="s">
        <v>7035</v>
      </c>
      <c r="B3010" s="1132" t="s">
        <v>7036</v>
      </c>
      <c r="C3010" s="1133" t="s">
        <v>6098</v>
      </c>
      <c r="D3010" s="1133" t="s">
        <v>1041</v>
      </c>
      <c r="E3010" s="1133" t="s">
        <v>702</v>
      </c>
      <c r="F3010" s="1131" t="str">
        <f t="shared" si="18"/>
        <v/>
      </c>
      <c r="G3010" s="1131">
        <v>0</v>
      </c>
      <c r="H3010" s="1131" t="s">
        <v>7397</v>
      </c>
      <c r="I3010" s="1131" t="s">
        <v>9859</v>
      </c>
      <c r="J3010" s="1131" t="s">
        <v>9860</v>
      </c>
      <c r="R3010" s="1131">
        <v>14</v>
      </c>
      <c r="S3010" s="1131" t="s">
        <v>8376</v>
      </c>
      <c r="T3010" s="1131">
        <v>14</v>
      </c>
    </row>
    <row r="3011" spans="1:20">
      <c r="A3011" s="1131" t="s">
        <v>7037</v>
      </c>
      <c r="B3011" s="1132" t="s">
        <v>7038</v>
      </c>
      <c r="C3011" s="1133" t="s">
        <v>6098</v>
      </c>
      <c r="D3011" s="1133" t="s">
        <v>1041</v>
      </c>
      <c r="E3011" s="1133" t="s">
        <v>702</v>
      </c>
      <c r="F3011" s="1131" t="str">
        <f t="shared" si="18"/>
        <v/>
      </c>
      <c r="G3011" s="1131">
        <v>0</v>
      </c>
      <c r="H3011" s="1131" t="s">
        <v>7397</v>
      </c>
      <c r="I3011" s="1131" t="s">
        <v>9861</v>
      </c>
      <c r="J3011" s="1131" t="s">
        <v>9862</v>
      </c>
      <c r="R3011" s="1131">
        <v>14</v>
      </c>
      <c r="S3011" s="1131" t="s">
        <v>8376</v>
      </c>
      <c r="T3011" s="1131">
        <v>14</v>
      </c>
    </row>
    <row r="3012" spans="1:20">
      <c r="A3012" s="1131" t="s">
        <v>7039</v>
      </c>
      <c r="B3012" s="1132" t="s">
        <v>7040</v>
      </c>
      <c r="C3012" s="1133" t="s">
        <v>6098</v>
      </c>
      <c r="D3012" s="1133" t="s">
        <v>1041</v>
      </c>
      <c r="E3012" s="1133" t="s">
        <v>702</v>
      </c>
      <c r="F3012" s="1131" t="str">
        <f t="shared" si="18"/>
        <v/>
      </c>
      <c r="G3012" s="1131">
        <v>0</v>
      </c>
      <c r="H3012" s="1131" t="s">
        <v>7397</v>
      </c>
      <c r="I3012" s="1131" t="s">
        <v>9863</v>
      </c>
      <c r="J3012" s="1131" t="s">
        <v>9864</v>
      </c>
      <c r="R3012" s="1131">
        <v>14</v>
      </c>
      <c r="S3012" s="1131" t="s">
        <v>8376</v>
      </c>
      <c r="T3012" s="1131">
        <v>14</v>
      </c>
    </row>
    <row r="3013" spans="1:20">
      <c r="A3013" s="1131" t="s">
        <v>7041</v>
      </c>
      <c r="B3013" s="1132" t="s">
        <v>7042</v>
      </c>
      <c r="C3013" s="1133" t="s">
        <v>6098</v>
      </c>
      <c r="D3013" s="1133" t="s">
        <v>1041</v>
      </c>
      <c r="E3013" s="1133" t="s">
        <v>702</v>
      </c>
      <c r="F3013" s="1131" t="str">
        <f t="shared" si="18"/>
        <v/>
      </c>
      <c r="G3013" s="1131">
        <v>0</v>
      </c>
      <c r="H3013" s="1131" t="s">
        <v>7397</v>
      </c>
      <c r="I3013" s="1131" t="s">
        <v>9865</v>
      </c>
      <c r="J3013" s="1131" t="s">
        <v>9866</v>
      </c>
      <c r="R3013" s="1131">
        <v>14</v>
      </c>
      <c r="S3013" s="1131" t="s">
        <v>8376</v>
      </c>
      <c r="T3013" s="1131">
        <v>14</v>
      </c>
    </row>
    <row r="3014" spans="1:20">
      <c r="A3014" s="1131" t="s">
        <v>7043</v>
      </c>
      <c r="B3014" s="1132" t="s">
        <v>7044</v>
      </c>
      <c r="C3014" s="1133" t="s">
        <v>6098</v>
      </c>
      <c r="D3014" s="1133" t="s">
        <v>1041</v>
      </c>
      <c r="E3014" s="1133" t="s">
        <v>702</v>
      </c>
      <c r="F3014" s="1131" t="str">
        <f t="shared" si="18"/>
        <v/>
      </c>
      <c r="G3014" s="1131">
        <v>0</v>
      </c>
      <c r="H3014" s="1131" t="s">
        <v>7397</v>
      </c>
      <c r="I3014" s="1131" t="s">
        <v>9867</v>
      </c>
      <c r="J3014" s="1131" t="s">
        <v>9868</v>
      </c>
      <c r="R3014" s="1131">
        <v>14</v>
      </c>
      <c r="S3014" s="1131" t="s">
        <v>8376</v>
      </c>
      <c r="T3014" s="1131">
        <v>14</v>
      </c>
    </row>
    <row r="3015" spans="1:20">
      <c r="A3015" s="1131" t="s">
        <v>7045</v>
      </c>
      <c r="B3015" s="1132" t="s">
        <v>7046</v>
      </c>
      <c r="C3015" s="1133" t="s">
        <v>6098</v>
      </c>
      <c r="D3015" s="1133" t="s">
        <v>1041</v>
      </c>
      <c r="E3015" s="1133" t="s">
        <v>702</v>
      </c>
      <c r="F3015" s="1131" t="str">
        <f t="shared" si="18"/>
        <v/>
      </c>
      <c r="G3015" s="1131">
        <v>0</v>
      </c>
      <c r="H3015" s="1131" t="s">
        <v>7397</v>
      </c>
      <c r="I3015" s="1131" t="s">
        <v>9869</v>
      </c>
      <c r="J3015" s="1131" t="s">
        <v>9870</v>
      </c>
      <c r="K3015" s="1131">
        <v>2</v>
      </c>
      <c r="L3015" s="1131" t="s">
        <v>9871</v>
      </c>
      <c r="R3015" s="1131">
        <v>14</v>
      </c>
      <c r="S3015" s="1131" t="s">
        <v>8376</v>
      </c>
      <c r="T3015" s="1131">
        <v>14</v>
      </c>
    </row>
    <row r="3016" spans="1:20">
      <c r="A3016" s="1131" t="s">
        <v>7047</v>
      </c>
      <c r="B3016" s="1132" t="s">
        <v>7048</v>
      </c>
      <c r="C3016" s="1133" t="s">
        <v>6098</v>
      </c>
      <c r="D3016" s="1133" t="s">
        <v>1041</v>
      </c>
      <c r="E3016" s="1133" t="s">
        <v>702</v>
      </c>
      <c r="F3016" s="1131" t="str">
        <f t="shared" si="18"/>
        <v/>
      </c>
      <c r="G3016" s="1131">
        <v>0</v>
      </c>
      <c r="H3016" s="1131" t="s">
        <v>7397</v>
      </c>
      <c r="I3016" s="1131" t="s">
        <v>9872</v>
      </c>
      <c r="J3016" s="1131" t="s">
        <v>9873</v>
      </c>
      <c r="R3016" s="1131">
        <v>14</v>
      </c>
      <c r="S3016" s="1131" t="s">
        <v>8376</v>
      </c>
      <c r="T3016" s="1131">
        <v>14</v>
      </c>
    </row>
    <row r="3017" spans="1:20">
      <c r="A3017" s="1131" t="s">
        <v>7049</v>
      </c>
      <c r="B3017" s="1132" t="s">
        <v>7050</v>
      </c>
      <c r="C3017" s="1133" t="s">
        <v>6098</v>
      </c>
      <c r="D3017" s="1133" t="s">
        <v>1041</v>
      </c>
      <c r="E3017" s="1133" t="s">
        <v>702</v>
      </c>
      <c r="F3017" s="1131" t="str">
        <f t="shared" si="18"/>
        <v/>
      </c>
      <c r="G3017" s="1131">
        <v>0</v>
      </c>
      <c r="H3017" s="1131" t="s">
        <v>7397</v>
      </c>
      <c r="I3017" s="1131" t="s">
        <v>9874</v>
      </c>
      <c r="J3017" s="1131" t="s">
        <v>9875</v>
      </c>
      <c r="R3017" s="1131">
        <v>14</v>
      </c>
      <c r="S3017" s="1131" t="s">
        <v>8376</v>
      </c>
      <c r="T3017" s="1131">
        <v>14</v>
      </c>
    </row>
    <row r="3018" spans="1:20">
      <c r="A3018" s="1131" t="s">
        <v>7051</v>
      </c>
      <c r="B3018" s="1132" t="s">
        <v>7052</v>
      </c>
      <c r="C3018" s="1133" t="s">
        <v>6098</v>
      </c>
      <c r="D3018" s="1133" t="s">
        <v>1041</v>
      </c>
      <c r="E3018" s="1133" t="s">
        <v>702</v>
      </c>
      <c r="F3018" s="1131" t="str">
        <f t="shared" si="18"/>
        <v/>
      </c>
      <c r="G3018" s="1131">
        <v>0</v>
      </c>
      <c r="H3018" s="1131" t="s">
        <v>7397</v>
      </c>
      <c r="I3018" s="1131" t="s">
        <v>9876</v>
      </c>
      <c r="J3018" s="1131" t="s">
        <v>9877</v>
      </c>
      <c r="R3018" s="1131">
        <v>14</v>
      </c>
      <c r="S3018" s="1131" t="s">
        <v>8376</v>
      </c>
      <c r="T3018" s="1131">
        <v>14</v>
      </c>
    </row>
    <row r="3019" spans="1:20">
      <c r="A3019" s="1131" t="s">
        <v>7053</v>
      </c>
      <c r="B3019" s="1132" t="s">
        <v>7054</v>
      </c>
      <c r="C3019" s="1133" t="s">
        <v>6098</v>
      </c>
      <c r="D3019" s="1133" t="s">
        <v>1041</v>
      </c>
      <c r="E3019" s="1133" t="s">
        <v>702</v>
      </c>
      <c r="F3019" s="1131" t="str">
        <f t="shared" si="18"/>
        <v/>
      </c>
      <c r="G3019" s="1131">
        <v>0</v>
      </c>
      <c r="H3019" s="1131" t="s">
        <v>7397</v>
      </c>
      <c r="I3019" s="1131" t="s">
        <v>9878</v>
      </c>
      <c r="J3019" s="1131" t="s">
        <v>9879</v>
      </c>
      <c r="K3019" s="1131">
        <v>2</v>
      </c>
      <c r="L3019" s="1131" t="s">
        <v>9880</v>
      </c>
      <c r="R3019" s="1131">
        <v>16</v>
      </c>
      <c r="S3019" s="1131" t="s">
        <v>8376</v>
      </c>
      <c r="T3019" s="1131">
        <v>16</v>
      </c>
    </row>
    <row r="3020" spans="1:20">
      <c r="A3020" s="1131" t="s">
        <v>7055</v>
      </c>
      <c r="B3020" s="1132" t="s">
        <v>7056</v>
      </c>
      <c r="C3020" s="1133" t="s">
        <v>6098</v>
      </c>
      <c r="D3020" s="1133" t="s">
        <v>1041</v>
      </c>
      <c r="E3020" s="1133" t="s">
        <v>702</v>
      </c>
      <c r="F3020" s="1131" t="str">
        <f t="shared" si="18"/>
        <v/>
      </c>
      <c r="G3020" s="1131">
        <v>0</v>
      </c>
      <c r="H3020" s="1131" t="s">
        <v>7397</v>
      </c>
      <c r="I3020" s="1131" t="s">
        <v>9881</v>
      </c>
      <c r="J3020" s="1131" t="s">
        <v>9882</v>
      </c>
      <c r="R3020" s="1131">
        <v>14</v>
      </c>
      <c r="S3020" s="1131" t="s">
        <v>8376</v>
      </c>
      <c r="T3020" s="1131">
        <v>14</v>
      </c>
    </row>
    <row r="3021" spans="1:20">
      <c r="A3021" s="1131" t="s">
        <v>7057</v>
      </c>
      <c r="B3021" s="1132" t="s">
        <v>7058</v>
      </c>
      <c r="C3021" s="1133" t="s">
        <v>6098</v>
      </c>
      <c r="D3021" s="1133" t="s">
        <v>1041</v>
      </c>
      <c r="E3021" s="1133" t="s">
        <v>702</v>
      </c>
      <c r="F3021" s="1131" t="str">
        <f t="shared" si="18"/>
        <v/>
      </c>
      <c r="G3021" s="1131">
        <v>0</v>
      </c>
      <c r="H3021" s="1131" t="s">
        <v>7397</v>
      </c>
      <c r="I3021" s="1131" t="s">
        <v>9883</v>
      </c>
      <c r="J3021" s="1131" t="s">
        <v>9884</v>
      </c>
      <c r="R3021" s="1131">
        <v>14</v>
      </c>
      <c r="S3021" s="1131" t="s">
        <v>8376</v>
      </c>
      <c r="T3021" s="1131">
        <v>14</v>
      </c>
    </row>
    <row r="3022" spans="1:20">
      <c r="A3022" s="1131" t="s">
        <v>7059</v>
      </c>
      <c r="B3022" s="1132" t="s">
        <v>7060</v>
      </c>
      <c r="C3022" s="1133" t="s">
        <v>6098</v>
      </c>
      <c r="D3022" s="1133" t="s">
        <v>1041</v>
      </c>
      <c r="E3022" s="1133" t="s">
        <v>702</v>
      </c>
      <c r="F3022" s="1131" t="str">
        <f t="shared" si="18"/>
        <v/>
      </c>
      <c r="G3022" s="1131">
        <v>0</v>
      </c>
      <c r="H3022" s="1131" t="s">
        <v>7397</v>
      </c>
      <c r="I3022" s="1131" t="s">
        <v>9885</v>
      </c>
      <c r="J3022" s="1131" t="s">
        <v>9886</v>
      </c>
      <c r="R3022" s="1131">
        <v>14</v>
      </c>
      <c r="S3022" s="1131" t="s">
        <v>8376</v>
      </c>
      <c r="T3022" s="1131">
        <v>14</v>
      </c>
    </row>
    <row r="3023" spans="1:20">
      <c r="A3023" s="1131" t="s">
        <v>7061</v>
      </c>
      <c r="B3023" s="1132" t="s">
        <v>7062</v>
      </c>
      <c r="C3023" s="1133" t="s">
        <v>6098</v>
      </c>
      <c r="D3023" s="1133" t="s">
        <v>1041</v>
      </c>
      <c r="E3023" s="1133" t="s">
        <v>702</v>
      </c>
      <c r="F3023" s="1131" t="str">
        <f t="shared" si="18"/>
        <v/>
      </c>
      <c r="G3023" s="1131">
        <v>0</v>
      </c>
      <c r="H3023" s="1131" t="s">
        <v>7397</v>
      </c>
      <c r="I3023" s="1131" t="s">
        <v>9887</v>
      </c>
      <c r="J3023" s="1131" t="s">
        <v>9888</v>
      </c>
      <c r="R3023" s="1131">
        <v>14</v>
      </c>
      <c r="S3023" s="1131" t="s">
        <v>8376</v>
      </c>
      <c r="T3023" s="1131">
        <v>14</v>
      </c>
    </row>
    <row r="3024" spans="1:20">
      <c r="A3024" s="1131" t="s">
        <v>7063</v>
      </c>
      <c r="B3024" s="1132" t="s">
        <v>7064</v>
      </c>
      <c r="C3024" s="1133" t="s">
        <v>6098</v>
      </c>
      <c r="D3024" s="1133" t="s">
        <v>1041</v>
      </c>
      <c r="E3024" s="1133" t="s">
        <v>702</v>
      </c>
      <c r="F3024" s="1131" t="str">
        <f t="shared" si="18"/>
        <v/>
      </c>
      <c r="G3024" s="1131">
        <v>0</v>
      </c>
      <c r="H3024" s="1131" t="s">
        <v>7397</v>
      </c>
      <c r="I3024" s="1131" t="s">
        <v>9889</v>
      </c>
      <c r="J3024" s="1131" t="s">
        <v>9890</v>
      </c>
      <c r="R3024" s="1131">
        <v>14</v>
      </c>
      <c r="S3024" s="1131" t="s">
        <v>8376</v>
      </c>
      <c r="T3024" s="1131">
        <v>14</v>
      </c>
    </row>
    <row r="3025" spans="1:20">
      <c r="A3025" s="1131" t="s">
        <v>7065</v>
      </c>
      <c r="B3025" s="1132" t="s">
        <v>7066</v>
      </c>
      <c r="C3025" s="1133" t="s">
        <v>6098</v>
      </c>
      <c r="D3025" s="1133" t="s">
        <v>1041</v>
      </c>
      <c r="E3025" s="1133" t="s">
        <v>702</v>
      </c>
      <c r="F3025" s="1131" t="str">
        <f t="shared" si="18"/>
        <v/>
      </c>
      <c r="G3025" s="1131">
        <v>0</v>
      </c>
      <c r="H3025" s="1131" t="s">
        <v>7397</v>
      </c>
      <c r="I3025" s="1131" t="s">
        <v>9891</v>
      </c>
      <c r="J3025" s="1131" t="s">
        <v>9892</v>
      </c>
      <c r="R3025" s="1131">
        <v>14</v>
      </c>
      <c r="S3025" s="1131" t="s">
        <v>8376</v>
      </c>
      <c r="T3025" s="1131">
        <v>14</v>
      </c>
    </row>
    <row r="3026" spans="1:20">
      <c r="A3026" s="1131" t="s">
        <v>7067</v>
      </c>
      <c r="B3026" s="1132" t="s">
        <v>7068</v>
      </c>
      <c r="C3026" s="1133" t="s">
        <v>6098</v>
      </c>
      <c r="D3026" s="1133" t="s">
        <v>1041</v>
      </c>
      <c r="E3026" s="1133" t="s">
        <v>702</v>
      </c>
      <c r="F3026" s="1131" t="str">
        <f t="shared" si="18"/>
        <v/>
      </c>
      <c r="G3026" s="1131">
        <v>0</v>
      </c>
      <c r="H3026" s="1131" t="s">
        <v>7397</v>
      </c>
      <c r="I3026" s="1131" t="s">
        <v>9893</v>
      </c>
      <c r="J3026" s="1131" t="s">
        <v>9894</v>
      </c>
      <c r="K3026" s="1131">
        <v>2</v>
      </c>
      <c r="L3026" s="1131" t="s">
        <v>9895</v>
      </c>
      <c r="R3026" s="1131">
        <v>14</v>
      </c>
      <c r="S3026" s="1131" t="s">
        <v>7215</v>
      </c>
      <c r="T3026" s="1131">
        <v>14</v>
      </c>
    </row>
    <row r="3027" spans="1:20">
      <c r="A3027" s="1131" t="s">
        <v>7069</v>
      </c>
      <c r="B3027" s="1132" t="s">
        <v>7070</v>
      </c>
      <c r="C3027" s="1133" t="s">
        <v>6098</v>
      </c>
      <c r="D3027" s="1133" t="s">
        <v>1041</v>
      </c>
      <c r="E3027" s="1133" t="s">
        <v>702</v>
      </c>
      <c r="F3027" s="1131" t="str">
        <f t="shared" si="18"/>
        <v/>
      </c>
      <c r="G3027" s="1131">
        <v>0</v>
      </c>
      <c r="H3027" s="1131" t="s">
        <v>7397</v>
      </c>
      <c r="I3027" s="1131" t="s">
        <v>9896</v>
      </c>
      <c r="J3027" s="1131" t="s">
        <v>9897</v>
      </c>
      <c r="R3027" s="1131">
        <v>14</v>
      </c>
      <c r="S3027" s="1131" t="s">
        <v>8376</v>
      </c>
      <c r="T3027" s="1131">
        <v>14</v>
      </c>
    </row>
    <row r="3028" spans="1:20">
      <c r="A3028" s="1131" t="s">
        <v>7071</v>
      </c>
      <c r="B3028" s="1132" t="s">
        <v>7072</v>
      </c>
      <c r="C3028" s="1133" t="s">
        <v>6098</v>
      </c>
      <c r="D3028" s="1133" t="s">
        <v>1041</v>
      </c>
      <c r="E3028" s="1133" t="s">
        <v>702</v>
      </c>
      <c r="F3028" s="1131" t="str">
        <f t="shared" si="18"/>
        <v/>
      </c>
      <c r="G3028" s="1131">
        <v>0</v>
      </c>
      <c r="H3028" s="1131" t="s">
        <v>7397</v>
      </c>
      <c r="I3028" s="1131" t="s">
        <v>9898</v>
      </c>
      <c r="J3028" s="1131" t="s">
        <v>9899</v>
      </c>
      <c r="K3028" s="1131">
        <v>2</v>
      </c>
      <c r="L3028" s="1131" t="s">
        <v>9900</v>
      </c>
      <c r="R3028" s="1131">
        <v>14</v>
      </c>
      <c r="S3028" s="1131" t="s">
        <v>7215</v>
      </c>
      <c r="T3028" s="1131">
        <v>14</v>
      </c>
    </row>
    <row r="3029" spans="1:20">
      <c r="A3029" s="1131" t="s">
        <v>7073</v>
      </c>
      <c r="B3029" s="1132" t="s">
        <v>7074</v>
      </c>
      <c r="C3029" s="1133" t="s">
        <v>6098</v>
      </c>
      <c r="D3029" s="1133" t="s">
        <v>1041</v>
      </c>
      <c r="E3029" s="1133" t="s">
        <v>702</v>
      </c>
      <c r="F3029" s="1131" t="str">
        <f t="shared" si="18"/>
        <v/>
      </c>
      <c r="G3029" s="1131">
        <v>0</v>
      </c>
      <c r="H3029" s="1131" t="s">
        <v>7397</v>
      </c>
      <c r="I3029" s="1131" t="s">
        <v>9901</v>
      </c>
      <c r="J3029" s="1131" t="s">
        <v>9902</v>
      </c>
      <c r="R3029" s="1131">
        <v>14</v>
      </c>
      <c r="S3029" s="1131" t="s">
        <v>8376</v>
      </c>
      <c r="T3029" s="1131">
        <v>14</v>
      </c>
    </row>
    <row r="3030" spans="1:20">
      <c r="A3030" s="1131" t="s">
        <v>7075</v>
      </c>
      <c r="B3030" s="1132" t="s">
        <v>7076</v>
      </c>
      <c r="C3030" s="1133" t="s">
        <v>6098</v>
      </c>
      <c r="D3030" s="1133" t="s">
        <v>1041</v>
      </c>
      <c r="E3030" s="1133" t="s">
        <v>702</v>
      </c>
      <c r="F3030" s="1131" t="str">
        <f t="shared" si="18"/>
        <v/>
      </c>
      <c r="G3030" s="1131">
        <v>0</v>
      </c>
      <c r="H3030" s="1131" t="s">
        <v>7397</v>
      </c>
      <c r="I3030" s="1131" t="s">
        <v>9903</v>
      </c>
      <c r="J3030" s="1131" t="s">
        <v>9904</v>
      </c>
      <c r="R3030" s="1131">
        <v>14</v>
      </c>
      <c r="S3030" s="1131" t="s">
        <v>8376</v>
      </c>
      <c r="T3030" s="1131">
        <v>14</v>
      </c>
    </row>
    <row r="3031" spans="1:20">
      <c r="A3031" s="1131" t="s">
        <v>7077</v>
      </c>
      <c r="B3031" s="1132" t="s">
        <v>7078</v>
      </c>
      <c r="C3031" s="1133" t="s">
        <v>6098</v>
      </c>
      <c r="D3031" s="1133" t="s">
        <v>1041</v>
      </c>
      <c r="E3031" s="1133" t="s">
        <v>702</v>
      </c>
      <c r="F3031" s="1131" t="str">
        <f t="shared" si="18"/>
        <v/>
      </c>
      <c r="G3031" s="1131">
        <v>0</v>
      </c>
      <c r="H3031" s="1131" t="s">
        <v>7397</v>
      </c>
      <c r="I3031" s="1131" t="s">
        <v>9905</v>
      </c>
      <c r="J3031" s="1131" t="s">
        <v>9906</v>
      </c>
      <c r="R3031" s="1131">
        <v>14</v>
      </c>
      <c r="S3031" s="1131" t="s">
        <v>8376</v>
      </c>
      <c r="T3031" s="1131">
        <v>14</v>
      </c>
    </row>
    <row r="3032" spans="1:20">
      <c r="A3032" s="1131" t="s">
        <v>7079</v>
      </c>
      <c r="B3032" s="1132" t="s">
        <v>7080</v>
      </c>
      <c r="C3032" s="1133" t="s">
        <v>6098</v>
      </c>
      <c r="D3032" s="1133" t="s">
        <v>1041</v>
      </c>
      <c r="E3032" s="1133" t="s">
        <v>702</v>
      </c>
      <c r="F3032" s="1131" t="str">
        <f t="shared" si="18"/>
        <v/>
      </c>
      <c r="G3032" s="1131">
        <v>0</v>
      </c>
      <c r="H3032" s="1131" t="s">
        <v>7397</v>
      </c>
      <c r="I3032" s="1131" t="s">
        <v>9907</v>
      </c>
      <c r="J3032" s="1131" t="s">
        <v>9908</v>
      </c>
      <c r="R3032" s="1131">
        <v>14</v>
      </c>
      <c r="S3032" s="1131" t="s">
        <v>8376</v>
      </c>
      <c r="T3032" s="1131">
        <v>14</v>
      </c>
    </row>
    <row r="3033" spans="1:20">
      <c r="A3033" s="1131" t="s">
        <v>7081</v>
      </c>
      <c r="B3033" s="1132" t="s">
        <v>7082</v>
      </c>
      <c r="C3033" s="1133" t="s">
        <v>6098</v>
      </c>
      <c r="D3033" s="1133" t="s">
        <v>1041</v>
      </c>
      <c r="E3033" s="1133" t="s">
        <v>702</v>
      </c>
      <c r="F3033" s="1131" t="str">
        <f t="shared" si="18"/>
        <v/>
      </c>
      <c r="G3033" s="1131">
        <v>0</v>
      </c>
      <c r="H3033" s="1131" t="s">
        <v>7397</v>
      </c>
      <c r="I3033" s="1131" t="s">
        <v>9909</v>
      </c>
      <c r="J3033" s="1131" t="s">
        <v>9910</v>
      </c>
      <c r="R3033" s="1131">
        <v>14</v>
      </c>
      <c r="S3033" s="1131" t="s">
        <v>8376</v>
      </c>
      <c r="T3033" s="1131">
        <v>14</v>
      </c>
    </row>
    <row r="3034" spans="1:20">
      <c r="A3034" s="1131" t="s">
        <v>7083</v>
      </c>
      <c r="B3034" s="1132" t="s">
        <v>7084</v>
      </c>
      <c r="C3034" s="1133" t="s">
        <v>6098</v>
      </c>
      <c r="D3034" s="1133" t="s">
        <v>1041</v>
      </c>
      <c r="E3034" s="1133" t="s">
        <v>702</v>
      </c>
      <c r="F3034" s="1131" t="str">
        <f t="shared" si="18"/>
        <v/>
      </c>
      <c r="G3034" s="1131">
        <v>0</v>
      </c>
      <c r="H3034" s="1131" t="s">
        <v>7397</v>
      </c>
      <c r="I3034" s="1131" t="s">
        <v>9911</v>
      </c>
      <c r="J3034" s="1131" t="s">
        <v>9912</v>
      </c>
      <c r="R3034" s="1131">
        <v>14</v>
      </c>
      <c r="S3034" s="1131" t="s">
        <v>8376</v>
      </c>
      <c r="T3034" s="1131">
        <v>14</v>
      </c>
    </row>
    <row r="3035" spans="1:20">
      <c r="A3035" s="1131" t="s">
        <v>7085</v>
      </c>
      <c r="B3035" s="1132" t="s">
        <v>7086</v>
      </c>
      <c r="C3035" s="1133" t="s">
        <v>6098</v>
      </c>
      <c r="D3035" s="1133" t="s">
        <v>1041</v>
      </c>
      <c r="E3035" s="1133" t="s">
        <v>702</v>
      </c>
      <c r="F3035" s="1131" t="str">
        <f t="shared" si="18"/>
        <v/>
      </c>
      <c r="G3035" s="1131">
        <v>0</v>
      </c>
      <c r="H3035" s="1131" t="s">
        <v>7397</v>
      </c>
      <c r="I3035" s="1131" t="s">
        <v>9913</v>
      </c>
      <c r="J3035" s="1131" t="s">
        <v>9914</v>
      </c>
      <c r="R3035" s="1131">
        <v>28</v>
      </c>
      <c r="S3035" s="1131" t="s">
        <v>8376</v>
      </c>
      <c r="T3035" s="1131">
        <v>28</v>
      </c>
    </row>
    <row r="3036" spans="1:20">
      <c r="A3036" s="1131" t="s">
        <v>7087</v>
      </c>
      <c r="B3036" s="1132" t="s">
        <v>7088</v>
      </c>
      <c r="C3036" s="1133" t="s">
        <v>6098</v>
      </c>
      <c r="D3036" s="1133" t="s">
        <v>1041</v>
      </c>
      <c r="E3036" s="1133" t="s">
        <v>702</v>
      </c>
      <c r="F3036" s="1131" t="str">
        <f t="shared" si="18"/>
        <v/>
      </c>
      <c r="G3036" s="1131">
        <v>0</v>
      </c>
      <c r="H3036" s="1131" t="s">
        <v>7397</v>
      </c>
      <c r="I3036" s="1131" t="s">
        <v>9915</v>
      </c>
      <c r="J3036" s="1131" t="s">
        <v>9916</v>
      </c>
      <c r="R3036" s="1131">
        <v>14</v>
      </c>
      <c r="S3036" s="1131" t="s">
        <v>8376</v>
      </c>
      <c r="T3036" s="1131">
        <v>14</v>
      </c>
    </row>
    <row r="3037" spans="1:20">
      <c r="A3037" s="1131" t="s">
        <v>7089</v>
      </c>
      <c r="B3037" s="1132" t="s">
        <v>7090</v>
      </c>
      <c r="C3037" s="1133" t="s">
        <v>6098</v>
      </c>
      <c r="D3037" s="1133" t="s">
        <v>1041</v>
      </c>
      <c r="E3037" s="1133" t="s">
        <v>702</v>
      </c>
      <c r="F3037" s="1131" t="str">
        <f t="shared" si="18"/>
        <v/>
      </c>
      <c r="G3037" s="1131">
        <v>0</v>
      </c>
      <c r="H3037" s="1131" t="s">
        <v>7397</v>
      </c>
      <c r="I3037" s="1131" t="s">
        <v>9917</v>
      </c>
      <c r="J3037" s="1131" t="s">
        <v>9918</v>
      </c>
      <c r="R3037" s="1131">
        <v>28</v>
      </c>
      <c r="S3037" s="1131" t="s">
        <v>8376</v>
      </c>
      <c r="T3037" s="1131">
        <v>28</v>
      </c>
    </row>
    <row r="3038" spans="1:20">
      <c r="A3038" s="1131" t="s">
        <v>7091</v>
      </c>
      <c r="B3038" s="1132" t="s">
        <v>7092</v>
      </c>
      <c r="C3038" s="1133" t="s">
        <v>6098</v>
      </c>
      <c r="D3038" s="1133" t="s">
        <v>1041</v>
      </c>
      <c r="E3038" s="1133" t="s">
        <v>702</v>
      </c>
      <c r="F3038" s="1131" t="str">
        <f t="shared" ref="F3038:F3080" si="19">IF(LEN(A3038)=28,"","pas bon")</f>
        <v/>
      </c>
      <c r="G3038" s="1131">
        <v>0</v>
      </c>
      <c r="H3038" s="1131" t="s">
        <v>7397</v>
      </c>
      <c r="I3038" s="1131" t="s">
        <v>9919</v>
      </c>
      <c r="J3038" s="1131" t="s">
        <v>9920</v>
      </c>
      <c r="R3038" s="1131">
        <v>14</v>
      </c>
      <c r="S3038" s="1131" t="s">
        <v>8376</v>
      </c>
      <c r="T3038" s="1131">
        <v>14</v>
      </c>
    </row>
    <row r="3039" spans="1:20">
      <c r="A3039" s="1131" t="s">
        <v>7093</v>
      </c>
      <c r="B3039" s="1132" t="s">
        <v>7094</v>
      </c>
      <c r="C3039" s="1133" t="s">
        <v>6098</v>
      </c>
      <c r="D3039" s="1133" t="s">
        <v>1041</v>
      </c>
      <c r="E3039" s="1133" t="s">
        <v>702</v>
      </c>
      <c r="F3039" s="1131" t="str">
        <f t="shared" si="19"/>
        <v/>
      </c>
      <c r="G3039" s="1131">
        <v>0</v>
      </c>
      <c r="H3039" s="1131" t="s">
        <v>7397</v>
      </c>
      <c r="I3039" s="1131" t="s">
        <v>9921</v>
      </c>
      <c r="J3039" s="1131" t="s">
        <v>9922</v>
      </c>
      <c r="R3039" s="1131">
        <v>14</v>
      </c>
      <c r="S3039" s="1131" t="s">
        <v>8376</v>
      </c>
      <c r="T3039" s="1131">
        <v>14</v>
      </c>
    </row>
    <row r="3040" spans="1:20">
      <c r="A3040" s="1131" t="s">
        <v>7095</v>
      </c>
      <c r="B3040" s="1132" t="s">
        <v>7096</v>
      </c>
      <c r="C3040" s="1133" t="s">
        <v>6098</v>
      </c>
      <c r="D3040" s="1133" t="s">
        <v>1041</v>
      </c>
      <c r="E3040" s="1133" t="s">
        <v>702</v>
      </c>
      <c r="F3040" s="1131" t="str">
        <f t="shared" si="19"/>
        <v/>
      </c>
      <c r="G3040" s="1131">
        <v>0</v>
      </c>
      <c r="H3040" s="1131" t="s">
        <v>7397</v>
      </c>
      <c r="I3040" s="1131" t="s">
        <v>9923</v>
      </c>
      <c r="J3040" s="1131" t="s">
        <v>9924</v>
      </c>
      <c r="R3040" s="1131">
        <v>14</v>
      </c>
      <c r="S3040" s="1131" t="s">
        <v>8376</v>
      </c>
      <c r="T3040" s="1131">
        <v>14</v>
      </c>
    </row>
    <row r="3041" spans="1:20">
      <c r="A3041" s="1131" t="s">
        <v>7097</v>
      </c>
      <c r="B3041" s="1132" t="s">
        <v>7098</v>
      </c>
      <c r="C3041" s="1133" t="s">
        <v>6098</v>
      </c>
      <c r="D3041" s="1133" t="s">
        <v>1041</v>
      </c>
      <c r="E3041" s="1133" t="s">
        <v>702</v>
      </c>
      <c r="F3041" s="1131" t="str">
        <f t="shared" si="19"/>
        <v/>
      </c>
      <c r="G3041" s="1131">
        <v>0</v>
      </c>
      <c r="H3041" s="1131" t="s">
        <v>7397</v>
      </c>
      <c r="I3041" s="1131" t="s">
        <v>9925</v>
      </c>
      <c r="J3041" s="1131" t="s">
        <v>9926</v>
      </c>
      <c r="R3041" s="1131">
        <v>14</v>
      </c>
      <c r="S3041" s="1131" t="s">
        <v>8376</v>
      </c>
      <c r="T3041" s="1131">
        <v>14</v>
      </c>
    </row>
    <row r="3042" spans="1:20">
      <c r="A3042" s="1131" t="s">
        <v>7099</v>
      </c>
      <c r="B3042" s="1132" t="s">
        <v>7100</v>
      </c>
      <c r="C3042" s="1133" t="s">
        <v>6098</v>
      </c>
      <c r="D3042" s="1133" t="s">
        <v>1041</v>
      </c>
      <c r="E3042" s="1133" t="s">
        <v>702</v>
      </c>
      <c r="F3042" s="1131" t="str">
        <f t="shared" si="19"/>
        <v/>
      </c>
      <c r="G3042" s="1131">
        <v>0</v>
      </c>
      <c r="H3042" s="1131" t="s">
        <v>7397</v>
      </c>
      <c r="I3042" s="1131" t="s">
        <v>9927</v>
      </c>
      <c r="J3042" s="1131" t="s">
        <v>9928</v>
      </c>
      <c r="R3042" s="1131">
        <v>27</v>
      </c>
      <c r="S3042" s="1131" t="s">
        <v>8376</v>
      </c>
      <c r="T3042" s="1131">
        <v>27</v>
      </c>
    </row>
    <row r="3043" spans="1:20">
      <c r="A3043" s="1131" t="s">
        <v>7101</v>
      </c>
      <c r="B3043" s="1132" t="s">
        <v>7102</v>
      </c>
      <c r="C3043" s="1133" t="s">
        <v>6098</v>
      </c>
      <c r="D3043" s="1133" t="s">
        <v>1041</v>
      </c>
      <c r="E3043" s="1133" t="s">
        <v>702</v>
      </c>
      <c r="F3043" s="1131" t="str">
        <f t="shared" si="19"/>
        <v/>
      </c>
      <c r="G3043" s="1131">
        <v>0</v>
      </c>
      <c r="H3043" s="1131" t="s">
        <v>7397</v>
      </c>
      <c r="I3043" s="1131" t="s">
        <v>9929</v>
      </c>
      <c r="J3043" s="1131" t="s">
        <v>9930</v>
      </c>
      <c r="R3043" s="1131">
        <v>14</v>
      </c>
      <c r="S3043" s="1131" t="s">
        <v>8376</v>
      </c>
      <c r="T3043" s="1131">
        <v>14</v>
      </c>
    </row>
    <row r="3044" spans="1:20">
      <c r="A3044" s="1131" t="s">
        <v>7103</v>
      </c>
      <c r="B3044" s="1132" t="s">
        <v>7104</v>
      </c>
      <c r="C3044" s="1133" t="s">
        <v>6098</v>
      </c>
      <c r="D3044" s="1133" t="s">
        <v>1041</v>
      </c>
      <c r="E3044" s="1133" t="s">
        <v>702</v>
      </c>
      <c r="F3044" s="1131" t="str">
        <f t="shared" si="19"/>
        <v/>
      </c>
      <c r="G3044" s="1131">
        <v>0</v>
      </c>
      <c r="H3044" s="1131" t="s">
        <v>7397</v>
      </c>
      <c r="I3044" s="1131" t="s">
        <v>9931</v>
      </c>
      <c r="J3044" s="1131" t="s">
        <v>9932</v>
      </c>
      <c r="R3044" s="1131">
        <v>14</v>
      </c>
      <c r="S3044" s="1131" t="s">
        <v>8376</v>
      </c>
      <c r="T3044" s="1131">
        <v>14</v>
      </c>
    </row>
    <row r="3045" spans="1:20">
      <c r="A3045" s="1131" t="s">
        <v>7105</v>
      </c>
      <c r="B3045" s="1132" t="s">
        <v>7106</v>
      </c>
      <c r="C3045" s="1133" t="s">
        <v>6098</v>
      </c>
      <c r="D3045" s="1133" t="s">
        <v>1041</v>
      </c>
      <c r="E3045" s="1133" t="s">
        <v>702</v>
      </c>
      <c r="F3045" s="1131" t="str">
        <f t="shared" si="19"/>
        <v/>
      </c>
      <c r="G3045" s="1131">
        <v>0</v>
      </c>
      <c r="H3045" s="1131" t="s">
        <v>7397</v>
      </c>
      <c r="I3045" s="1131" t="s">
        <v>9933</v>
      </c>
      <c r="J3045" s="1131" t="s">
        <v>9934</v>
      </c>
      <c r="R3045" s="1131">
        <v>14</v>
      </c>
      <c r="S3045" s="1131" t="s">
        <v>8376</v>
      </c>
      <c r="T3045" s="1131">
        <v>14</v>
      </c>
    </row>
    <row r="3046" spans="1:20">
      <c r="A3046" s="1131" t="s">
        <v>7107</v>
      </c>
      <c r="B3046" s="1132" t="s">
        <v>7108</v>
      </c>
      <c r="C3046" s="1133" t="s">
        <v>6098</v>
      </c>
      <c r="D3046" s="1133" t="s">
        <v>1041</v>
      </c>
      <c r="E3046" s="1133" t="s">
        <v>702</v>
      </c>
      <c r="F3046" s="1131" t="str">
        <f t="shared" si="19"/>
        <v/>
      </c>
      <c r="G3046" s="1131">
        <v>0</v>
      </c>
      <c r="H3046" s="1131" t="s">
        <v>7397</v>
      </c>
      <c r="I3046" s="1131" t="s">
        <v>9935</v>
      </c>
      <c r="J3046" s="1131" t="s">
        <v>9936</v>
      </c>
      <c r="R3046" s="1131">
        <v>14</v>
      </c>
      <c r="S3046" s="1131" t="s">
        <v>8376</v>
      </c>
      <c r="T3046" s="1131">
        <v>14</v>
      </c>
    </row>
    <row r="3047" spans="1:20">
      <c r="A3047" s="1131" t="s">
        <v>7109</v>
      </c>
      <c r="B3047" s="1132" t="s">
        <v>7110</v>
      </c>
      <c r="C3047" s="1133" t="s">
        <v>6098</v>
      </c>
      <c r="D3047" s="1133" t="s">
        <v>1041</v>
      </c>
      <c r="E3047" s="1133" t="s">
        <v>702</v>
      </c>
      <c r="F3047" s="1131" t="str">
        <f t="shared" si="19"/>
        <v/>
      </c>
      <c r="G3047" s="1131">
        <v>0</v>
      </c>
      <c r="H3047" s="1131" t="s">
        <v>7397</v>
      </c>
      <c r="I3047" s="1131" t="s">
        <v>9937</v>
      </c>
      <c r="J3047" s="1131" t="s">
        <v>9938</v>
      </c>
      <c r="R3047" s="1131">
        <v>14</v>
      </c>
      <c r="S3047" s="1131" t="s">
        <v>8376</v>
      </c>
      <c r="T3047" s="1131">
        <v>14</v>
      </c>
    </row>
    <row r="3048" spans="1:20">
      <c r="A3048" s="1131" t="s">
        <v>7111</v>
      </c>
      <c r="B3048" s="1132" t="s">
        <v>7112</v>
      </c>
      <c r="C3048" s="1133" t="s">
        <v>6098</v>
      </c>
      <c r="D3048" s="1133" t="s">
        <v>1041</v>
      </c>
      <c r="E3048" s="1133" t="s">
        <v>702</v>
      </c>
      <c r="F3048" s="1131" t="str">
        <f t="shared" si="19"/>
        <v/>
      </c>
      <c r="G3048" s="1131">
        <v>0</v>
      </c>
      <c r="H3048" s="1131" t="s">
        <v>7397</v>
      </c>
      <c r="I3048" s="1131" t="s">
        <v>9939</v>
      </c>
      <c r="J3048" s="1131" t="s">
        <v>9940</v>
      </c>
      <c r="R3048" s="1131">
        <v>14</v>
      </c>
      <c r="S3048" s="1131" t="s">
        <v>8376</v>
      </c>
      <c r="T3048" s="1131">
        <v>14</v>
      </c>
    </row>
    <row r="3049" spans="1:20">
      <c r="A3049" s="1131" t="s">
        <v>7113</v>
      </c>
      <c r="B3049" s="1132" t="s">
        <v>7114</v>
      </c>
      <c r="C3049" s="1133" t="s">
        <v>6098</v>
      </c>
      <c r="D3049" s="1133" t="s">
        <v>1041</v>
      </c>
      <c r="E3049" s="1133" t="s">
        <v>702</v>
      </c>
      <c r="F3049" s="1131" t="str">
        <f t="shared" si="19"/>
        <v/>
      </c>
      <c r="G3049" s="1131">
        <v>0</v>
      </c>
      <c r="H3049" s="1131" t="s">
        <v>7397</v>
      </c>
      <c r="I3049" s="1131" t="s">
        <v>9941</v>
      </c>
      <c r="J3049" s="1131" t="s">
        <v>9942</v>
      </c>
      <c r="R3049" s="1131">
        <v>14</v>
      </c>
      <c r="S3049" s="1131" t="s">
        <v>8376</v>
      </c>
      <c r="T3049" s="1131">
        <v>14</v>
      </c>
    </row>
    <row r="3050" spans="1:20">
      <c r="A3050" s="1131" t="s">
        <v>7115</v>
      </c>
      <c r="B3050" s="1132" t="s">
        <v>7116</v>
      </c>
      <c r="C3050" s="1133" t="s">
        <v>6098</v>
      </c>
      <c r="D3050" s="1133" t="s">
        <v>1041</v>
      </c>
      <c r="E3050" s="1133" t="s">
        <v>702</v>
      </c>
      <c r="F3050" s="1131" t="str">
        <f t="shared" si="19"/>
        <v/>
      </c>
      <c r="G3050" s="1131">
        <v>0</v>
      </c>
      <c r="H3050" s="1131" t="s">
        <v>7397</v>
      </c>
      <c r="I3050" s="1131" t="s">
        <v>9943</v>
      </c>
      <c r="J3050" s="1131" t="s">
        <v>9944</v>
      </c>
      <c r="K3050" s="1131">
        <v>2</v>
      </c>
      <c r="L3050" s="1131" t="s">
        <v>9945</v>
      </c>
      <c r="R3050" s="1131">
        <v>14</v>
      </c>
      <c r="S3050" s="1131" t="s">
        <v>7215</v>
      </c>
      <c r="T3050" s="1131">
        <v>14</v>
      </c>
    </row>
    <row r="3051" spans="1:20">
      <c r="A3051" s="1131" t="s">
        <v>7117</v>
      </c>
      <c r="B3051" s="1132" t="s">
        <v>7118</v>
      </c>
      <c r="C3051" s="1133" t="s">
        <v>6098</v>
      </c>
      <c r="D3051" s="1133" t="s">
        <v>1041</v>
      </c>
      <c r="E3051" s="1133" t="s">
        <v>702</v>
      </c>
      <c r="F3051" s="1131" t="str">
        <f t="shared" si="19"/>
        <v/>
      </c>
      <c r="G3051" s="1131">
        <v>0</v>
      </c>
      <c r="H3051" s="1131" t="s">
        <v>7397</v>
      </c>
      <c r="I3051" s="1131" t="s">
        <v>9946</v>
      </c>
      <c r="J3051" s="1131" t="s">
        <v>9947</v>
      </c>
      <c r="K3051" s="1131">
        <v>2</v>
      </c>
      <c r="L3051" s="1131" t="s">
        <v>9948</v>
      </c>
      <c r="R3051" s="1131">
        <v>14</v>
      </c>
      <c r="S3051" s="1131" t="s">
        <v>7215</v>
      </c>
      <c r="T3051" s="1131">
        <v>14</v>
      </c>
    </row>
    <row r="3052" spans="1:20">
      <c r="A3052" s="1131" t="s">
        <v>7119</v>
      </c>
      <c r="B3052" s="1132" t="s">
        <v>7120</v>
      </c>
      <c r="C3052" s="1133" t="s">
        <v>6098</v>
      </c>
      <c r="D3052" s="1133" t="s">
        <v>1041</v>
      </c>
      <c r="E3052" s="1133" t="s">
        <v>702</v>
      </c>
      <c r="F3052" s="1131" t="str">
        <f t="shared" si="19"/>
        <v/>
      </c>
      <c r="G3052" s="1131">
        <v>0</v>
      </c>
      <c r="H3052" s="1131" t="s">
        <v>7397</v>
      </c>
      <c r="I3052" s="1131" t="s">
        <v>9949</v>
      </c>
      <c r="J3052" s="1131" t="s">
        <v>9950</v>
      </c>
      <c r="K3052" s="1131">
        <v>2</v>
      </c>
      <c r="L3052" s="1131" t="s">
        <v>9951</v>
      </c>
      <c r="R3052" s="1131">
        <v>14</v>
      </c>
      <c r="S3052" s="1131" t="s">
        <v>8376</v>
      </c>
      <c r="T3052" s="1131">
        <v>14</v>
      </c>
    </row>
    <row r="3053" spans="1:20">
      <c r="A3053" s="1131" t="s">
        <v>7121</v>
      </c>
      <c r="B3053" s="1132" t="s">
        <v>7122</v>
      </c>
      <c r="C3053" s="1133" t="s">
        <v>6098</v>
      </c>
      <c r="D3053" s="1133" t="s">
        <v>1041</v>
      </c>
      <c r="E3053" s="1133" t="s">
        <v>702</v>
      </c>
      <c r="F3053" s="1131" t="str">
        <f t="shared" si="19"/>
        <v/>
      </c>
      <c r="G3053" s="1131">
        <v>0</v>
      </c>
      <c r="H3053" s="1131" t="s">
        <v>7397</v>
      </c>
      <c r="I3053" s="1131" t="s">
        <v>9952</v>
      </c>
      <c r="J3053" s="1131" t="s">
        <v>9953</v>
      </c>
      <c r="K3053" s="1131">
        <v>2</v>
      </c>
      <c r="L3053" s="1131" t="s">
        <v>9954</v>
      </c>
      <c r="R3053" s="1131">
        <v>14</v>
      </c>
      <c r="S3053" s="1131" t="s">
        <v>7215</v>
      </c>
      <c r="T3053" s="1131">
        <v>14</v>
      </c>
    </row>
    <row r="3054" spans="1:20">
      <c r="A3054" s="1131" t="s">
        <v>7123</v>
      </c>
      <c r="B3054" s="1132" t="s">
        <v>7124</v>
      </c>
      <c r="C3054" s="1133" t="s">
        <v>6098</v>
      </c>
      <c r="D3054" s="1133" t="s">
        <v>1041</v>
      </c>
      <c r="E3054" s="1133" t="s">
        <v>702</v>
      </c>
      <c r="F3054" s="1131" t="str">
        <f t="shared" si="19"/>
        <v/>
      </c>
      <c r="G3054" s="1131">
        <v>0</v>
      </c>
      <c r="H3054" s="1131" t="s">
        <v>7397</v>
      </c>
      <c r="I3054" s="1131" t="s">
        <v>9955</v>
      </c>
      <c r="J3054" s="1131" t="s">
        <v>9956</v>
      </c>
      <c r="R3054" s="1131">
        <v>13</v>
      </c>
      <c r="S3054" s="1131" t="s">
        <v>8376</v>
      </c>
      <c r="T3054" s="1131">
        <v>13</v>
      </c>
    </row>
    <row r="3055" spans="1:20">
      <c r="A3055" s="1131" t="s">
        <v>7125</v>
      </c>
      <c r="B3055" s="1132" t="s">
        <v>7126</v>
      </c>
      <c r="C3055" s="1133" t="s">
        <v>6098</v>
      </c>
      <c r="D3055" s="1133" t="s">
        <v>1041</v>
      </c>
      <c r="E3055" s="1133" t="s">
        <v>702</v>
      </c>
      <c r="F3055" s="1131" t="str">
        <f t="shared" si="19"/>
        <v/>
      </c>
      <c r="G3055" s="1131">
        <v>0</v>
      </c>
      <c r="H3055" s="1131" t="s">
        <v>7397</v>
      </c>
      <c r="I3055" s="1131" t="s">
        <v>9957</v>
      </c>
      <c r="J3055" s="1131" t="s">
        <v>9958</v>
      </c>
      <c r="R3055" s="1131">
        <v>14</v>
      </c>
      <c r="S3055" s="1131" t="s">
        <v>8376</v>
      </c>
      <c r="T3055" s="1131">
        <v>14</v>
      </c>
    </row>
    <row r="3056" spans="1:20">
      <c r="A3056" s="1131" t="s">
        <v>7127</v>
      </c>
      <c r="B3056" s="1132" t="s">
        <v>7128</v>
      </c>
      <c r="C3056" s="1133" t="s">
        <v>6098</v>
      </c>
      <c r="D3056" s="1133" t="s">
        <v>1041</v>
      </c>
      <c r="E3056" s="1133" t="s">
        <v>702</v>
      </c>
      <c r="F3056" s="1131" t="str">
        <f t="shared" si="19"/>
        <v/>
      </c>
      <c r="G3056" s="1131">
        <v>0</v>
      </c>
      <c r="H3056" s="1131" t="s">
        <v>7397</v>
      </c>
      <c r="I3056" s="1131" t="s">
        <v>9959</v>
      </c>
      <c r="J3056" s="1131" t="s">
        <v>9960</v>
      </c>
      <c r="R3056" s="1131">
        <v>14</v>
      </c>
      <c r="S3056" s="1131" t="s">
        <v>8376</v>
      </c>
      <c r="T3056" s="1131">
        <v>14</v>
      </c>
    </row>
    <row r="3057" spans="1:20">
      <c r="A3057" s="1131" t="s">
        <v>7129</v>
      </c>
      <c r="B3057" s="1132" t="s">
        <v>7130</v>
      </c>
      <c r="C3057" s="1133" t="s">
        <v>6098</v>
      </c>
      <c r="D3057" s="1133" t="s">
        <v>1041</v>
      </c>
      <c r="E3057" s="1133" t="s">
        <v>702</v>
      </c>
      <c r="F3057" s="1131" t="str">
        <f t="shared" si="19"/>
        <v/>
      </c>
      <c r="G3057" s="1131">
        <v>0</v>
      </c>
      <c r="H3057" s="1131" t="s">
        <v>7397</v>
      </c>
      <c r="I3057" s="1131" t="s">
        <v>9961</v>
      </c>
      <c r="J3057" s="1131" t="s">
        <v>9962</v>
      </c>
      <c r="R3057" s="1131">
        <v>14</v>
      </c>
      <c r="S3057" s="1131" t="s">
        <v>8376</v>
      </c>
      <c r="T3057" s="1131">
        <v>14</v>
      </c>
    </row>
    <row r="3058" spans="1:20">
      <c r="A3058" s="1131" t="s">
        <v>7131</v>
      </c>
      <c r="B3058" s="1132" t="s">
        <v>7132</v>
      </c>
      <c r="C3058" s="1133" t="s">
        <v>6098</v>
      </c>
      <c r="D3058" s="1133" t="s">
        <v>1041</v>
      </c>
      <c r="E3058" s="1133" t="s">
        <v>702</v>
      </c>
      <c r="F3058" s="1131" t="str">
        <f t="shared" si="19"/>
        <v/>
      </c>
      <c r="G3058" s="1131">
        <v>0</v>
      </c>
      <c r="H3058" s="1131" t="s">
        <v>7397</v>
      </c>
      <c r="I3058" s="1131" t="s">
        <v>9963</v>
      </c>
      <c r="J3058" s="1131" t="s">
        <v>9964</v>
      </c>
      <c r="R3058" s="1131">
        <v>14</v>
      </c>
      <c r="S3058" s="1131" t="s">
        <v>8376</v>
      </c>
      <c r="T3058" s="1131">
        <v>14</v>
      </c>
    </row>
    <row r="3059" spans="1:20">
      <c r="A3059" s="1131" t="s">
        <v>7133</v>
      </c>
      <c r="B3059" s="1132" t="s">
        <v>7134</v>
      </c>
      <c r="C3059" s="1133" t="s">
        <v>6098</v>
      </c>
      <c r="D3059" s="1133" t="s">
        <v>1041</v>
      </c>
      <c r="E3059" s="1133" t="s">
        <v>702</v>
      </c>
      <c r="F3059" s="1131" t="str">
        <f t="shared" si="19"/>
        <v/>
      </c>
      <c r="G3059" s="1131">
        <v>0</v>
      </c>
      <c r="H3059" s="1131" t="s">
        <v>7397</v>
      </c>
      <c r="I3059" s="1131" t="s">
        <v>9965</v>
      </c>
      <c r="J3059" s="1131" t="s">
        <v>9966</v>
      </c>
      <c r="R3059" s="1131">
        <v>14</v>
      </c>
      <c r="S3059" s="1131" t="s">
        <v>8376</v>
      </c>
      <c r="T3059" s="1131">
        <v>14</v>
      </c>
    </row>
    <row r="3060" spans="1:20">
      <c r="A3060" s="1131" t="s">
        <v>7135</v>
      </c>
      <c r="B3060" s="1132" t="s">
        <v>7136</v>
      </c>
      <c r="C3060" s="1133" t="s">
        <v>6098</v>
      </c>
      <c r="D3060" s="1133" t="s">
        <v>1041</v>
      </c>
      <c r="E3060" s="1133" t="s">
        <v>702</v>
      </c>
      <c r="F3060" s="1131" t="str">
        <f t="shared" si="19"/>
        <v/>
      </c>
      <c r="G3060" s="1131">
        <v>0</v>
      </c>
      <c r="H3060" s="1131" t="s">
        <v>7397</v>
      </c>
      <c r="I3060" s="1131" t="s">
        <v>9967</v>
      </c>
      <c r="J3060" s="1131" t="s">
        <v>9968</v>
      </c>
      <c r="R3060" s="1131">
        <v>14</v>
      </c>
      <c r="S3060" s="1131" t="s">
        <v>8376</v>
      </c>
      <c r="T3060" s="1131">
        <v>14</v>
      </c>
    </row>
    <row r="3061" spans="1:20">
      <c r="A3061" s="1131" t="s">
        <v>7137</v>
      </c>
      <c r="B3061" s="1132" t="s">
        <v>7138</v>
      </c>
      <c r="C3061" s="1133" t="s">
        <v>6098</v>
      </c>
      <c r="D3061" s="1133" t="s">
        <v>1041</v>
      </c>
      <c r="E3061" s="1133" t="s">
        <v>702</v>
      </c>
      <c r="F3061" s="1131" t="str">
        <f t="shared" si="19"/>
        <v/>
      </c>
      <c r="G3061" s="1131">
        <v>0</v>
      </c>
      <c r="H3061" s="1131" t="s">
        <v>7397</v>
      </c>
      <c r="I3061" s="1131" t="s">
        <v>9969</v>
      </c>
      <c r="J3061" s="1131" t="s">
        <v>9970</v>
      </c>
      <c r="R3061" s="1131">
        <v>14</v>
      </c>
      <c r="S3061" s="1131" t="s">
        <v>8376</v>
      </c>
      <c r="T3061" s="1131">
        <v>14</v>
      </c>
    </row>
    <row r="3062" spans="1:20">
      <c r="A3062" s="1131" t="s">
        <v>7139</v>
      </c>
      <c r="B3062" s="1132" t="s">
        <v>7140</v>
      </c>
      <c r="C3062" s="1133" t="s">
        <v>6098</v>
      </c>
      <c r="D3062" s="1133" t="s">
        <v>1041</v>
      </c>
      <c r="E3062" s="1133" t="s">
        <v>702</v>
      </c>
      <c r="F3062" s="1131" t="str">
        <f t="shared" si="19"/>
        <v/>
      </c>
      <c r="G3062" s="1131">
        <v>0</v>
      </c>
      <c r="H3062" s="1131" t="s">
        <v>7397</v>
      </c>
      <c r="I3062" s="1131" t="s">
        <v>9971</v>
      </c>
      <c r="J3062" s="1131" t="s">
        <v>9972</v>
      </c>
      <c r="R3062" s="1131">
        <v>14</v>
      </c>
      <c r="S3062" s="1131" t="s">
        <v>8376</v>
      </c>
      <c r="T3062" s="1131">
        <v>14</v>
      </c>
    </row>
    <row r="3063" spans="1:20">
      <c r="A3063" s="1131" t="s">
        <v>7141</v>
      </c>
      <c r="B3063" s="1132" t="s">
        <v>7142</v>
      </c>
      <c r="C3063" s="1133" t="s">
        <v>6098</v>
      </c>
      <c r="D3063" s="1133" t="s">
        <v>1041</v>
      </c>
      <c r="E3063" s="1133" t="s">
        <v>702</v>
      </c>
      <c r="F3063" s="1131" t="str">
        <f t="shared" si="19"/>
        <v/>
      </c>
      <c r="G3063" s="1131">
        <v>0</v>
      </c>
      <c r="H3063" s="1131" t="s">
        <v>7397</v>
      </c>
      <c r="I3063" s="1131" t="s">
        <v>9973</v>
      </c>
      <c r="J3063" s="1131" t="s">
        <v>9974</v>
      </c>
      <c r="R3063" s="1131">
        <v>14</v>
      </c>
      <c r="S3063" s="1131" t="s">
        <v>8376</v>
      </c>
      <c r="T3063" s="1131">
        <v>14</v>
      </c>
    </row>
    <row r="3064" spans="1:20">
      <c r="A3064" s="1131" t="s">
        <v>7143</v>
      </c>
      <c r="B3064" s="1132" t="s">
        <v>7144</v>
      </c>
      <c r="C3064" s="1133" t="s">
        <v>6098</v>
      </c>
      <c r="D3064" s="1133" t="s">
        <v>1041</v>
      </c>
      <c r="E3064" s="1133" t="s">
        <v>702</v>
      </c>
      <c r="F3064" s="1131" t="str">
        <f t="shared" si="19"/>
        <v/>
      </c>
      <c r="G3064" s="1131">
        <v>0</v>
      </c>
      <c r="H3064" s="1131" t="s">
        <v>7397</v>
      </c>
      <c r="I3064" s="1131" t="s">
        <v>9975</v>
      </c>
      <c r="J3064" s="1131" t="s">
        <v>9976</v>
      </c>
      <c r="R3064" s="1131">
        <v>14</v>
      </c>
      <c r="S3064" s="1131" t="s">
        <v>8376</v>
      </c>
      <c r="T3064" s="1131">
        <v>14</v>
      </c>
    </row>
    <row r="3065" spans="1:20">
      <c r="A3065" s="1131" t="s">
        <v>7145</v>
      </c>
      <c r="B3065" s="1132" t="s">
        <v>7146</v>
      </c>
      <c r="C3065" s="1133" t="s">
        <v>6098</v>
      </c>
      <c r="D3065" s="1133" t="s">
        <v>1041</v>
      </c>
      <c r="E3065" s="1133" t="s">
        <v>702</v>
      </c>
      <c r="F3065" s="1131" t="str">
        <f t="shared" si="19"/>
        <v/>
      </c>
      <c r="G3065" s="1131">
        <v>0</v>
      </c>
      <c r="H3065" s="1131" t="s">
        <v>7397</v>
      </c>
      <c r="I3065" s="1131" t="s">
        <v>9977</v>
      </c>
      <c r="J3065" s="1131" t="s">
        <v>9978</v>
      </c>
      <c r="R3065" s="1131">
        <v>14</v>
      </c>
      <c r="S3065" s="1131" t="s">
        <v>8376</v>
      </c>
      <c r="T3065" s="1131">
        <v>14</v>
      </c>
    </row>
    <row r="3066" spans="1:20">
      <c r="A3066" s="1131" t="s">
        <v>7147</v>
      </c>
      <c r="B3066" s="1132" t="s">
        <v>7148</v>
      </c>
      <c r="C3066" s="1133" t="s">
        <v>6098</v>
      </c>
      <c r="D3066" s="1133" t="s">
        <v>1041</v>
      </c>
      <c r="E3066" s="1133" t="s">
        <v>702</v>
      </c>
      <c r="F3066" s="1131" t="str">
        <f t="shared" si="19"/>
        <v/>
      </c>
      <c r="G3066" s="1131">
        <v>0</v>
      </c>
      <c r="H3066" s="1131" t="s">
        <v>7397</v>
      </c>
      <c r="I3066" s="1131" t="s">
        <v>9979</v>
      </c>
      <c r="J3066" s="1131" t="s">
        <v>9980</v>
      </c>
      <c r="R3066" s="1131">
        <v>14</v>
      </c>
      <c r="S3066" s="1131" t="s">
        <v>8376</v>
      </c>
      <c r="T3066" s="1131">
        <v>14</v>
      </c>
    </row>
    <row r="3067" spans="1:20">
      <c r="A3067" s="1131" t="s">
        <v>7149</v>
      </c>
      <c r="B3067" s="1132" t="s">
        <v>7150</v>
      </c>
      <c r="C3067" s="1133" t="s">
        <v>6098</v>
      </c>
      <c r="D3067" s="1133" t="s">
        <v>1041</v>
      </c>
      <c r="E3067" s="1133" t="s">
        <v>702</v>
      </c>
      <c r="F3067" s="1131" t="str">
        <f t="shared" si="19"/>
        <v/>
      </c>
      <c r="G3067" s="1131">
        <v>0</v>
      </c>
      <c r="H3067" s="1131" t="s">
        <v>7397</v>
      </c>
      <c r="I3067" s="1131" t="s">
        <v>9981</v>
      </c>
      <c r="J3067" s="1131" t="s">
        <v>9982</v>
      </c>
      <c r="R3067" s="1131">
        <v>14</v>
      </c>
      <c r="S3067" s="1131" t="s">
        <v>8376</v>
      </c>
      <c r="T3067" s="1131">
        <v>14</v>
      </c>
    </row>
    <row r="3068" spans="1:20">
      <c r="A3068" s="1131" t="s">
        <v>7151</v>
      </c>
      <c r="B3068" s="1132" t="s">
        <v>7152</v>
      </c>
      <c r="C3068" s="1133" t="s">
        <v>6098</v>
      </c>
      <c r="D3068" s="1133" t="s">
        <v>1041</v>
      </c>
      <c r="E3068" s="1133" t="s">
        <v>702</v>
      </c>
      <c r="F3068" s="1131" t="str">
        <f t="shared" si="19"/>
        <v/>
      </c>
      <c r="G3068" s="1131">
        <v>0</v>
      </c>
      <c r="H3068" s="1131" t="s">
        <v>7397</v>
      </c>
      <c r="I3068" s="1131" t="s">
        <v>9983</v>
      </c>
      <c r="J3068" s="1131" t="s">
        <v>9984</v>
      </c>
      <c r="R3068" s="1131">
        <v>28</v>
      </c>
      <c r="S3068" s="1131" t="s">
        <v>8376</v>
      </c>
      <c r="T3068" s="1131">
        <v>28</v>
      </c>
    </row>
    <row r="3069" spans="1:20">
      <c r="A3069" s="1131" t="s">
        <v>7153</v>
      </c>
      <c r="B3069" s="1132" t="s">
        <v>7154</v>
      </c>
      <c r="C3069" s="1133" t="s">
        <v>6098</v>
      </c>
      <c r="D3069" s="1133" t="s">
        <v>1041</v>
      </c>
      <c r="E3069" s="1133" t="s">
        <v>702</v>
      </c>
      <c r="F3069" s="1131" t="str">
        <f t="shared" si="19"/>
        <v/>
      </c>
      <c r="G3069" s="1131">
        <v>0</v>
      </c>
      <c r="H3069" s="1131" t="s">
        <v>7397</v>
      </c>
      <c r="I3069" s="1131" t="s">
        <v>9985</v>
      </c>
      <c r="J3069" s="1131" t="s">
        <v>9986</v>
      </c>
      <c r="R3069" s="1131">
        <v>14</v>
      </c>
      <c r="S3069" s="1131" t="s">
        <v>8376</v>
      </c>
      <c r="T3069" s="1131">
        <v>14</v>
      </c>
    </row>
    <row r="3070" spans="1:20">
      <c r="A3070" s="1131" t="s">
        <v>7155</v>
      </c>
      <c r="B3070" s="1132" t="s">
        <v>7156</v>
      </c>
      <c r="C3070" s="1133" t="s">
        <v>6098</v>
      </c>
      <c r="D3070" s="1133" t="s">
        <v>1041</v>
      </c>
      <c r="E3070" s="1133" t="s">
        <v>702</v>
      </c>
      <c r="F3070" s="1131" t="str">
        <f t="shared" si="19"/>
        <v/>
      </c>
      <c r="G3070" s="1131">
        <v>0</v>
      </c>
      <c r="H3070" s="1131" t="s">
        <v>7397</v>
      </c>
      <c r="I3070" s="1131" t="s">
        <v>9987</v>
      </c>
      <c r="J3070" s="1131" t="s">
        <v>9988</v>
      </c>
      <c r="K3070" s="1131">
        <v>2</v>
      </c>
      <c r="L3070" s="1131" t="s">
        <v>9989</v>
      </c>
      <c r="R3070" s="1131">
        <v>14</v>
      </c>
      <c r="S3070" s="1131" t="s">
        <v>8376</v>
      </c>
      <c r="T3070" s="1131">
        <v>14</v>
      </c>
    </row>
    <row r="3071" spans="1:20">
      <c r="A3071" s="1131" t="s">
        <v>7157</v>
      </c>
      <c r="B3071" s="1132" t="s">
        <v>7158</v>
      </c>
      <c r="C3071" s="1133" t="s">
        <v>6098</v>
      </c>
      <c r="D3071" s="1133" t="s">
        <v>1041</v>
      </c>
      <c r="E3071" s="1133" t="s">
        <v>702</v>
      </c>
      <c r="F3071" s="1131" t="str">
        <f t="shared" si="19"/>
        <v/>
      </c>
      <c r="G3071" s="1131">
        <v>0</v>
      </c>
      <c r="H3071" s="1131" t="s">
        <v>7397</v>
      </c>
      <c r="I3071" s="1131" t="s">
        <v>9990</v>
      </c>
      <c r="J3071" s="1131" t="s">
        <v>9991</v>
      </c>
      <c r="R3071" s="1131">
        <v>14</v>
      </c>
      <c r="S3071" s="1131" t="s">
        <v>8376</v>
      </c>
      <c r="T3071" s="1131">
        <v>14</v>
      </c>
    </row>
    <row r="3072" spans="1:20">
      <c r="A3072" s="1131" t="s">
        <v>7159</v>
      </c>
      <c r="B3072" s="1132" t="s">
        <v>7160</v>
      </c>
      <c r="C3072" s="1133" t="s">
        <v>6098</v>
      </c>
      <c r="D3072" s="1133" t="s">
        <v>1041</v>
      </c>
      <c r="E3072" s="1133" t="s">
        <v>702</v>
      </c>
      <c r="F3072" s="1131" t="str">
        <f t="shared" si="19"/>
        <v/>
      </c>
      <c r="G3072" s="1131">
        <v>0</v>
      </c>
      <c r="H3072" s="1131" t="s">
        <v>7397</v>
      </c>
      <c r="I3072" s="1131" t="s">
        <v>9992</v>
      </c>
      <c r="J3072" s="1131" t="s">
        <v>9993</v>
      </c>
      <c r="R3072" s="1131">
        <v>14</v>
      </c>
      <c r="S3072" s="1131" t="s">
        <v>8376</v>
      </c>
      <c r="T3072" s="1131">
        <v>14</v>
      </c>
    </row>
    <row r="3073" spans="1:20">
      <c r="A3073" s="1131" t="s">
        <v>7161</v>
      </c>
      <c r="B3073" s="1132" t="s">
        <v>7162</v>
      </c>
      <c r="C3073" s="1133" t="s">
        <v>6098</v>
      </c>
      <c r="D3073" s="1133" t="s">
        <v>1041</v>
      </c>
      <c r="E3073" s="1133" t="s">
        <v>702</v>
      </c>
      <c r="F3073" s="1131" t="str">
        <f t="shared" si="19"/>
        <v/>
      </c>
      <c r="G3073" s="1131">
        <v>0</v>
      </c>
      <c r="H3073" s="1131" t="s">
        <v>7397</v>
      </c>
      <c r="I3073" s="1131" t="s">
        <v>9994</v>
      </c>
      <c r="J3073" s="1131" t="s">
        <v>9995</v>
      </c>
      <c r="R3073" s="1131">
        <v>14</v>
      </c>
      <c r="S3073" s="1131" t="s">
        <v>8376</v>
      </c>
      <c r="T3073" s="1131">
        <v>14</v>
      </c>
    </row>
    <row r="3074" spans="1:20">
      <c r="A3074" s="1131" t="s">
        <v>7163</v>
      </c>
      <c r="B3074" s="1132" t="s">
        <v>7164</v>
      </c>
      <c r="C3074" s="1133" t="s">
        <v>6098</v>
      </c>
      <c r="D3074" s="1133" t="s">
        <v>1041</v>
      </c>
      <c r="E3074" s="1133" t="s">
        <v>702</v>
      </c>
      <c r="F3074" s="1131" t="str">
        <f t="shared" si="19"/>
        <v/>
      </c>
      <c r="G3074" s="1131">
        <v>0</v>
      </c>
      <c r="H3074" s="1131" t="s">
        <v>7397</v>
      </c>
      <c r="I3074" s="1131" t="s">
        <v>9996</v>
      </c>
      <c r="J3074" s="1131" t="s">
        <v>9997</v>
      </c>
      <c r="R3074" s="1131">
        <v>14</v>
      </c>
      <c r="S3074" s="1131" t="s">
        <v>8376</v>
      </c>
      <c r="T3074" s="1131">
        <v>14</v>
      </c>
    </row>
    <row r="3075" spans="1:20">
      <c r="A3075" s="1131" t="s">
        <v>7165</v>
      </c>
      <c r="B3075" s="1132" t="s">
        <v>7166</v>
      </c>
      <c r="C3075" s="1133" t="s">
        <v>6098</v>
      </c>
      <c r="D3075" s="1133" t="s">
        <v>1041</v>
      </c>
      <c r="E3075" s="1133" t="s">
        <v>702</v>
      </c>
      <c r="F3075" s="1131" t="str">
        <f t="shared" si="19"/>
        <v/>
      </c>
      <c r="G3075" s="1131">
        <v>0</v>
      </c>
      <c r="H3075" s="1131" t="s">
        <v>7397</v>
      </c>
      <c r="I3075" s="1131" t="s">
        <v>9998</v>
      </c>
      <c r="J3075" s="1131" t="s">
        <v>9999</v>
      </c>
      <c r="R3075" s="1131">
        <v>14</v>
      </c>
      <c r="S3075" s="1131" t="s">
        <v>8376</v>
      </c>
      <c r="T3075" s="1131">
        <v>14</v>
      </c>
    </row>
    <row r="3076" spans="1:20">
      <c r="A3076" s="1131" t="s">
        <v>7167</v>
      </c>
      <c r="B3076" s="1132" t="s">
        <v>7168</v>
      </c>
      <c r="C3076" s="1133" t="s">
        <v>6098</v>
      </c>
      <c r="D3076" s="1133" t="s">
        <v>1041</v>
      </c>
      <c r="E3076" s="1133" t="s">
        <v>702</v>
      </c>
      <c r="F3076" s="1131" t="str">
        <f t="shared" si="19"/>
        <v/>
      </c>
      <c r="G3076" s="1131">
        <v>0</v>
      </c>
      <c r="H3076" s="1131" t="s">
        <v>7397</v>
      </c>
      <c r="I3076" s="1131" t="s">
        <v>10000</v>
      </c>
      <c r="J3076" s="1131" t="s">
        <v>10001</v>
      </c>
      <c r="R3076" s="1131">
        <v>14</v>
      </c>
      <c r="S3076" s="1131" t="s">
        <v>8376</v>
      </c>
      <c r="T3076" s="1131">
        <v>14</v>
      </c>
    </row>
    <row r="3077" spans="1:20">
      <c r="A3077" s="1131" t="s">
        <v>7169</v>
      </c>
      <c r="B3077" s="1132" t="s">
        <v>7170</v>
      </c>
      <c r="C3077" s="1133" t="s">
        <v>6098</v>
      </c>
      <c r="D3077" s="1133" t="s">
        <v>1041</v>
      </c>
      <c r="E3077" s="1133" t="s">
        <v>702</v>
      </c>
      <c r="F3077" s="1131" t="str">
        <f t="shared" si="19"/>
        <v/>
      </c>
      <c r="G3077" s="1131">
        <v>0</v>
      </c>
      <c r="H3077" s="1131" t="s">
        <v>7397</v>
      </c>
      <c r="I3077" s="1131" t="s">
        <v>10002</v>
      </c>
      <c r="J3077" s="1131" t="s">
        <v>10003</v>
      </c>
      <c r="R3077" s="1131">
        <v>14</v>
      </c>
      <c r="S3077" s="1131" t="s">
        <v>8376</v>
      </c>
      <c r="T3077" s="1131">
        <v>14</v>
      </c>
    </row>
    <row r="3078" spans="1:20">
      <c r="A3078" s="1131" t="s">
        <v>7171</v>
      </c>
      <c r="B3078" s="1132" t="s">
        <v>7172</v>
      </c>
      <c r="C3078" s="1133" t="s">
        <v>6098</v>
      </c>
      <c r="D3078" s="1133" t="s">
        <v>1041</v>
      </c>
      <c r="E3078" s="1133" t="s">
        <v>702</v>
      </c>
      <c r="F3078" s="1131" t="str">
        <f t="shared" si="19"/>
        <v/>
      </c>
      <c r="G3078" s="1131">
        <v>0</v>
      </c>
      <c r="H3078" s="1131" t="s">
        <v>7397</v>
      </c>
      <c r="I3078" s="1131" t="s">
        <v>10004</v>
      </c>
      <c r="J3078" s="1131" t="s">
        <v>10005</v>
      </c>
      <c r="K3078" s="1131">
        <v>2</v>
      </c>
      <c r="L3078" s="1131" t="s">
        <v>10006</v>
      </c>
      <c r="R3078" s="1131">
        <v>14</v>
      </c>
      <c r="S3078" s="1131" t="s">
        <v>7215</v>
      </c>
      <c r="T3078" s="1131">
        <v>14</v>
      </c>
    </row>
    <row r="3079" spans="1:20">
      <c r="A3079" s="1131" t="s">
        <v>7173</v>
      </c>
      <c r="B3079" s="1132" t="s">
        <v>7174</v>
      </c>
      <c r="C3079" s="1133" t="s">
        <v>6098</v>
      </c>
      <c r="D3079" s="1133" t="s">
        <v>1041</v>
      </c>
      <c r="E3079" s="1133" t="s">
        <v>702</v>
      </c>
      <c r="F3079" s="1131" t="str">
        <f t="shared" si="19"/>
        <v/>
      </c>
      <c r="G3079" s="1131">
        <v>0</v>
      </c>
      <c r="H3079" s="1131" t="s">
        <v>7397</v>
      </c>
      <c r="I3079" s="1131" t="s">
        <v>10007</v>
      </c>
      <c r="J3079" s="1131" t="s">
        <v>10008</v>
      </c>
      <c r="K3079" s="1131">
        <v>2</v>
      </c>
      <c r="L3079" s="1131" t="s">
        <v>10009</v>
      </c>
      <c r="R3079" s="1131">
        <v>14</v>
      </c>
      <c r="S3079" s="1131" t="s">
        <v>7215</v>
      </c>
      <c r="T3079" s="1131">
        <v>14</v>
      </c>
    </row>
    <row r="3080" spans="1:20">
      <c r="A3080" s="1131" t="s">
        <v>7175</v>
      </c>
      <c r="B3080" s="1132" t="s">
        <v>7176</v>
      </c>
      <c r="C3080" s="1133" t="s">
        <v>6098</v>
      </c>
      <c r="D3080" s="1133" t="s">
        <v>1041</v>
      </c>
      <c r="E3080" s="1133" t="s">
        <v>702</v>
      </c>
      <c r="F3080" s="1131" t="str">
        <f t="shared" si="19"/>
        <v/>
      </c>
      <c r="G3080" s="1131">
        <v>0</v>
      </c>
      <c r="H3080" s="1131" t="s">
        <v>7397</v>
      </c>
      <c r="I3080" s="1131" t="s">
        <v>10010</v>
      </c>
      <c r="J3080" s="1131" t="s">
        <v>10011</v>
      </c>
      <c r="K3080" s="1131">
        <v>2</v>
      </c>
      <c r="L3080" s="1131" t="s">
        <v>10012</v>
      </c>
      <c r="R3080" s="1131">
        <v>14</v>
      </c>
      <c r="S3080" s="1131" t="s">
        <v>8376</v>
      </c>
      <c r="T3080" s="1131">
        <v>14</v>
      </c>
    </row>
  </sheetData>
  <autoFilter ref="A1:E1688"/>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S45"/>
  <sheetViews>
    <sheetView showGridLines="0" tabSelected="1" zoomScale="90" zoomScaleNormal="90" workbookViewId="0">
      <selection activeCell="G45" sqref="G45"/>
    </sheetView>
  </sheetViews>
  <sheetFormatPr baseColWidth="10" defaultColWidth="11.5703125" defaultRowHeight="15"/>
  <cols>
    <col min="1" max="1" width="15" style="152" customWidth="1"/>
    <col min="2" max="2" width="11.5703125" style="152"/>
    <col min="3" max="3" width="7.5703125" style="152" customWidth="1"/>
    <col min="4" max="4" width="15" style="152" customWidth="1"/>
    <col min="5" max="5" width="11.5703125" style="152"/>
    <col min="6" max="6" width="9.5703125" style="152" customWidth="1"/>
    <col min="7" max="11" width="11.5703125" style="152"/>
    <col min="12" max="12" width="11.28515625" style="152" customWidth="1"/>
    <col min="13" max="13" width="11.5703125" style="152"/>
    <col min="14" max="15" width="11.7109375" style="152" customWidth="1"/>
    <col min="16" max="16384" width="11.5703125" style="152"/>
  </cols>
  <sheetData>
    <row r="1" spans="1:17">
      <c r="A1" s="154"/>
      <c r="B1" s="154"/>
      <c r="C1" s="154"/>
      <c r="D1" s="154"/>
      <c r="E1" s="154"/>
      <c r="F1" s="154"/>
      <c r="G1" s="154"/>
      <c r="H1" s="154"/>
      <c r="I1" s="154"/>
      <c r="J1" s="154"/>
      <c r="K1" s="154"/>
      <c r="L1" s="154"/>
      <c r="M1" s="154"/>
      <c r="N1" s="154"/>
      <c r="O1" s="154"/>
      <c r="P1" s="154"/>
      <c r="Q1" s="154"/>
    </row>
    <row r="2" spans="1:17">
      <c r="A2" s="154"/>
      <c r="B2" s="154"/>
      <c r="C2" s="154"/>
      <c r="D2" s="154"/>
      <c r="E2" s="154"/>
      <c r="F2" s="154"/>
      <c r="G2" s="154"/>
      <c r="H2" s="154"/>
      <c r="I2" s="154"/>
      <c r="J2" s="154"/>
      <c r="K2" s="154"/>
      <c r="L2" s="154"/>
      <c r="M2" s="154"/>
      <c r="N2" s="154"/>
      <c r="O2" s="154"/>
      <c r="P2" s="154"/>
      <c r="Q2" s="154"/>
    </row>
    <row r="3" spans="1:17">
      <c r="A3" s="154"/>
      <c r="B3" s="154"/>
      <c r="C3" s="154"/>
      <c r="D3" s="154"/>
      <c r="E3" s="154"/>
      <c r="F3" s="154"/>
      <c r="G3" s="154"/>
      <c r="H3" s="154"/>
      <c r="I3" s="154"/>
      <c r="J3" s="154"/>
      <c r="K3" s="154"/>
      <c r="L3" s="154"/>
      <c r="M3" s="154"/>
      <c r="N3" s="154"/>
      <c r="O3" s="154"/>
      <c r="P3" s="154"/>
      <c r="Q3" s="154"/>
    </row>
    <row r="4" spans="1:17">
      <c r="A4" s="154"/>
      <c r="B4" s="154"/>
      <c r="C4" s="154"/>
      <c r="D4" s="154"/>
      <c r="E4" s="154"/>
      <c r="F4" s="154"/>
      <c r="G4" s="154"/>
      <c r="H4" s="154"/>
      <c r="I4" s="154"/>
      <c r="J4" s="154"/>
      <c r="K4" s="154"/>
      <c r="L4" s="154"/>
      <c r="M4" s="154"/>
      <c r="N4" s="154"/>
      <c r="O4" s="154"/>
      <c r="P4" s="154"/>
      <c r="Q4" s="154"/>
    </row>
    <row r="5" spans="1:17">
      <c r="A5" s="154"/>
      <c r="B5" s="154"/>
      <c r="C5" s="154"/>
      <c r="D5" s="154"/>
      <c r="E5" s="154"/>
      <c r="F5" s="154"/>
      <c r="G5" s="154"/>
      <c r="H5" s="154"/>
      <c r="I5" s="154"/>
      <c r="J5" s="154"/>
      <c r="K5" s="154"/>
      <c r="L5" s="154"/>
      <c r="M5" s="154"/>
      <c r="N5" s="154"/>
      <c r="O5" s="154"/>
      <c r="P5" s="154"/>
      <c r="Q5" s="154"/>
    </row>
    <row r="6" spans="1:17">
      <c r="A6" s="154"/>
      <c r="B6" s="154"/>
      <c r="C6" s="154"/>
      <c r="D6" s="154"/>
      <c r="E6" s="154"/>
      <c r="F6" s="154"/>
      <c r="G6" s="154"/>
      <c r="H6" s="154"/>
      <c r="I6" s="154"/>
      <c r="J6" s="154"/>
      <c r="K6" s="154"/>
      <c r="L6" s="154"/>
      <c r="M6" s="154"/>
      <c r="N6" s="154"/>
      <c r="O6" s="154"/>
      <c r="P6" s="154"/>
      <c r="Q6" s="154"/>
    </row>
    <row r="7" spans="1:17">
      <c r="A7" s="154"/>
      <c r="B7" s="154"/>
      <c r="C7" s="154"/>
      <c r="D7" s="154"/>
      <c r="E7" s="154"/>
      <c r="F7" s="154"/>
      <c r="G7" s="154"/>
      <c r="H7" s="154"/>
      <c r="I7" s="154"/>
      <c r="J7" s="154"/>
      <c r="K7" s="154"/>
      <c r="L7" s="154"/>
      <c r="M7" s="154"/>
      <c r="N7" s="154"/>
      <c r="O7" s="154"/>
      <c r="P7" s="154"/>
      <c r="Q7" s="154"/>
    </row>
    <row r="8" spans="1:17">
      <c r="A8" s="154"/>
      <c r="B8" s="154"/>
      <c r="C8" s="154"/>
      <c r="D8" s="154"/>
      <c r="E8" s="154"/>
      <c r="F8" s="154"/>
      <c r="G8" s="154"/>
      <c r="H8" s="154"/>
      <c r="I8" s="154"/>
      <c r="J8" s="154"/>
      <c r="K8" s="154"/>
      <c r="L8" s="154"/>
      <c r="M8" s="154"/>
      <c r="N8" s="154"/>
      <c r="O8" s="154"/>
      <c r="P8" s="154"/>
      <c r="Q8" s="154"/>
    </row>
    <row r="9" spans="1:17">
      <c r="A9" s="154"/>
      <c r="B9" s="154"/>
      <c r="C9" s="154"/>
      <c r="D9" s="154"/>
      <c r="E9" s="154"/>
      <c r="F9" s="154"/>
      <c r="G9" s="154"/>
      <c r="H9" s="154"/>
      <c r="I9" s="154"/>
      <c r="J9" s="154"/>
      <c r="K9" s="154"/>
      <c r="L9" s="154"/>
      <c r="M9" s="154"/>
      <c r="N9" s="154"/>
      <c r="O9" s="154"/>
      <c r="P9" s="154"/>
      <c r="Q9" s="154"/>
    </row>
    <row r="10" spans="1:17">
      <c r="A10" s="154"/>
      <c r="B10" s="154"/>
      <c r="C10" s="154"/>
      <c r="D10" s="154"/>
      <c r="E10" s="154"/>
      <c r="F10" s="154"/>
      <c r="G10" s="154"/>
      <c r="H10" s="154"/>
      <c r="I10" s="154"/>
      <c r="J10" s="154"/>
      <c r="K10" s="154"/>
      <c r="L10" s="154"/>
      <c r="M10" s="154"/>
      <c r="N10" s="154"/>
      <c r="O10" s="154"/>
      <c r="P10" s="154"/>
      <c r="Q10" s="154"/>
    </row>
    <row r="11" spans="1:17">
      <c r="A11" s="154"/>
      <c r="B11" s="154"/>
      <c r="C11" s="154"/>
      <c r="D11" s="154"/>
      <c r="E11" s="154"/>
      <c r="F11" s="154"/>
      <c r="G11" s="154"/>
      <c r="H11" s="154"/>
      <c r="I11" s="154"/>
      <c r="J11" s="154"/>
      <c r="K11" s="154"/>
      <c r="L11" s="154"/>
      <c r="M11" s="154"/>
      <c r="N11" s="154"/>
      <c r="O11" s="154"/>
      <c r="P11" s="154"/>
      <c r="Q11" s="154"/>
    </row>
    <row r="12" spans="1:17">
      <c r="A12" s="154"/>
      <c r="B12" s="154"/>
      <c r="C12" s="154"/>
      <c r="D12" s="154"/>
      <c r="E12" s="154"/>
      <c r="F12" s="154"/>
      <c r="G12" s="154"/>
      <c r="H12" s="154"/>
      <c r="I12" s="154"/>
      <c r="J12" s="154"/>
      <c r="K12" s="154"/>
      <c r="L12" s="154"/>
      <c r="M12" s="154"/>
      <c r="N12" s="154"/>
      <c r="O12" s="154"/>
      <c r="P12" s="154"/>
      <c r="Q12" s="154"/>
    </row>
    <row r="13" spans="1:17">
      <c r="A13" s="154"/>
      <c r="B13" s="154"/>
      <c r="C13" s="154"/>
      <c r="D13" s="154"/>
      <c r="E13" s="154"/>
      <c r="F13" s="154"/>
      <c r="G13" s="154"/>
      <c r="H13" s="154"/>
      <c r="I13" s="154"/>
      <c r="J13" s="154"/>
      <c r="K13" s="154"/>
      <c r="L13" s="154"/>
      <c r="M13" s="154"/>
      <c r="N13" s="154"/>
      <c r="O13" s="154"/>
      <c r="P13" s="154"/>
      <c r="Q13" s="154"/>
    </row>
    <row r="14" spans="1:17">
      <c r="A14" s="154"/>
      <c r="B14" s="154"/>
      <c r="C14" s="154"/>
      <c r="D14" s="154"/>
      <c r="E14" s="154"/>
      <c r="F14" s="154"/>
      <c r="G14" s="154"/>
      <c r="H14" s="154"/>
      <c r="I14" s="154"/>
      <c r="J14" s="154"/>
      <c r="K14" s="154"/>
      <c r="L14" s="154"/>
      <c r="M14" s="154"/>
      <c r="N14" s="154"/>
      <c r="O14" s="154"/>
      <c r="P14" s="154"/>
      <c r="Q14" s="154"/>
    </row>
    <row r="15" spans="1:17">
      <c r="A15" s="154"/>
      <c r="B15" s="154"/>
      <c r="C15" s="154"/>
      <c r="D15" s="154"/>
      <c r="E15" s="154"/>
      <c r="F15" s="154"/>
      <c r="G15" s="154"/>
      <c r="H15" s="154"/>
      <c r="I15" s="154"/>
      <c r="J15" s="154"/>
      <c r="K15" s="154"/>
      <c r="L15" s="154"/>
      <c r="M15" s="154"/>
      <c r="N15" s="154"/>
      <c r="O15" s="154"/>
      <c r="P15" s="154"/>
      <c r="Q15" s="154"/>
    </row>
    <row r="16" spans="1:17">
      <c r="A16" s="154"/>
      <c r="B16" s="154"/>
      <c r="C16" s="154"/>
      <c r="D16" s="154"/>
      <c r="E16" s="154"/>
      <c r="F16" s="154"/>
      <c r="G16" s="154"/>
      <c r="H16" s="154"/>
      <c r="I16" s="154"/>
      <c r="J16" s="154"/>
      <c r="K16" s="154"/>
      <c r="L16" s="154"/>
      <c r="M16" s="154"/>
      <c r="N16" s="154"/>
      <c r="O16" s="154"/>
      <c r="P16" s="154"/>
      <c r="Q16" s="154"/>
    </row>
    <row r="17" spans="1:19" ht="23.25">
      <c r="A17" s="154"/>
      <c r="B17" s="154"/>
      <c r="C17" s="154"/>
      <c r="D17" s="154"/>
      <c r="E17" s="154"/>
      <c r="F17" s="154"/>
      <c r="G17" s="154"/>
      <c r="H17" s="154"/>
      <c r="I17" s="154"/>
      <c r="J17" s="154"/>
      <c r="K17" s="154"/>
      <c r="L17" s="154"/>
      <c r="M17" s="154"/>
      <c r="N17" s="154"/>
      <c r="O17" s="154"/>
      <c r="P17" s="154"/>
      <c r="Q17" s="154"/>
      <c r="S17" s="158"/>
    </row>
    <row r="18" spans="1:19">
      <c r="A18" s="154"/>
      <c r="B18" s="154"/>
      <c r="C18" s="154"/>
      <c r="D18" s="154"/>
      <c r="E18" s="154"/>
      <c r="F18" s="154"/>
      <c r="G18" s="154"/>
      <c r="H18" s="154"/>
      <c r="I18" s="154"/>
      <c r="J18" s="154"/>
      <c r="K18" s="154"/>
      <c r="L18" s="154"/>
      <c r="M18" s="154"/>
      <c r="N18" s="154"/>
      <c r="O18" s="154"/>
      <c r="P18" s="154"/>
      <c r="Q18" s="154"/>
    </row>
    <row r="19" spans="1:19">
      <c r="A19" s="154"/>
      <c r="B19" s="154"/>
      <c r="C19" s="154"/>
      <c r="D19" s="154"/>
      <c r="E19" s="154"/>
      <c r="F19" s="154"/>
      <c r="G19" s="154"/>
      <c r="H19" s="154"/>
      <c r="I19" s="154"/>
      <c r="J19" s="154"/>
      <c r="K19" s="154"/>
      <c r="L19" s="154"/>
      <c r="M19" s="154"/>
      <c r="N19" s="154"/>
      <c r="O19" s="154"/>
      <c r="P19" s="154"/>
      <c r="Q19" s="154"/>
    </row>
    <row r="20" spans="1:19">
      <c r="A20" s="154"/>
      <c r="B20" s="154"/>
      <c r="C20" s="154"/>
      <c r="D20" s="154"/>
      <c r="E20" s="154"/>
      <c r="F20" s="154"/>
      <c r="G20" s="154"/>
      <c r="H20" s="154"/>
      <c r="I20" s="154"/>
      <c r="J20" s="154"/>
      <c r="K20" s="154"/>
      <c r="L20" s="154"/>
      <c r="M20" s="154"/>
      <c r="N20" s="154"/>
      <c r="O20" s="154"/>
      <c r="P20" s="154"/>
      <c r="Q20" s="154"/>
    </row>
    <row r="21" spans="1:19">
      <c r="A21" s="154"/>
      <c r="B21" s="154"/>
      <c r="C21" s="154"/>
      <c r="D21" s="154"/>
      <c r="E21" s="154"/>
      <c r="F21" s="154"/>
      <c r="G21" s="154"/>
      <c r="H21" s="154"/>
      <c r="I21" s="154"/>
      <c r="J21" s="154"/>
      <c r="K21" s="154"/>
      <c r="L21" s="154"/>
      <c r="M21" s="154"/>
      <c r="N21" s="154"/>
      <c r="O21" s="154"/>
      <c r="P21" s="154"/>
      <c r="Q21" s="154"/>
    </row>
    <row r="22" spans="1:19">
      <c r="A22" s="154"/>
      <c r="B22" s="154"/>
      <c r="C22" s="154"/>
      <c r="D22" s="154"/>
      <c r="E22" s="154"/>
      <c r="F22" s="154"/>
      <c r="G22" s="154"/>
      <c r="H22" s="154"/>
      <c r="I22" s="154"/>
      <c r="J22" s="154"/>
      <c r="K22" s="154"/>
      <c r="L22" s="154"/>
      <c r="M22" s="154"/>
      <c r="N22" s="154"/>
      <c r="O22" s="154"/>
      <c r="P22" s="154"/>
      <c r="Q22" s="154"/>
    </row>
    <row r="23" spans="1:19">
      <c r="A23" s="154"/>
      <c r="B23" s="154"/>
      <c r="C23" s="154"/>
      <c r="D23" s="154"/>
      <c r="E23" s="154"/>
      <c r="F23" s="154"/>
      <c r="G23" s="154"/>
      <c r="H23" s="154"/>
      <c r="I23" s="154"/>
      <c r="J23" s="154"/>
      <c r="K23" s="154"/>
      <c r="L23" s="154"/>
      <c r="M23" s="154"/>
      <c r="N23" s="154"/>
      <c r="O23" s="154"/>
      <c r="P23" s="154"/>
      <c r="Q23" s="154"/>
    </row>
    <row r="24" spans="1:19">
      <c r="A24" s="154"/>
      <c r="B24" s="154"/>
      <c r="C24" s="154"/>
      <c r="D24" s="154"/>
      <c r="E24" s="154"/>
      <c r="F24" s="154"/>
      <c r="G24" s="154"/>
      <c r="H24" s="154"/>
      <c r="I24" s="154"/>
      <c r="J24" s="154"/>
      <c r="K24" s="154"/>
      <c r="L24" s="154"/>
      <c r="M24" s="154"/>
      <c r="N24" s="154"/>
      <c r="O24" s="154"/>
      <c r="P24" s="154"/>
      <c r="Q24" s="154"/>
    </row>
    <row r="25" spans="1:19">
      <c r="A25" s="154"/>
      <c r="B25" s="154"/>
      <c r="C25" s="154"/>
      <c r="D25" s="154"/>
      <c r="E25" s="154"/>
      <c r="F25" s="154"/>
      <c r="G25" s="154"/>
      <c r="H25" s="154"/>
      <c r="I25" s="154"/>
      <c r="J25" s="154"/>
      <c r="K25" s="154"/>
      <c r="L25" s="154"/>
      <c r="M25" s="154"/>
      <c r="N25" s="154"/>
      <c r="O25" s="154"/>
      <c r="P25" s="154"/>
      <c r="Q25" s="154"/>
    </row>
    <row r="26" spans="1:19">
      <c r="A26" s="154"/>
      <c r="B26" s="154"/>
      <c r="C26" s="154"/>
      <c r="D26" s="154"/>
      <c r="E26" s="154"/>
      <c r="F26" s="154"/>
      <c r="G26" s="154"/>
      <c r="H26" s="154"/>
      <c r="I26" s="154"/>
      <c r="J26" s="154"/>
      <c r="K26" s="154"/>
      <c r="L26" s="154"/>
      <c r="M26" s="154"/>
      <c r="N26" s="154"/>
      <c r="O26" s="154"/>
      <c r="P26" s="154"/>
      <c r="Q26" s="154"/>
    </row>
    <row r="27" spans="1:19">
      <c r="A27" s="154"/>
      <c r="B27" s="154"/>
      <c r="C27" s="154"/>
      <c r="D27" s="154"/>
      <c r="E27" s="154"/>
      <c r="F27" s="154"/>
      <c r="G27" s="154"/>
      <c r="H27" s="154"/>
      <c r="I27" s="154"/>
      <c r="J27" s="154"/>
      <c r="K27" s="154"/>
      <c r="L27" s="154"/>
      <c r="M27" s="154"/>
      <c r="N27" s="154"/>
      <c r="O27" s="154"/>
      <c r="P27" s="154"/>
      <c r="Q27" s="154"/>
    </row>
    <row r="28" spans="1:19">
      <c r="A28" s="154"/>
      <c r="B28" s="154"/>
      <c r="C28" s="154"/>
      <c r="D28" s="154"/>
      <c r="E28" s="154"/>
      <c r="F28" s="154"/>
      <c r="G28" s="154"/>
      <c r="H28" s="154"/>
      <c r="I28" s="154"/>
      <c r="J28" s="154"/>
      <c r="K28" s="154"/>
      <c r="L28" s="154"/>
      <c r="M28" s="154"/>
      <c r="N28" s="154"/>
      <c r="O28" s="154"/>
      <c r="P28" s="154"/>
      <c r="Q28" s="154"/>
    </row>
    <row r="29" spans="1:19">
      <c r="A29" s="154"/>
      <c r="B29" s="154"/>
      <c r="C29" s="154"/>
      <c r="D29" s="154"/>
      <c r="E29" s="154"/>
      <c r="F29" s="154"/>
      <c r="G29" s="154"/>
      <c r="H29" s="154"/>
      <c r="I29" s="154"/>
      <c r="J29" s="154"/>
      <c r="K29" s="154"/>
      <c r="L29" s="154"/>
      <c r="M29" s="154"/>
      <c r="N29" s="154"/>
      <c r="O29" s="154"/>
      <c r="P29" s="154"/>
      <c r="Q29" s="154"/>
    </row>
    <row r="30" spans="1:19">
      <c r="A30" s="154"/>
      <c r="B30" s="154"/>
      <c r="C30" s="154"/>
      <c r="D30" s="154"/>
      <c r="E30" s="154"/>
      <c r="F30" s="154"/>
      <c r="G30" s="154"/>
      <c r="H30" s="154"/>
      <c r="I30" s="154"/>
      <c r="J30" s="154"/>
      <c r="K30" s="154"/>
      <c r="L30" s="154"/>
      <c r="M30" s="154"/>
      <c r="N30" s="154"/>
      <c r="O30" s="154"/>
      <c r="P30" s="154"/>
      <c r="Q30" s="154"/>
    </row>
    <row r="31" spans="1:19">
      <c r="A31" s="154"/>
      <c r="B31" s="154"/>
      <c r="C31" s="154"/>
      <c r="D31" s="154"/>
      <c r="E31" s="154"/>
      <c r="F31" s="154"/>
      <c r="G31" s="154"/>
      <c r="H31" s="154"/>
      <c r="I31" s="154"/>
      <c r="J31" s="154"/>
      <c r="K31" s="154"/>
      <c r="L31" s="154"/>
      <c r="M31" s="154"/>
      <c r="N31" s="154"/>
      <c r="O31" s="154"/>
      <c r="P31" s="154"/>
      <c r="Q31" s="154"/>
    </row>
    <row r="32" spans="1:19">
      <c r="A32" s="154"/>
      <c r="B32" s="154"/>
      <c r="C32" s="154"/>
      <c r="D32" s="154"/>
      <c r="E32" s="154"/>
      <c r="F32" s="154"/>
      <c r="G32" s="154"/>
      <c r="H32" s="154"/>
      <c r="I32" s="154"/>
      <c r="J32" s="154"/>
      <c r="K32" s="154"/>
      <c r="L32" s="154"/>
      <c r="M32" s="154"/>
      <c r="N32" s="154"/>
      <c r="O32" s="154"/>
      <c r="P32" s="154"/>
      <c r="Q32" s="154"/>
    </row>
    <row r="33" spans="1:17">
      <c r="A33" s="154"/>
      <c r="B33" s="154"/>
      <c r="C33" s="154"/>
      <c r="D33" s="154"/>
      <c r="E33" s="154"/>
      <c r="F33" s="154"/>
      <c r="G33" s="154"/>
      <c r="H33" s="154"/>
      <c r="I33" s="154"/>
      <c r="J33" s="154"/>
      <c r="K33" s="154"/>
      <c r="L33" s="154"/>
      <c r="M33" s="154"/>
      <c r="N33" s="154"/>
      <c r="O33" s="154"/>
      <c r="P33" s="154"/>
      <c r="Q33" s="154"/>
    </row>
    <row r="34" spans="1:17">
      <c r="A34" s="154"/>
      <c r="B34" s="154"/>
      <c r="C34" s="154"/>
      <c r="D34" s="154"/>
      <c r="E34" s="154"/>
      <c r="F34" s="154"/>
      <c r="G34" s="154"/>
      <c r="H34" s="154"/>
      <c r="I34" s="154"/>
      <c r="J34" s="154"/>
      <c r="K34" s="154"/>
      <c r="L34" s="154"/>
      <c r="M34" s="154"/>
      <c r="N34" s="154"/>
      <c r="O34" s="154"/>
      <c r="P34" s="154"/>
      <c r="Q34" s="154"/>
    </row>
    <row r="35" spans="1:17">
      <c r="A35" s="154"/>
      <c r="B35" s="154"/>
      <c r="C35" s="154"/>
      <c r="D35" s="154"/>
      <c r="E35" s="154"/>
      <c r="F35" s="154"/>
      <c r="G35" s="154"/>
      <c r="H35" s="154"/>
      <c r="I35" s="154"/>
      <c r="J35" s="154"/>
      <c r="K35" s="154"/>
      <c r="L35" s="154"/>
      <c r="M35" s="154"/>
      <c r="N35" s="154"/>
      <c r="O35" s="154"/>
      <c r="P35" s="154"/>
      <c r="Q35" s="154"/>
    </row>
    <row r="36" spans="1:17">
      <c r="A36" s="154"/>
      <c r="B36" s="154"/>
      <c r="C36" s="154"/>
      <c r="D36" s="154"/>
      <c r="E36" s="154"/>
      <c r="F36" s="154"/>
      <c r="G36" s="154"/>
      <c r="H36" s="154"/>
      <c r="I36" s="154"/>
      <c r="J36" s="154"/>
      <c r="K36" s="154"/>
      <c r="L36" s="154"/>
      <c r="M36" s="154"/>
      <c r="N36" s="154"/>
      <c r="O36" s="154"/>
      <c r="P36" s="154"/>
      <c r="Q36" s="154"/>
    </row>
    <row r="37" spans="1:17">
      <c r="A37" s="154"/>
      <c r="B37" s="154"/>
      <c r="C37" s="154"/>
      <c r="D37" s="154"/>
      <c r="E37" s="154"/>
      <c r="F37" s="154"/>
      <c r="G37" s="154"/>
      <c r="H37" s="154"/>
      <c r="I37" s="154"/>
      <c r="J37" s="154"/>
      <c r="K37" s="154"/>
      <c r="L37" s="154"/>
      <c r="M37" s="154"/>
      <c r="N37" s="154"/>
      <c r="O37" s="154"/>
      <c r="P37" s="154"/>
      <c r="Q37" s="154"/>
    </row>
    <row r="38" spans="1:17">
      <c r="A38" s="154"/>
      <c r="B38" s="154"/>
      <c r="C38" s="154"/>
      <c r="D38" s="154"/>
      <c r="E38" s="154"/>
      <c r="F38" s="154"/>
      <c r="G38" s="154"/>
      <c r="H38" s="154"/>
      <c r="I38" s="154"/>
      <c r="J38" s="154"/>
      <c r="K38" s="154"/>
      <c r="L38" s="154"/>
      <c r="M38" s="154"/>
      <c r="N38" s="154"/>
      <c r="O38" s="154"/>
      <c r="P38" s="154"/>
      <c r="Q38" s="154"/>
    </row>
    <row r="39" spans="1:17">
      <c r="A39" s="155"/>
      <c r="B39" s="155"/>
      <c r="C39" s="155"/>
      <c r="D39" s="155"/>
      <c r="E39" s="155"/>
      <c r="F39" s="155"/>
      <c r="G39" s="155"/>
      <c r="H39" s="155"/>
      <c r="I39" s="155"/>
      <c r="J39" s="155"/>
      <c r="K39" s="155"/>
      <c r="L39" s="155"/>
      <c r="M39" s="155"/>
      <c r="N39" s="155"/>
      <c r="O39" s="155"/>
      <c r="P39" s="155"/>
      <c r="Q39" s="1048"/>
    </row>
    <row r="40" spans="1:17" hidden="1">
      <c r="A40" s="156"/>
      <c r="B40" s="156"/>
      <c r="C40" s="156"/>
      <c r="D40" s="156"/>
      <c r="E40" s="156"/>
      <c r="F40" s="156"/>
      <c r="G40" s="156"/>
      <c r="H40" s="156"/>
      <c r="I40" s="156"/>
      <c r="J40" s="156"/>
      <c r="K40" s="156"/>
      <c r="L40" s="156"/>
      <c r="M40" s="156"/>
      <c r="N40" s="156"/>
      <c r="O40" s="156"/>
      <c r="P40" s="156"/>
      <c r="Q40" s="1049"/>
    </row>
    <row r="41" spans="1:17" hidden="1">
      <c r="A41" s="156"/>
      <c r="B41" s="156"/>
      <c r="C41" s="156"/>
      <c r="D41" s="156"/>
      <c r="E41" s="156"/>
      <c r="F41" s="156"/>
      <c r="G41" s="156"/>
      <c r="H41" s="156"/>
      <c r="I41" s="156"/>
      <c r="J41" s="156"/>
      <c r="K41" s="156"/>
      <c r="L41" s="156"/>
      <c r="M41" s="156"/>
      <c r="N41" s="156"/>
      <c r="O41" s="156"/>
      <c r="P41" s="156"/>
      <c r="Q41" s="1049"/>
    </row>
    <row r="42" spans="1:17" hidden="1">
      <c r="A42" s="156"/>
      <c r="B42" s="156"/>
      <c r="C42" s="156"/>
      <c r="D42" s="156"/>
      <c r="E42" s="156"/>
      <c r="F42" s="156"/>
      <c r="G42" s="156"/>
      <c r="H42" s="156"/>
      <c r="I42" s="156"/>
      <c r="J42" s="156"/>
      <c r="K42" s="156"/>
      <c r="L42" s="156"/>
      <c r="M42" s="156"/>
      <c r="N42" s="156"/>
      <c r="O42" s="156"/>
      <c r="P42" s="156"/>
      <c r="Q42" s="1049"/>
    </row>
    <row r="43" spans="1:17" hidden="1">
      <c r="A43" s="156"/>
      <c r="B43" s="156"/>
      <c r="C43" s="156"/>
      <c r="D43" s="156"/>
      <c r="E43" s="156"/>
      <c r="F43" s="156"/>
      <c r="G43" s="156"/>
      <c r="H43" s="156"/>
      <c r="I43" s="156"/>
      <c r="J43" s="156"/>
      <c r="K43" s="156"/>
      <c r="L43" s="156"/>
      <c r="M43" s="156"/>
      <c r="N43" s="156"/>
      <c r="O43" s="156"/>
      <c r="P43" s="156"/>
      <c r="Q43" s="1049"/>
    </row>
    <row r="44" spans="1:17" hidden="1">
      <c r="A44" s="156"/>
      <c r="B44" s="156"/>
      <c r="C44" s="156"/>
      <c r="D44" s="156"/>
      <c r="E44" s="156"/>
      <c r="F44" s="156"/>
      <c r="G44" s="156"/>
      <c r="H44" s="156"/>
      <c r="I44" s="156"/>
      <c r="J44" s="156"/>
      <c r="K44" s="156"/>
      <c r="L44" s="156"/>
      <c r="M44" s="156"/>
      <c r="N44" s="156"/>
      <c r="O44" s="156"/>
      <c r="P44" s="156"/>
      <c r="Q44" s="1049"/>
    </row>
    <row r="45" spans="1:17" s="159" customFormat="1" ht="22.15" customHeight="1">
      <c r="A45" s="1052" t="s">
        <v>694</v>
      </c>
      <c r="B45" s="1053">
        <v>2023</v>
      </c>
      <c r="C45" s="1054"/>
      <c r="D45" s="1052" t="s">
        <v>695</v>
      </c>
      <c r="E45" s="1053">
        <v>3</v>
      </c>
      <c r="F45" s="1055" t="s">
        <v>707</v>
      </c>
      <c r="G45" s="157">
        <v>2024</v>
      </c>
      <c r="H45" s="1051"/>
      <c r="I45" s="1051"/>
      <c r="J45" s="1051"/>
      <c r="K45" s="1051"/>
      <c r="L45" s="1051"/>
      <c r="M45" s="1051"/>
      <c r="N45" s="1051"/>
      <c r="O45" s="1051"/>
      <c r="P45" s="1051"/>
      <c r="Q45" s="1050"/>
    </row>
  </sheetData>
  <sheetProtection password="B34F" sheet="1" objects="1" scenarios="1" formatCells="0" formatColumns="0" formatRows="0" selectLockedCells="1"/>
  <pageMargins left="0.70866141732283472" right="0.70866141732283472" top="0.74803149606299213" bottom="0.74803149606299213" header="0.31496062992125984" footer="0.31496062992125984"/>
  <pageSetup paperSize="9" scale="67" orientation="landscape" horizontalDpi="360" verticalDpi="36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pageSetUpPr fitToPage="1"/>
  </sheetPr>
  <dimension ref="A1:U67"/>
  <sheetViews>
    <sheetView topLeftCell="B1" zoomScaleNormal="100" zoomScaleSheetLayoutView="100" workbookViewId="0">
      <selection activeCell="E19" sqref="E19:F19"/>
    </sheetView>
  </sheetViews>
  <sheetFormatPr baseColWidth="10" defaultRowHeight="12.75"/>
  <cols>
    <col min="1" max="1" width="7.7109375" style="40" hidden="1" customWidth="1"/>
    <col min="2" max="2" width="1.7109375" style="40" customWidth="1"/>
    <col min="3" max="3" width="2.5703125" style="40" customWidth="1"/>
    <col min="4" max="4" width="77" style="40" customWidth="1"/>
    <col min="5" max="6" width="9" style="40" customWidth="1"/>
    <col min="7" max="7" width="10.85546875" style="40" customWidth="1"/>
    <col min="8" max="9" width="9.140625" style="40" customWidth="1"/>
    <col min="10" max="10" width="8.28515625" style="40" customWidth="1"/>
    <col min="11" max="13" width="11.28515625" style="40" customWidth="1"/>
    <col min="14" max="14" width="1.85546875" style="40" customWidth="1"/>
    <col min="15" max="15" width="2" style="40" customWidth="1"/>
    <col min="16" max="19" width="11.42578125" style="40"/>
    <col min="20" max="20" width="11" style="40" customWidth="1"/>
    <col min="21" max="22" width="13.85546875" style="40" customWidth="1"/>
    <col min="23" max="16384" width="11.42578125" style="40"/>
  </cols>
  <sheetData>
    <row r="1" spans="1:21" ht="15" customHeight="1" thickBot="1">
      <c r="A1" s="40" t="s">
        <v>708</v>
      </c>
    </row>
    <row r="2" spans="1:21" ht="30" customHeight="1" thickBot="1">
      <c r="A2" s="64" t="s">
        <v>440</v>
      </c>
      <c r="C2" s="1138" t="str">
        <f>"CADRE REGLEMENTAIRE EXCEL PH et SSIAD ("&amp;SUBSTITUTE(A1,"#","")&amp;")"</f>
        <v>CADRE REGLEMENTAIRE EXCEL PH et SSIAD (BPPH-2023-01)</v>
      </c>
      <c r="D2" s="1139"/>
      <c r="E2" s="1139"/>
      <c r="F2" s="1139"/>
      <c r="G2" s="1139"/>
      <c r="H2" s="1139"/>
      <c r="I2" s="1139"/>
      <c r="J2" s="1139"/>
      <c r="K2" s="1139"/>
      <c r="L2" s="1139"/>
      <c r="M2" s="1139"/>
      <c r="N2" s="1140"/>
    </row>
    <row r="3" spans="1:21" ht="10.5" customHeight="1" thickBot="1">
      <c r="A3" s="65" t="s">
        <v>441</v>
      </c>
    </row>
    <row r="4" spans="1:21" ht="15.6" customHeight="1">
      <c r="A4" s="66"/>
      <c r="C4" s="1144" t="s">
        <v>709</v>
      </c>
      <c r="D4" s="1145"/>
      <c r="E4" s="1145"/>
      <c r="F4" s="1145"/>
      <c r="G4" s="1145"/>
      <c r="H4" s="1145"/>
      <c r="I4" s="1145"/>
      <c r="J4" s="1145"/>
      <c r="K4" s="1145"/>
      <c r="L4" s="1145"/>
      <c r="M4" s="1145"/>
      <c r="N4" s="1146"/>
      <c r="U4" s="67"/>
    </row>
    <row r="5" spans="1:21" ht="16.5" thickBot="1">
      <c r="C5" s="1147"/>
      <c r="D5" s="1148"/>
      <c r="E5" s="1148"/>
      <c r="F5" s="1148"/>
      <c r="G5" s="1148"/>
      <c r="H5" s="1148"/>
      <c r="I5" s="1148"/>
      <c r="J5" s="1148"/>
      <c r="K5" s="1148"/>
      <c r="L5" s="1148"/>
      <c r="M5" s="1148"/>
      <c r="N5" s="1149"/>
      <c r="U5" s="67"/>
    </row>
    <row r="6" spans="1:21" ht="12.75" customHeight="1">
      <c r="C6" s="45"/>
      <c r="D6" s="68"/>
      <c r="E6" s="68"/>
      <c r="F6" s="68"/>
      <c r="G6" s="68"/>
      <c r="H6" s="68"/>
      <c r="I6" s="68"/>
      <c r="J6" s="68"/>
      <c r="K6" s="68"/>
      <c r="L6" s="68"/>
      <c r="M6" s="68"/>
      <c r="N6" s="46"/>
      <c r="U6" s="67"/>
    </row>
    <row r="7" spans="1:21" ht="15.75" customHeight="1">
      <c r="C7" s="45"/>
      <c r="D7" s="69" t="s">
        <v>710</v>
      </c>
      <c r="E7" s="1164"/>
      <c r="F7" s="1165"/>
      <c r="G7" s="1165"/>
      <c r="H7" s="1165"/>
      <c r="I7" s="1165"/>
      <c r="J7" s="1165"/>
      <c r="K7" s="1165"/>
      <c r="L7" s="1165"/>
      <c r="M7" s="1166"/>
      <c r="N7" s="46"/>
      <c r="U7" s="67"/>
    </row>
    <row r="8" spans="1:21" ht="15.75">
      <c r="C8" s="45"/>
      <c r="D8" s="69"/>
      <c r="E8" s="68"/>
      <c r="F8" s="68"/>
      <c r="G8" s="68"/>
      <c r="H8" s="68"/>
      <c r="I8" s="68"/>
      <c r="J8" s="68"/>
      <c r="K8" s="68"/>
      <c r="L8" s="68"/>
      <c r="M8" s="68"/>
      <c r="N8" s="46"/>
      <c r="U8" s="67"/>
    </row>
    <row r="9" spans="1:21" ht="15.75">
      <c r="C9" s="45"/>
      <c r="D9" s="69" t="s">
        <v>438</v>
      </c>
      <c r="E9" s="1150"/>
      <c r="F9" s="1151"/>
      <c r="G9" s="1151"/>
      <c r="H9" s="1151"/>
      <c r="I9" s="1151"/>
      <c r="J9" s="1151"/>
      <c r="K9" s="1151"/>
      <c r="L9" s="1151"/>
      <c r="M9" s="1152"/>
      <c r="N9" s="46"/>
      <c r="U9" s="67"/>
    </row>
    <row r="10" spans="1:21" ht="15.75" customHeight="1">
      <c r="C10" s="45"/>
      <c r="D10" s="69"/>
      <c r="E10" s="1153"/>
      <c r="F10" s="1154"/>
      <c r="G10" s="1154"/>
      <c r="H10" s="1154"/>
      <c r="I10" s="1154"/>
      <c r="J10" s="1154"/>
      <c r="K10" s="1154"/>
      <c r="L10" s="1154"/>
      <c r="M10" s="1155"/>
      <c r="N10" s="46"/>
      <c r="U10" s="67"/>
    </row>
    <row r="11" spans="1:21" ht="15.75">
      <c r="C11" s="45"/>
      <c r="D11" s="69"/>
      <c r="E11" s="1156"/>
      <c r="F11" s="1157"/>
      <c r="G11" s="1157"/>
      <c r="H11" s="1157"/>
      <c r="I11" s="1157"/>
      <c r="J11" s="1157"/>
      <c r="K11" s="1157"/>
      <c r="L11" s="1157"/>
      <c r="M11" s="1158"/>
      <c r="N11" s="46"/>
      <c r="U11" s="67"/>
    </row>
    <row r="12" spans="1:21" ht="15.75">
      <c r="C12" s="45"/>
      <c r="E12" s="68"/>
      <c r="F12" s="68"/>
      <c r="G12" s="68"/>
      <c r="H12" s="68"/>
      <c r="I12" s="68"/>
      <c r="J12" s="68"/>
      <c r="K12" s="68"/>
      <c r="L12" s="68"/>
      <c r="M12" s="68"/>
      <c r="N12" s="46"/>
      <c r="U12" s="67"/>
    </row>
    <row r="13" spans="1:21" ht="15.75">
      <c r="C13" s="45"/>
      <c r="D13" s="69" t="s">
        <v>611</v>
      </c>
      <c r="E13" s="1141"/>
      <c r="F13" s="1142"/>
      <c r="G13" s="1142"/>
      <c r="H13" s="1142"/>
      <c r="I13" s="1142"/>
      <c r="J13" s="1142"/>
      <c r="K13" s="1142"/>
      <c r="L13" s="1142"/>
      <c r="M13" s="1143"/>
      <c r="N13" s="46"/>
      <c r="U13" s="67"/>
    </row>
    <row r="14" spans="1:21" ht="15.75">
      <c r="C14" s="45"/>
      <c r="D14" s="69"/>
      <c r="E14" s="68"/>
      <c r="F14" s="68"/>
      <c r="G14" s="68"/>
      <c r="H14" s="68"/>
      <c r="I14" s="68"/>
      <c r="J14" s="68"/>
      <c r="K14" s="68"/>
      <c r="L14" s="68"/>
      <c r="M14" s="68"/>
      <c r="N14" s="46"/>
      <c r="U14" s="67"/>
    </row>
    <row r="15" spans="1:21" ht="15.75">
      <c r="C15" s="45"/>
      <c r="D15" s="69" t="s">
        <v>715</v>
      </c>
      <c r="E15" s="1159"/>
      <c r="F15" s="1160"/>
      <c r="G15" s="70" t="s">
        <v>712</v>
      </c>
      <c r="H15" s="1159"/>
      <c r="I15" s="1160"/>
      <c r="J15" s="70" t="s">
        <v>713</v>
      </c>
      <c r="K15" s="1161"/>
      <c r="L15" s="1162"/>
      <c r="M15" s="1163"/>
      <c r="N15" s="46"/>
      <c r="U15" s="67"/>
    </row>
    <row r="16" spans="1:21" ht="15.75">
      <c r="C16" s="45"/>
      <c r="D16" s="69"/>
      <c r="E16" s="68"/>
      <c r="G16" s="68"/>
      <c r="H16" s="68"/>
      <c r="I16" s="68"/>
      <c r="J16" s="68"/>
      <c r="K16" s="68"/>
      <c r="L16" s="68"/>
      <c r="M16" s="68"/>
      <c r="N16" s="46"/>
      <c r="U16" s="67"/>
    </row>
    <row r="17" spans="3:21" ht="15.6" customHeight="1">
      <c r="C17" s="45"/>
      <c r="D17" s="69" t="s">
        <v>610</v>
      </c>
      <c r="E17" s="1141"/>
      <c r="F17" s="1143"/>
      <c r="G17" s="68"/>
      <c r="H17" s="68"/>
      <c r="I17" s="68"/>
      <c r="J17" s="68"/>
      <c r="K17" s="68"/>
      <c r="L17" s="68"/>
      <c r="M17" s="68"/>
      <c r="N17" s="46"/>
      <c r="U17" s="67"/>
    </row>
    <row r="18" spans="3:21" ht="15.6" customHeight="1">
      <c r="C18" s="45"/>
      <c r="D18" s="69"/>
      <c r="E18" s="162"/>
      <c r="F18" s="1093"/>
      <c r="G18" s="68"/>
      <c r="H18" s="68"/>
      <c r="I18" s="68"/>
      <c r="J18" s="68"/>
      <c r="K18" s="68"/>
      <c r="L18" s="68"/>
      <c r="M18" s="68"/>
      <c r="N18" s="46"/>
      <c r="U18" s="67"/>
    </row>
    <row r="19" spans="3:21" ht="15.6" customHeight="1">
      <c r="C19" s="45"/>
      <c r="D19" s="69" t="s">
        <v>714</v>
      </c>
      <c r="E19" s="1141"/>
      <c r="F19" s="1143"/>
      <c r="G19" s="68"/>
      <c r="H19" s="68"/>
      <c r="I19" s="68"/>
      <c r="J19" s="68"/>
      <c r="K19" s="68"/>
      <c r="L19" s="68"/>
      <c r="M19" s="68"/>
      <c r="N19" s="46"/>
      <c r="U19" s="67"/>
    </row>
    <row r="20" spans="3:21" ht="15.75">
      <c r="C20" s="45"/>
      <c r="D20" s="69"/>
      <c r="E20" s="68"/>
      <c r="G20" s="68"/>
      <c r="H20" s="68"/>
      <c r="I20" s="68"/>
      <c r="J20" s="68"/>
      <c r="K20" s="68"/>
      <c r="L20" s="68"/>
      <c r="M20" s="68"/>
      <c r="N20" s="46"/>
      <c r="U20" s="67"/>
    </row>
    <row r="21" spans="3:21" ht="16.5" customHeight="1">
      <c r="C21" s="45"/>
      <c r="D21" s="69" t="s">
        <v>612</v>
      </c>
      <c r="E21" s="1169">
        <f t="array" ref="E21">INDEX(Listes!B7:B46,G21,1)</f>
        <v>0</v>
      </c>
      <c r="F21" s="1170"/>
      <c r="G21" s="71">
        <v>1</v>
      </c>
      <c r="H21" s="160"/>
      <c r="I21" s="1094"/>
      <c r="J21" s="1094"/>
      <c r="K21" s="1094"/>
      <c r="L21" s="1094"/>
      <c r="M21" s="1094"/>
      <c r="N21" s="46"/>
      <c r="U21" s="67"/>
    </row>
    <row r="22" spans="3:21" ht="15.75">
      <c r="C22" s="45"/>
      <c r="E22" s="72"/>
      <c r="F22" s="68"/>
      <c r="G22" s="68"/>
      <c r="H22" s="68"/>
      <c r="I22" s="68"/>
      <c r="J22" s="68"/>
      <c r="K22" s="68"/>
      <c r="L22" s="68"/>
      <c r="M22" s="68"/>
      <c r="N22" s="46"/>
      <c r="U22" s="67"/>
    </row>
    <row r="23" spans="3:21" ht="15.75">
      <c r="C23" s="45"/>
      <c r="D23" s="69" t="s">
        <v>613</v>
      </c>
      <c r="E23" s="1171"/>
      <c r="F23" s="1172"/>
      <c r="G23" s="68"/>
      <c r="H23" s="68"/>
      <c r="I23" s="68"/>
      <c r="J23" s="68"/>
      <c r="K23" s="68"/>
      <c r="L23" s="1095"/>
      <c r="M23" s="68"/>
      <c r="N23" s="46"/>
      <c r="U23" s="67"/>
    </row>
    <row r="24" spans="3:21" ht="15.75">
      <c r="C24" s="45"/>
      <c r="D24" s="69"/>
      <c r="E24" s="68"/>
      <c r="F24" s="68"/>
      <c r="G24" s="68"/>
      <c r="H24" s="68"/>
      <c r="I24" s="68"/>
      <c r="J24" s="68"/>
      <c r="K24" s="68"/>
      <c r="L24" s="68"/>
      <c r="M24" s="68"/>
      <c r="N24" s="46"/>
      <c r="U24" s="67"/>
    </row>
    <row r="25" spans="3:21" ht="15.75">
      <c r="C25" s="45"/>
      <c r="D25" s="69" t="s">
        <v>380</v>
      </c>
      <c r="E25" s="73">
        <f t="array" ref="E25">INDEX(Listes!B48:B58,G25)</f>
        <v>0</v>
      </c>
      <c r="F25" s="74">
        <v>1</v>
      </c>
      <c r="G25" s="71">
        <v>1</v>
      </c>
      <c r="H25" s="68"/>
      <c r="I25" s="68"/>
      <c r="J25" s="68"/>
      <c r="K25" s="68"/>
      <c r="L25" s="1096"/>
      <c r="M25" s="68"/>
      <c r="N25" s="46"/>
      <c r="U25" s="67"/>
    </row>
    <row r="26" spans="3:21" ht="15.75">
      <c r="C26" s="45"/>
      <c r="D26" s="69"/>
      <c r="E26" s="163"/>
      <c r="F26" s="74"/>
      <c r="G26" s="1097"/>
      <c r="H26" s="68"/>
      <c r="I26" s="68"/>
      <c r="J26" s="68"/>
      <c r="K26" s="68"/>
      <c r="L26" s="1096"/>
      <c r="M26" s="68"/>
      <c r="N26" s="46"/>
      <c r="U26" s="67"/>
    </row>
    <row r="27" spans="3:21" ht="15.75">
      <c r="C27" s="45"/>
      <c r="D27" s="69" t="s">
        <v>716</v>
      </c>
      <c r="E27" s="1141"/>
      <c r="F27" s="1143"/>
      <c r="G27" s="1097"/>
      <c r="H27" s="68"/>
      <c r="I27" s="68"/>
      <c r="J27" s="68"/>
      <c r="K27" s="68"/>
      <c r="L27" s="1096"/>
      <c r="M27" s="68"/>
      <c r="N27" s="46"/>
      <c r="U27" s="67"/>
    </row>
    <row r="28" spans="3:21" ht="15.75">
      <c r="C28" s="45"/>
      <c r="D28" s="69"/>
      <c r="E28" s="68"/>
      <c r="F28" s="68"/>
      <c r="G28" s="68"/>
      <c r="H28" s="68"/>
      <c r="I28" s="68"/>
      <c r="J28" s="68"/>
      <c r="K28" s="68"/>
      <c r="L28" s="1096"/>
      <c r="M28" s="68"/>
      <c r="N28" s="46"/>
      <c r="U28" s="67"/>
    </row>
    <row r="29" spans="3:21" ht="15.75">
      <c r="C29" s="45"/>
      <c r="D29" s="69" t="s">
        <v>614</v>
      </c>
      <c r="E29" s="1141"/>
      <c r="F29" s="1143"/>
      <c r="G29" s="68"/>
      <c r="H29" s="68"/>
      <c r="I29" s="68"/>
      <c r="J29" s="68"/>
      <c r="K29" s="68"/>
      <c r="L29" s="1096"/>
      <c r="M29" s="68"/>
      <c r="N29" s="46"/>
      <c r="U29" s="67"/>
    </row>
    <row r="30" spans="3:21" ht="16.5" thickBot="1">
      <c r="C30" s="75"/>
      <c r="D30" s="76"/>
      <c r="E30" s="77"/>
      <c r="F30" s="77"/>
      <c r="G30" s="77"/>
      <c r="H30" s="77"/>
      <c r="I30" s="77"/>
      <c r="J30" s="77"/>
      <c r="K30" s="77"/>
      <c r="L30" s="77"/>
      <c r="M30" s="77"/>
      <c r="N30" s="78"/>
      <c r="U30" s="67"/>
    </row>
    <row r="31" spans="3:21" ht="15.75" thickBot="1">
      <c r="U31" s="79"/>
    </row>
    <row r="32" spans="3:21" ht="16.5" thickBot="1">
      <c r="D32" s="161" t="s">
        <v>711</v>
      </c>
      <c r="H32" s="1167">
        <f>'Charges d_exploitation'!G119-produits!G40-produits!G76</f>
        <v>0</v>
      </c>
      <c r="I32" s="1168"/>
      <c r="U32" s="67"/>
    </row>
    <row r="33" spans="21:21" ht="15.75">
      <c r="U33" s="67"/>
    </row>
    <row r="34" spans="21:21" ht="15.75">
      <c r="U34" s="67"/>
    </row>
    <row r="35" spans="21:21" ht="15.75">
      <c r="U35" s="67"/>
    </row>
    <row r="36" spans="21:21" ht="15.75">
      <c r="U36" s="67"/>
    </row>
    <row r="37" spans="21:21" ht="15.75">
      <c r="U37" s="67"/>
    </row>
    <row r="38" spans="21:21" ht="15.75">
      <c r="U38" s="67"/>
    </row>
    <row r="39" spans="21:21" ht="15.75">
      <c r="U39" s="67"/>
    </row>
    <row r="40" spans="21:21" ht="15.75">
      <c r="U40" s="67"/>
    </row>
    <row r="41" spans="21:21" ht="15.75">
      <c r="U41" s="67"/>
    </row>
    <row r="42" spans="21:21" ht="15.75">
      <c r="U42" s="67"/>
    </row>
    <row r="43" spans="21:21" ht="15.75">
      <c r="U43" s="67"/>
    </row>
    <row r="44" spans="21:21" ht="15.75">
      <c r="U44" s="67"/>
    </row>
    <row r="45" spans="21:21" ht="15.75">
      <c r="U45" s="67"/>
    </row>
    <row r="46" spans="21:21" ht="15.75">
      <c r="U46" s="67"/>
    </row>
    <row r="47" spans="21:21" ht="15.75">
      <c r="U47" s="67"/>
    </row>
    <row r="48" spans="21:21" ht="15">
      <c r="U48" s="79"/>
    </row>
    <row r="49" spans="21:21" ht="15.75">
      <c r="U49" s="67"/>
    </row>
    <row r="50" spans="21:21" ht="15.75">
      <c r="U50" s="67"/>
    </row>
    <row r="51" spans="21:21" ht="15.75">
      <c r="U51" s="67"/>
    </row>
    <row r="52" spans="21:21" ht="15.75">
      <c r="U52" s="67"/>
    </row>
    <row r="53" spans="21:21" ht="15.75">
      <c r="U53" s="67"/>
    </row>
    <row r="54" spans="21:21" ht="15.75">
      <c r="U54" s="67"/>
    </row>
    <row r="55" spans="21:21" ht="15.75">
      <c r="U55" s="67"/>
    </row>
    <row r="56" spans="21:21" ht="15.75">
      <c r="U56" s="67"/>
    </row>
    <row r="57" spans="21:21" ht="15.75">
      <c r="U57" s="67"/>
    </row>
    <row r="58" spans="21:21" ht="15.75">
      <c r="U58" s="67"/>
    </row>
    <row r="59" spans="21:21" ht="15">
      <c r="U59" s="79"/>
    </row>
    <row r="60" spans="21:21" ht="15.75">
      <c r="U60" s="67"/>
    </row>
    <row r="67" spans="21:21" ht="15">
      <c r="U67" s="80"/>
    </row>
  </sheetData>
  <sheetProtection algorithmName="SHA-512" hashValue="1rarPSg5OjGlrzhaidxoxKFdXugdn3O4Baxg19uOJLEmc31cAXKZAPDsePuB3dvyRyCaHMcJGPOaB5XvR4uZVw==" saltValue="HaROfGUIe1thlt82t8wNBg==" spinCount="100000" sheet="1" objects="1" scenarios="1" selectLockedCells="1"/>
  <dataConsolidate/>
  <mergeCells count="15">
    <mergeCell ref="E17:F17"/>
    <mergeCell ref="H32:I32"/>
    <mergeCell ref="E29:F29"/>
    <mergeCell ref="E19:F19"/>
    <mergeCell ref="E27:F27"/>
    <mergeCell ref="E21:F21"/>
    <mergeCell ref="E23:F23"/>
    <mergeCell ref="C2:N2"/>
    <mergeCell ref="E13:M13"/>
    <mergeCell ref="C4:N5"/>
    <mergeCell ref="E9:M11"/>
    <mergeCell ref="E15:F15"/>
    <mergeCell ref="H15:I15"/>
    <mergeCell ref="K15:M15"/>
    <mergeCell ref="E7:M7"/>
  </mergeCells>
  <phoneticPr fontId="0" type="noConversion"/>
  <dataValidations count="2">
    <dataValidation type="list" allowBlank="1" showInputMessage="1" showErrorMessage="1" sqref="J23:K23">
      <formula1>Liste_Cat_FINESS</formula1>
    </dataValidation>
    <dataValidation type="textLength" operator="equal" allowBlank="1" showInputMessage="1" showErrorMessage="1" error="Veuillez saisir un n° FINESS de 9 caractéres (sans espace, tiret, ...)" sqref="E19:F19">
      <formula1>9</formula1>
    </dataValidation>
  </dataValidations>
  <printOptions horizontalCentered="1" verticalCentered="1"/>
  <pageMargins left="0.19685039370078741" right="0.19685039370078741" top="0.19685039370078741" bottom="0.19685039370078741" header="0.19685039370078741" footer="0.19685039370078741"/>
  <pageSetup paperSize="9" scale="86" orientation="landscape" horizontalDpi="300" verticalDpi="300" r:id="rId1"/>
  <headerFooter differentFirst="1" alignWithMargins="0">
    <oddFooter>&amp;R-1-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5509" r:id="rId4" name="Drop Down 37">
              <controlPr defaultSize="0" autoLine="0" autoPict="0">
                <anchor moveWithCells="1">
                  <from>
                    <xdr:col>4</xdr:col>
                    <xdr:colOff>0</xdr:colOff>
                    <xdr:row>19</xdr:row>
                    <xdr:rowOff>733425</xdr:rowOff>
                  </from>
                  <to>
                    <xdr:col>7</xdr:col>
                    <xdr:colOff>1609725</xdr:colOff>
                    <xdr:row>21</xdr:row>
                    <xdr:rowOff>9525</xdr:rowOff>
                  </to>
                </anchor>
              </controlPr>
            </control>
          </mc:Choice>
        </mc:AlternateContent>
        <mc:AlternateContent xmlns:mc="http://schemas.openxmlformats.org/markup-compatibility/2006">
          <mc:Choice Requires="x14">
            <control shapeId="105510" r:id="rId5" name="Drop Down 38">
              <controlPr defaultSize="0" autoLine="0" autoPict="0">
                <anchor moveWithCells="1">
                  <from>
                    <xdr:col>3</xdr:col>
                    <xdr:colOff>64017525</xdr:colOff>
                    <xdr:row>23</xdr:row>
                    <xdr:rowOff>3514725</xdr:rowOff>
                  </from>
                  <to>
                    <xdr:col>7</xdr:col>
                    <xdr:colOff>1609725</xdr:colOff>
                    <xdr:row>25</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B1:N40"/>
  <sheetViews>
    <sheetView zoomScaleNormal="100" workbookViewId="0">
      <selection activeCell="D7" sqref="D7"/>
    </sheetView>
  </sheetViews>
  <sheetFormatPr baseColWidth="10" defaultRowHeight="12.75"/>
  <cols>
    <col min="1" max="2" width="1.7109375" style="40" customWidth="1"/>
    <col min="3" max="3" width="31.85546875" style="40" customWidth="1"/>
    <col min="4" max="10" width="18.7109375" style="40" customWidth="1"/>
    <col min="11" max="13" width="18" style="40" customWidth="1"/>
    <col min="14" max="14" width="1.85546875" style="40" customWidth="1"/>
    <col min="15" max="15" width="2" style="40" customWidth="1"/>
    <col min="16" max="16384" width="11.42578125" style="40"/>
  </cols>
  <sheetData>
    <row r="1" spans="2:14" ht="13.5" thickBot="1"/>
    <row r="2" spans="2:14" ht="48.6" customHeight="1" thickBot="1">
      <c r="B2" s="1173" t="s">
        <v>717</v>
      </c>
      <c r="C2" s="1174"/>
      <c r="D2" s="1174"/>
      <c r="E2" s="1174"/>
      <c r="F2" s="1174"/>
      <c r="G2" s="1174"/>
      <c r="H2" s="1174"/>
      <c r="I2" s="1174"/>
      <c r="J2" s="1174"/>
      <c r="K2" s="1174"/>
      <c r="L2" s="1174"/>
      <c r="M2" s="1174"/>
      <c r="N2" s="1175"/>
    </row>
    <row r="3" spans="2:14" ht="18.75" thickBot="1">
      <c r="B3" s="164"/>
      <c r="C3" s="42"/>
      <c r="D3" s="43"/>
      <c r="E3" s="43"/>
      <c r="F3" s="43"/>
      <c r="G3" s="43"/>
      <c r="H3" s="43"/>
      <c r="I3" s="43"/>
      <c r="J3" s="43"/>
      <c r="K3" s="43"/>
      <c r="L3" s="43"/>
      <c r="M3" s="43"/>
      <c r="N3" s="44"/>
    </row>
    <row r="4" spans="2:14" ht="22.9" customHeight="1" thickTop="1">
      <c r="B4" s="45"/>
      <c r="C4" s="1178"/>
      <c r="D4" s="1176" t="str">
        <f>"Lits ou places réels " &amp;'TELEBUDGET Enfance et adultes'!G45-2</f>
        <v>Lits ou places réels 2022</v>
      </c>
      <c r="E4" s="1176" t="s">
        <v>719</v>
      </c>
      <c r="F4" s="1176" t="s">
        <v>705</v>
      </c>
      <c r="G4" s="1179" t="s">
        <v>720</v>
      </c>
      <c r="H4" s="1181" t="s">
        <v>721</v>
      </c>
      <c r="I4" s="170"/>
      <c r="J4" s="171"/>
      <c r="K4" s="1185" t="s">
        <v>728</v>
      </c>
      <c r="L4" s="1186"/>
      <c r="M4" s="1187"/>
      <c r="N4" s="46"/>
    </row>
    <row r="5" spans="2:14" ht="45.6" customHeight="1" thickBot="1">
      <c r="B5" s="45"/>
      <c r="C5" s="1178"/>
      <c r="D5" s="1177"/>
      <c r="E5" s="1177"/>
      <c r="F5" s="1177"/>
      <c r="G5" s="1180"/>
      <c r="H5" s="1182"/>
      <c r="I5" s="170"/>
      <c r="J5" s="171"/>
      <c r="K5" s="174" t="s">
        <v>703</v>
      </c>
      <c r="L5" s="153" t="s">
        <v>729</v>
      </c>
      <c r="M5" s="47" t="s">
        <v>730</v>
      </c>
      <c r="N5" s="46"/>
    </row>
    <row r="6" spans="2:14" ht="25.5" customHeight="1" thickTop="1" thickBot="1">
      <c r="B6" s="45"/>
      <c r="C6" s="48" t="s">
        <v>718</v>
      </c>
      <c r="D6" s="49" t="s">
        <v>58</v>
      </c>
      <c r="E6" s="49" t="s">
        <v>59</v>
      </c>
      <c r="F6" s="49" t="s">
        <v>60</v>
      </c>
      <c r="G6" s="49" t="s">
        <v>66</v>
      </c>
      <c r="H6" s="49" t="s">
        <v>722</v>
      </c>
      <c r="I6" s="49"/>
      <c r="J6" s="49"/>
      <c r="K6" s="49" t="s">
        <v>68</v>
      </c>
      <c r="L6" s="49" t="s">
        <v>381</v>
      </c>
      <c r="M6" s="49" t="s">
        <v>382</v>
      </c>
      <c r="N6" s="46"/>
    </row>
    <row r="7" spans="2:14" ht="25.5" customHeight="1" thickTop="1" thickBot="1">
      <c r="B7" s="45"/>
      <c r="C7" s="177" t="s">
        <v>69</v>
      </c>
      <c r="D7" s="172">
        <f>SUM(D9:D20)</f>
        <v>0</v>
      </c>
      <c r="E7" s="172">
        <f>SUM(E9:E20)</f>
        <v>0</v>
      </c>
      <c r="F7" s="172">
        <f>IF(SUM(E9:E20)=0,0,SUM(H9:H20)/SUM(E9:E20))</f>
        <v>0</v>
      </c>
      <c r="G7" s="172">
        <f>SUM(G9:G20)</f>
        <v>0</v>
      </c>
      <c r="H7" s="173">
        <f>IF(SUM(H9:H20)=0,E7*F7,SUM(H9:H20))</f>
        <v>0</v>
      </c>
      <c r="I7" s="49"/>
      <c r="J7" s="49"/>
      <c r="K7" s="180">
        <f>SUM(K9:K20)</f>
        <v>0</v>
      </c>
      <c r="L7" s="172">
        <f>SUM(L9:L20)</f>
        <v>0</v>
      </c>
      <c r="M7" s="179">
        <f>SUM(M9:M20)</f>
        <v>0</v>
      </c>
      <c r="N7" s="46"/>
    </row>
    <row r="8" spans="2:14" ht="25.5" customHeight="1" thickTop="1" thickBot="1">
      <c r="B8" s="45"/>
      <c r="C8" s="48"/>
      <c r="D8" s="49"/>
      <c r="E8" s="49"/>
      <c r="F8" s="49"/>
      <c r="G8" s="49"/>
      <c r="H8" s="49"/>
      <c r="I8" s="49"/>
      <c r="J8" s="49"/>
      <c r="K8" s="49"/>
      <c r="L8" s="49"/>
      <c r="M8" s="49"/>
      <c r="N8" s="46"/>
    </row>
    <row r="9" spans="2:14" ht="20.25" customHeight="1" thickTop="1">
      <c r="B9" s="45"/>
      <c r="C9" s="50" t="s">
        <v>63</v>
      </c>
      <c r="D9" s="20"/>
      <c r="E9" s="20"/>
      <c r="F9" s="20"/>
      <c r="G9" s="20"/>
      <c r="H9" s="166">
        <f>E9*F9</f>
        <v>0</v>
      </c>
      <c r="I9" s="165"/>
      <c r="J9" s="165"/>
      <c r="K9" s="181"/>
      <c r="L9" s="20"/>
      <c r="M9" s="182"/>
      <c r="N9" s="46"/>
    </row>
    <row r="10" spans="2:14" ht="20.25" customHeight="1">
      <c r="B10" s="45"/>
      <c r="C10" s="52" t="s">
        <v>64</v>
      </c>
      <c r="D10" s="21"/>
      <c r="E10" s="21"/>
      <c r="F10" s="21"/>
      <c r="G10" s="21"/>
      <c r="H10" s="167">
        <f t="shared" ref="H10:H20" si="0">E10*F10</f>
        <v>0</v>
      </c>
      <c r="I10" s="165"/>
      <c r="J10" s="165"/>
      <c r="K10" s="183"/>
      <c r="L10" s="22"/>
      <c r="M10" s="184"/>
      <c r="N10" s="46"/>
    </row>
    <row r="11" spans="2:14" ht="20.25" customHeight="1">
      <c r="B11" s="45"/>
      <c r="C11" s="52" t="s">
        <v>65</v>
      </c>
      <c r="D11" s="22"/>
      <c r="E11" s="21"/>
      <c r="F11" s="21"/>
      <c r="G11" s="21"/>
      <c r="H11" s="167">
        <f t="shared" si="0"/>
        <v>0</v>
      </c>
      <c r="I11" s="165"/>
      <c r="J11" s="165"/>
      <c r="K11" s="183"/>
      <c r="L11" s="22"/>
      <c r="M11" s="184"/>
      <c r="N11" s="46"/>
    </row>
    <row r="12" spans="2:14" ht="20.25" customHeight="1">
      <c r="B12" s="45"/>
      <c r="C12" s="62" t="s">
        <v>731</v>
      </c>
      <c r="D12" s="23"/>
      <c r="E12" s="23"/>
      <c r="F12" s="23"/>
      <c r="G12" s="23"/>
      <c r="H12" s="167">
        <f t="shared" si="0"/>
        <v>0</v>
      </c>
      <c r="I12" s="165"/>
      <c r="J12" s="165"/>
      <c r="K12" s="183"/>
      <c r="L12" s="22"/>
      <c r="M12" s="184"/>
      <c r="N12" s="46"/>
    </row>
    <row r="13" spans="2:14" ht="20.25" customHeight="1">
      <c r="B13" s="45"/>
      <c r="C13" s="81" t="s">
        <v>732</v>
      </c>
      <c r="D13" s="23"/>
      <c r="E13" s="23"/>
      <c r="F13" s="23"/>
      <c r="G13" s="23"/>
      <c r="H13" s="168">
        <f t="shared" si="0"/>
        <v>0</v>
      </c>
      <c r="I13" s="165"/>
      <c r="J13" s="165"/>
      <c r="K13" s="183"/>
      <c r="L13" s="22"/>
      <c r="M13" s="184"/>
      <c r="N13" s="46"/>
    </row>
    <row r="14" spans="2:14" ht="20.25" customHeight="1">
      <c r="B14" s="45"/>
      <c r="C14" s="81" t="s">
        <v>964</v>
      </c>
      <c r="D14" s="23"/>
      <c r="E14" s="23"/>
      <c r="F14" s="23"/>
      <c r="G14" s="23"/>
      <c r="H14" s="168">
        <f t="shared" si="0"/>
        <v>0</v>
      </c>
      <c r="I14" s="165"/>
      <c r="J14" s="165"/>
      <c r="K14" s="183"/>
      <c r="L14" s="22"/>
      <c r="M14" s="184"/>
      <c r="N14" s="46"/>
    </row>
    <row r="15" spans="2:14" ht="20.25" customHeight="1">
      <c r="B15" s="45"/>
      <c r="C15" s="81" t="s">
        <v>733</v>
      </c>
      <c r="D15" s="23"/>
      <c r="E15" s="23"/>
      <c r="F15" s="23"/>
      <c r="G15" s="23"/>
      <c r="H15" s="168">
        <f t="shared" si="0"/>
        <v>0</v>
      </c>
      <c r="I15" s="165"/>
      <c r="J15" s="165"/>
      <c r="K15" s="183"/>
      <c r="L15" s="22"/>
      <c r="M15" s="184"/>
      <c r="N15" s="46"/>
    </row>
    <row r="16" spans="2:14" ht="20.25" customHeight="1">
      <c r="B16" s="45"/>
      <c r="C16" s="81" t="s">
        <v>734</v>
      </c>
      <c r="D16" s="23"/>
      <c r="E16" s="23"/>
      <c r="F16" s="23"/>
      <c r="G16" s="23"/>
      <c r="H16" s="168">
        <f t="shared" si="0"/>
        <v>0</v>
      </c>
      <c r="I16" s="165"/>
      <c r="J16" s="165"/>
      <c r="K16" s="183"/>
      <c r="L16" s="22"/>
      <c r="M16" s="184"/>
      <c r="N16" s="46"/>
    </row>
    <row r="17" spans="2:14" ht="20.25" customHeight="1">
      <c r="B17" s="45"/>
      <c r="C17" s="81" t="s">
        <v>735</v>
      </c>
      <c r="D17" s="23"/>
      <c r="E17" s="23"/>
      <c r="F17" s="23"/>
      <c r="G17" s="23"/>
      <c r="H17" s="168">
        <f t="shared" si="0"/>
        <v>0</v>
      </c>
      <c r="I17" s="165"/>
      <c r="J17" s="165"/>
      <c r="K17" s="183"/>
      <c r="L17" s="22"/>
      <c r="M17" s="184"/>
      <c r="N17" s="46"/>
    </row>
    <row r="18" spans="2:14" ht="20.25" customHeight="1">
      <c r="B18" s="45"/>
      <c r="C18" s="81" t="s">
        <v>736</v>
      </c>
      <c r="D18" s="23"/>
      <c r="E18" s="23"/>
      <c r="F18" s="23"/>
      <c r="G18" s="23"/>
      <c r="H18" s="168">
        <f t="shared" si="0"/>
        <v>0</v>
      </c>
      <c r="I18" s="165"/>
      <c r="J18" s="165"/>
      <c r="K18" s="183"/>
      <c r="L18" s="22"/>
      <c r="M18" s="184"/>
      <c r="N18" s="46"/>
    </row>
    <row r="19" spans="2:14" ht="20.25" customHeight="1">
      <c r="B19" s="45"/>
      <c r="C19" s="81" t="s">
        <v>737</v>
      </c>
      <c r="D19" s="23"/>
      <c r="E19" s="23"/>
      <c r="F19" s="23"/>
      <c r="G19" s="23"/>
      <c r="H19" s="168">
        <f t="shared" si="0"/>
        <v>0</v>
      </c>
      <c r="I19" s="165"/>
      <c r="J19" s="165"/>
      <c r="K19" s="183"/>
      <c r="L19" s="22"/>
      <c r="M19" s="184"/>
      <c r="N19" s="46"/>
    </row>
    <row r="20" spans="2:14" ht="20.25" customHeight="1" thickBot="1">
      <c r="B20" s="45"/>
      <c r="C20" s="63" t="s">
        <v>738</v>
      </c>
      <c r="D20" s="24"/>
      <c r="E20" s="24"/>
      <c r="F20" s="24"/>
      <c r="G20" s="24"/>
      <c r="H20" s="169">
        <f t="shared" si="0"/>
        <v>0</v>
      </c>
      <c r="I20" s="165"/>
      <c r="J20" s="165"/>
      <c r="K20" s="185"/>
      <c r="L20" s="24"/>
      <c r="M20" s="186"/>
      <c r="N20" s="46"/>
    </row>
    <row r="21" spans="2:14" ht="24" customHeight="1" thickTop="1" thickBot="1">
      <c r="B21" s="45"/>
      <c r="C21" s="55"/>
      <c r="D21" s="56"/>
      <c r="E21" s="56"/>
      <c r="F21" s="56"/>
      <c r="G21" s="56"/>
      <c r="H21" s="56"/>
      <c r="I21" s="56"/>
      <c r="J21" s="56"/>
      <c r="K21" s="56"/>
      <c r="L21" s="56"/>
      <c r="M21" s="56"/>
      <c r="N21" s="46"/>
    </row>
    <row r="22" spans="2:14" ht="20.45" customHeight="1" thickTop="1">
      <c r="B22" s="45"/>
      <c r="C22" s="55"/>
      <c r="D22" s="1188" t="s">
        <v>723</v>
      </c>
      <c r="E22" s="1176" t="str">
        <f>"CA "&amp;'TELEBUDGET Enfance et adultes'!G45-4</f>
        <v>CA 2020</v>
      </c>
      <c r="F22" s="1176" t="str">
        <f>"CA "&amp;'TELEBUDGET Enfance et adultes'!G45-3</f>
        <v>CA 2021</v>
      </c>
      <c r="G22" s="1179" t="str">
        <f>"CA "&amp;'TELEBUDGET Enfance et adultes'!G45-2</f>
        <v>CA 2022</v>
      </c>
      <c r="H22" s="1181" t="s">
        <v>724</v>
      </c>
      <c r="I22" s="1181" t="str">
        <f>"BP "&amp;'TELEBUDGET Enfance et adultes'!G45-1</f>
        <v>BP 2023</v>
      </c>
      <c r="J22" s="1183" t="str">
        <f>"BP proposé "&amp;'TELEBUDGET Enfance et adultes'!G45</f>
        <v>BP proposé 2024</v>
      </c>
      <c r="K22" s="1183"/>
      <c r="L22" s="1183" t="s">
        <v>725</v>
      </c>
      <c r="M22" s="1184"/>
      <c r="N22" s="46"/>
    </row>
    <row r="23" spans="2:14" ht="16.149999999999999" customHeight="1" thickBot="1">
      <c r="B23" s="45"/>
      <c r="C23" s="55"/>
      <c r="D23" s="1189"/>
      <c r="E23" s="1177"/>
      <c r="F23" s="1177"/>
      <c r="G23" s="1180"/>
      <c r="H23" s="1182"/>
      <c r="I23" s="1182"/>
      <c r="J23" s="175" t="s">
        <v>4</v>
      </c>
      <c r="K23" s="175" t="s">
        <v>726</v>
      </c>
      <c r="L23" s="175" t="s">
        <v>4</v>
      </c>
      <c r="M23" s="176" t="s">
        <v>726</v>
      </c>
      <c r="N23" s="46"/>
    </row>
    <row r="24" spans="2:14" ht="22.15" customHeight="1" thickTop="1" thickBot="1">
      <c r="B24" s="45"/>
      <c r="C24" s="48" t="s">
        <v>727</v>
      </c>
      <c r="D24" s="56"/>
      <c r="E24" s="49" t="s">
        <v>601</v>
      </c>
      <c r="F24" s="49" t="s">
        <v>602</v>
      </c>
      <c r="G24" s="49" t="s">
        <v>739</v>
      </c>
      <c r="H24" s="49" t="s">
        <v>740</v>
      </c>
      <c r="I24" s="49" t="s">
        <v>741</v>
      </c>
      <c r="J24" s="49" t="s">
        <v>742</v>
      </c>
      <c r="K24" s="49" t="s">
        <v>743</v>
      </c>
      <c r="L24" s="49" t="s">
        <v>744</v>
      </c>
      <c r="M24" s="49" t="s">
        <v>745</v>
      </c>
      <c r="N24" s="46"/>
    </row>
    <row r="25" spans="2:14" ht="21" customHeight="1" thickTop="1" thickBot="1">
      <c r="B25" s="45"/>
      <c r="C25" s="177" t="s">
        <v>62</v>
      </c>
      <c r="D25" s="187"/>
      <c r="E25" s="172">
        <f>SUM(E27:E38)</f>
        <v>0</v>
      </c>
      <c r="F25" s="172">
        <f>SUM(F27:F38)</f>
        <v>0</v>
      </c>
      <c r="G25" s="172">
        <f>SUM(G27:G38)</f>
        <v>0</v>
      </c>
      <c r="H25" s="178">
        <f>AVERAGE(E25:G25)</f>
        <v>0</v>
      </c>
      <c r="I25" s="172">
        <f>SUM(I27:I38)</f>
        <v>0</v>
      </c>
      <c r="J25" s="172">
        <f>SUM(J27:J38)</f>
        <v>0</v>
      </c>
      <c r="K25" s="194">
        <f>IF(ISERROR(J25/H7),,J25/H7)</f>
        <v>0</v>
      </c>
      <c r="L25" s="172">
        <f>SUM(L27:L38)</f>
        <v>0</v>
      </c>
      <c r="M25" s="188"/>
      <c r="N25" s="46"/>
    </row>
    <row r="26" spans="2:14" ht="14.25" thickTop="1" thickBot="1">
      <c r="B26" s="45"/>
      <c r="C26" s="55"/>
      <c r="D26" s="56"/>
      <c r="E26" s="56"/>
      <c r="F26" s="56"/>
      <c r="G26" s="56"/>
      <c r="H26" s="56"/>
      <c r="I26" s="56"/>
      <c r="J26" s="56"/>
      <c r="K26" s="56"/>
      <c r="L26" s="56"/>
      <c r="M26" s="56"/>
      <c r="N26" s="46"/>
    </row>
    <row r="27" spans="2:14" ht="19.149999999999999" customHeight="1" thickTop="1">
      <c r="B27" s="45"/>
      <c r="C27" s="50" t="s">
        <v>63</v>
      </c>
      <c r="D27" s="20"/>
      <c r="E27" s="20">
        <v>0</v>
      </c>
      <c r="F27" s="20">
        <v>0</v>
      </c>
      <c r="G27" s="20">
        <v>0</v>
      </c>
      <c r="H27" s="51">
        <f t="shared" ref="H27:H38" si="1">AVERAGE(E27:G27)</f>
        <v>0</v>
      </c>
      <c r="I27" s="189"/>
      <c r="J27" s="20"/>
      <c r="K27" s="195">
        <f t="shared" ref="K27:K38" si="2">IF(ISERROR(J27/H9),,J27/H9)</f>
        <v>0</v>
      </c>
      <c r="L27" s="189"/>
      <c r="M27" s="199"/>
      <c r="N27" s="46"/>
    </row>
    <row r="28" spans="2:14" ht="19.149999999999999" customHeight="1">
      <c r="B28" s="45"/>
      <c r="C28" s="52" t="s">
        <v>64</v>
      </c>
      <c r="D28" s="21"/>
      <c r="E28" s="21">
        <v>0</v>
      </c>
      <c r="F28" s="21">
        <v>0</v>
      </c>
      <c r="G28" s="21">
        <v>0</v>
      </c>
      <c r="H28" s="53">
        <f t="shared" si="1"/>
        <v>0</v>
      </c>
      <c r="I28" s="190"/>
      <c r="J28" s="21"/>
      <c r="K28" s="196">
        <f t="shared" si="2"/>
        <v>0</v>
      </c>
      <c r="L28" s="190"/>
      <c r="M28" s="200"/>
      <c r="N28" s="46"/>
    </row>
    <row r="29" spans="2:14" ht="19.149999999999999" customHeight="1">
      <c r="B29" s="45"/>
      <c r="C29" s="52" t="s">
        <v>65</v>
      </c>
      <c r="D29" s="22"/>
      <c r="E29" s="21">
        <v>0</v>
      </c>
      <c r="F29" s="21">
        <v>0</v>
      </c>
      <c r="G29" s="21">
        <v>0</v>
      </c>
      <c r="H29" s="53">
        <f t="shared" si="1"/>
        <v>0</v>
      </c>
      <c r="I29" s="190"/>
      <c r="J29" s="21"/>
      <c r="K29" s="196">
        <f t="shared" si="2"/>
        <v>0</v>
      </c>
      <c r="L29" s="190"/>
      <c r="M29" s="200"/>
      <c r="N29" s="46"/>
    </row>
    <row r="30" spans="2:14" ht="19.149999999999999" customHeight="1">
      <c r="B30" s="45"/>
      <c r="C30" s="97" t="str">
        <f>C12</f>
        <v>Autre1</v>
      </c>
      <c r="D30" s="23"/>
      <c r="E30" s="23">
        <v>0</v>
      </c>
      <c r="F30" s="23">
        <v>0</v>
      </c>
      <c r="G30" s="23">
        <v>0</v>
      </c>
      <c r="H30" s="53">
        <f t="shared" si="1"/>
        <v>0</v>
      </c>
      <c r="I30" s="191"/>
      <c r="J30" s="23"/>
      <c r="K30" s="196">
        <f t="shared" si="2"/>
        <v>0</v>
      </c>
      <c r="L30" s="191"/>
      <c r="M30" s="201"/>
      <c r="N30" s="46"/>
    </row>
    <row r="31" spans="2:14" ht="19.149999999999999" customHeight="1">
      <c r="B31" s="45"/>
      <c r="C31" s="1056" t="str">
        <f t="shared" ref="C31:C38" si="3">C13</f>
        <v>Autre2</v>
      </c>
      <c r="D31" s="23"/>
      <c r="E31" s="23">
        <v>0</v>
      </c>
      <c r="F31" s="23">
        <v>0</v>
      </c>
      <c r="G31" s="23">
        <v>0</v>
      </c>
      <c r="H31" s="82">
        <f t="shared" si="1"/>
        <v>0</v>
      </c>
      <c r="I31" s="191"/>
      <c r="J31" s="23"/>
      <c r="K31" s="197">
        <f t="shared" si="2"/>
        <v>0</v>
      </c>
      <c r="L31" s="191"/>
      <c r="M31" s="201"/>
      <c r="N31" s="46"/>
    </row>
    <row r="32" spans="2:14" ht="19.149999999999999" customHeight="1">
      <c r="B32" s="45"/>
      <c r="C32" s="1056" t="str">
        <f t="shared" si="3"/>
        <v>Autre3</v>
      </c>
      <c r="D32" s="23"/>
      <c r="E32" s="23">
        <v>0</v>
      </c>
      <c r="F32" s="23">
        <v>0</v>
      </c>
      <c r="G32" s="23">
        <v>0</v>
      </c>
      <c r="H32" s="82">
        <f t="shared" si="1"/>
        <v>0</v>
      </c>
      <c r="I32" s="191"/>
      <c r="J32" s="23"/>
      <c r="K32" s="197">
        <f t="shared" si="2"/>
        <v>0</v>
      </c>
      <c r="L32" s="191"/>
      <c r="M32" s="201"/>
      <c r="N32" s="46"/>
    </row>
    <row r="33" spans="2:14" ht="19.149999999999999" customHeight="1">
      <c r="B33" s="45"/>
      <c r="C33" s="1056" t="str">
        <f t="shared" si="3"/>
        <v>Autre4</v>
      </c>
      <c r="D33" s="23"/>
      <c r="E33" s="23">
        <v>0</v>
      </c>
      <c r="F33" s="23">
        <v>0</v>
      </c>
      <c r="G33" s="23">
        <v>0</v>
      </c>
      <c r="H33" s="82">
        <f t="shared" si="1"/>
        <v>0</v>
      </c>
      <c r="I33" s="191"/>
      <c r="J33" s="23"/>
      <c r="K33" s="197">
        <f t="shared" si="2"/>
        <v>0</v>
      </c>
      <c r="L33" s="191"/>
      <c r="M33" s="201"/>
      <c r="N33" s="46"/>
    </row>
    <row r="34" spans="2:14" ht="19.149999999999999" customHeight="1">
      <c r="B34" s="45"/>
      <c r="C34" s="1056" t="str">
        <f t="shared" si="3"/>
        <v>Autre5</v>
      </c>
      <c r="D34" s="23"/>
      <c r="E34" s="23">
        <v>0</v>
      </c>
      <c r="F34" s="23">
        <v>0</v>
      </c>
      <c r="G34" s="23">
        <v>0</v>
      </c>
      <c r="H34" s="82">
        <f t="shared" si="1"/>
        <v>0</v>
      </c>
      <c r="I34" s="191"/>
      <c r="J34" s="23"/>
      <c r="K34" s="197">
        <f t="shared" si="2"/>
        <v>0</v>
      </c>
      <c r="L34" s="191"/>
      <c r="M34" s="201"/>
      <c r="N34" s="46"/>
    </row>
    <row r="35" spans="2:14" ht="19.149999999999999" customHeight="1">
      <c r="B35" s="45"/>
      <c r="C35" s="1056" t="str">
        <f t="shared" si="3"/>
        <v>Autre6</v>
      </c>
      <c r="D35" s="23"/>
      <c r="E35" s="23">
        <v>0</v>
      </c>
      <c r="F35" s="23">
        <v>0</v>
      </c>
      <c r="G35" s="23">
        <v>0</v>
      </c>
      <c r="H35" s="82">
        <f t="shared" si="1"/>
        <v>0</v>
      </c>
      <c r="I35" s="191"/>
      <c r="J35" s="23"/>
      <c r="K35" s="197">
        <f t="shared" si="2"/>
        <v>0</v>
      </c>
      <c r="L35" s="191"/>
      <c r="M35" s="201"/>
      <c r="N35" s="46"/>
    </row>
    <row r="36" spans="2:14" ht="19.149999999999999" customHeight="1">
      <c r="B36" s="45"/>
      <c r="C36" s="1056" t="str">
        <f t="shared" si="3"/>
        <v>Autre7</v>
      </c>
      <c r="D36" s="23"/>
      <c r="E36" s="23">
        <v>0</v>
      </c>
      <c r="F36" s="23">
        <v>0</v>
      </c>
      <c r="G36" s="23">
        <v>0</v>
      </c>
      <c r="H36" s="82">
        <f t="shared" si="1"/>
        <v>0</v>
      </c>
      <c r="I36" s="191"/>
      <c r="J36" s="23"/>
      <c r="K36" s="197">
        <f t="shared" si="2"/>
        <v>0</v>
      </c>
      <c r="L36" s="191"/>
      <c r="M36" s="201"/>
      <c r="N36" s="46"/>
    </row>
    <row r="37" spans="2:14" ht="19.149999999999999" customHeight="1">
      <c r="B37" s="45"/>
      <c r="C37" s="1056" t="str">
        <f t="shared" si="3"/>
        <v>Autre8</v>
      </c>
      <c r="D37" s="23"/>
      <c r="E37" s="23">
        <v>0</v>
      </c>
      <c r="F37" s="23">
        <v>0</v>
      </c>
      <c r="G37" s="23">
        <v>0</v>
      </c>
      <c r="H37" s="82">
        <f t="shared" si="1"/>
        <v>0</v>
      </c>
      <c r="I37" s="191"/>
      <c r="J37" s="23"/>
      <c r="K37" s="197">
        <f t="shared" si="2"/>
        <v>0</v>
      </c>
      <c r="L37" s="191"/>
      <c r="M37" s="201"/>
      <c r="N37" s="46"/>
    </row>
    <row r="38" spans="2:14" ht="19.149999999999999" customHeight="1" thickBot="1">
      <c r="B38" s="45"/>
      <c r="C38" s="213" t="str">
        <f t="shared" si="3"/>
        <v>Autre9</v>
      </c>
      <c r="D38" s="24"/>
      <c r="E38" s="24">
        <v>0</v>
      </c>
      <c r="F38" s="24">
        <v>0</v>
      </c>
      <c r="G38" s="24">
        <v>0</v>
      </c>
      <c r="H38" s="54">
        <f t="shared" si="1"/>
        <v>0</v>
      </c>
      <c r="I38" s="192"/>
      <c r="J38" s="24"/>
      <c r="K38" s="198">
        <f t="shared" si="2"/>
        <v>0</v>
      </c>
      <c r="L38" s="192"/>
      <c r="M38" s="202"/>
      <c r="N38" s="46"/>
    </row>
    <row r="39" spans="2:14" ht="14.25" thickTop="1" thickBot="1">
      <c r="B39" s="58"/>
      <c r="C39" s="59"/>
      <c r="D39" s="60"/>
      <c r="E39" s="60"/>
      <c r="F39" s="60"/>
      <c r="G39" s="60"/>
      <c r="H39" s="60"/>
      <c r="I39" s="60"/>
      <c r="J39" s="60"/>
      <c r="K39" s="60"/>
      <c r="L39" s="60"/>
      <c r="M39" s="60"/>
      <c r="N39" s="61"/>
    </row>
    <row r="40" spans="2:14" ht="13.5" thickTop="1"/>
  </sheetData>
  <sheetProtection password="B34F" sheet="1" objects="1" scenarios="1" formatCells="0" formatColumns="0" formatRows="0" selectLockedCells="1"/>
  <mergeCells count="16">
    <mergeCell ref="J22:K22"/>
    <mergeCell ref="L22:M22"/>
    <mergeCell ref="K4:M4"/>
    <mergeCell ref="D22:D23"/>
    <mergeCell ref="E22:E23"/>
    <mergeCell ref="F22:F23"/>
    <mergeCell ref="G22:G23"/>
    <mergeCell ref="H22:H23"/>
    <mergeCell ref="I22:I23"/>
    <mergeCell ref="B2:N2"/>
    <mergeCell ref="E4:E5"/>
    <mergeCell ref="F4:F5"/>
    <mergeCell ref="C4:C5"/>
    <mergeCell ref="D4:D5"/>
    <mergeCell ref="G4:G5"/>
    <mergeCell ref="H4:H5"/>
  </mergeCells>
  <phoneticPr fontId="0" type="noConversion"/>
  <printOptions horizontalCentered="1" verticalCentered="1"/>
  <pageMargins left="0" right="0" top="0.19685039370078741" bottom="0.19685039370078741" header="0.31496062992125984" footer="0.11811023622047245"/>
  <pageSetup paperSize="9" scale="67" orientation="landscape" horizontalDpi="300" verticalDpi="300" r:id="rId1"/>
  <headerFooter alignWithMargins="0">
    <oddHeader xml:space="preserve">&amp;L&amp;"Times New Roman,Gras"&amp;14
</oddHeader>
    <oddFooter>&amp;R-2-</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7">
    <pageSetUpPr fitToPage="1"/>
  </sheetPr>
  <dimension ref="B1:M15"/>
  <sheetViews>
    <sheetView zoomScaleNormal="100" workbookViewId="0">
      <selection activeCell="K11" sqref="K11"/>
    </sheetView>
  </sheetViews>
  <sheetFormatPr baseColWidth="10" defaultRowHeight="12.75"/>
  <cols>
    <col min="1" max="2" width="1.7109375" style="40" customWidth="1"/>
    <col min="3" max="3" width="31.85546875" style="40" customWidth="1"/>
    <col min="4" max="10" width="18.7109375" style="40" customWidth="1"/>
    <col min="11" max="12" width="18" style="40" customWidth="1"/>
    <col min="13" max="13" width="1.85546875" style="40" customWidth="1"/>
    <col min="14" max="14" width="2" style="40" customWidth="1"/>
    <col min="15" max="16384" width="11.42578125" style="40"/>
  </cols>
  <sheetData>
    <row r="1" spans="2:13" ht="13.5" thickBot="1"/>
    <row r="2" spans="2:13" ht="48.6" customHeight="1" thickBot="1">
      <c r="B2" s="1173" t="s">
        <v>746</v>
      </c>
      <c r="C2" s="1174"/>
      <c r="D2" s="1174"/>
      <c r="E2" s="1174"/>
      <c r="F2" s="1174"/>
      <c r="G2" s="1174"/>
      <c r="H2" s="1174"/>
      <c r="I2" s="1174"/>
      <c r="J2" s="1174"/>
      <c r="K2" s="1174"/>
      <c r="L2" s="1174"/>
      <c r="M2" s="1175"/>
    </row>
    <row r="3" spans="2:13" ht="18.75" thickBot="1">
      <c r="B3" s="164"/>
      <c r="C3" s="42"/>
      <c r="D3" s="43"/>
      <c r="E3" s="43"/>
      <c r="F3" s="43"/>
      <c r="G3" s="43"/>
      <c r="H3" s="43"/>
      <c r="I3" s="43"/>
      <c r="J3" s="43"/>
      <c r="K3" s="43"/>
      <c r="L3" s="43"/>
      <c r="M3" s="44"/>
    </row>
    <row r="4" spans="2:13" ht="22.9" customHeight="1" thickTop="1">
      <c r="B4" s="45"/>
      <c r="C4" s="1178"/>
      <c r="D4" s="1188" t="str">
        <f>"Exercice "&amp;'TELEBUDGET Enfance et adultes'!G45-4</f>
        <v>Exercice 2020</v>
      </c>
      <c r="E4" s="1179" t="str">
        <f>"Exercice "&amp;'TELEBUDGET Enfance et adultes'!G45-3</f>
        <v>Exercice 2021</v>
      </c>
      <c r="F4" s="1179" t="str">
        <f>"Exercice "&amp;'TELEBUDGET Enfance et adultes'!G45-2</f>
        <v>Exercice 2022</v>
      </c>
      <c r="G4" s="1179" t="str">
        <f>"Activité prévisionnelle - Budget exécutoire de l'exercice "&amp;'TELEBUDGET Enfance et adultes'!G45-1</f>
        <v>Activité prévisionnelle - Budget exécutoire de l'exercice 2023</v>
      </c>
      <c r="H4" s="1190" t="s">
        <v>754</v>
      </c>
      <c r="I4" s="1190" t="str">
        <f>"Activité prévisionnelle - Budget proposé au titre de l'exercice "&amp;'TELEBUDGET Enfance et adultes'!G45</f>
        <v>Activité prévisionnelle - Budget proposé au titre de l'exercice 2024</v>
      </c>
      <c r="J4" s="1190" t="s">
        <v>754</v>
      </c>
      <c r="K4" s="1190" t="str">
        <f>"Activité prévisionnelle - Budget retenu au titre de l'exercice "&amp;'TELEBUDGET Enfance et adultes'!G45</f>
        <v>Activité prévisionnelle - Budget retenu au titre de l'exercice 2024</v>
      </c>
      <c r="L4" s="1192" t="s">
        <v>754</v>
      </c>
      <c r="M4" s="46"/>
    </row>
    <row r="5" spans="2:13" ht="45.6" customHeight="1" thickBot="1">
      <c r="B5" s="45"/>
      <c r="C5" s="1178"/>
      <c r="D5" s="1189"/>
      <c r="E5" s="1180"/>
      <c r="F5" s="1180"/>
      <c r="G5" s="1180"/>
      <c r="H5" s="1191"/>
      <c r="I5" s="1191"/>
      <c r="J5" s="1191"/>
      <c r="K5" s="1191"/>
      <c r="L5" s="1193"/>
      <c r="M5" s="46"/>
    </row>
    <row r="6" spans="2:13" ht="25.5" customHeight="1" thickTop="1" thickBot="1">
      <c r="B6" s="45"/>
      <c r="C6" s="48"/>
      <c r="D6" s="49"/>
      <c r="E6" s="49"/>
      <c r="F6" s="49" t="s">
        <v>58</v>
      </c>
      <c r="G6" s="49" t="s">
        <v>59</v>
      </c>
      <c r="H6" s="49" t="s">
        <v>755</v>
      </c>
      <c r="I6" s="49" t="s">
        <v>60</v>
      </c>
      <c r="J6" s="49" t="s">
        <v>756</v>
      </c>
      <c r="K6" s="49" t="s">
        <v>66</v>
      </c>
      <c r="L6" s="49" t="s">
        <v>757</v>
      </c>
      <c r="M6" s="46"/>
    </row>
    <row r="7" spans="2:13" ht="20.25" customHeight="1" thickTop="1">
      <c r="B7" s="45"/>
      <c r="C7" s="50" t="s">
        <v>747</v>
      </c>
      <c r="D7" s="20"/>
      <c r="E7" s="20"/>
      <c r="F7" s="20"/>
      <c r="G7" s="20"/>
      <c r="H7" s="195">
        <f>IF(F7=0,0,(G7-F7)/F7)</f>
        <v>0</v>
      </c>
      <c r="I7" s="20"/>
      <c r="J7" s="195">
        <f>IF(G7=0,0,(I7-G7)/G7)</f>
        <v>0</v>
      </c>
      <c r="K7" s="20"/>
      <c r="L7" s="206">
        <f>IF(G7=0,0,(K7-G7)/G7)</f>
        <v>0</v>
      </c>
      <c r="M7" s="46"/>
    </row>
    <row r="8" spans="2:13" ht="20.25" customHeight="1">
      <c r="B8" s="45"/>
      <c r="C8" s="52" t="s">
        <v>748</v>
      </c>
      <c r="D8" s="1091"/>
      <c r="E8" s="1091"/>
      <c r="F8" s="1091"/>
      <c r="G8" s="1091"/>
      <c r="H8" s="196">
        <f t="shared" ref="H8:H13" si="0">IF(F8=0,0,(G8-F8)/F8)</f>
        <v>0</v>
      </c>
      <c r="I8" s="1091"/>
      <c r="J8" s="196">
        <f t="shared" ref="J8:J13" si="1">IF(G8=0,0,(I8-G8)/G8)</f>
        <v>0</v>
      </c>
      <c r="K8" s="1091"/>
      <c r="L8" s="207">
        <f t="shared" ref="L8:L13" si="2">IF(G8=0,0,(K8-G8)/G8)</f>
        <v>0</v>
      </c>
      <c r="M8" s="46"/>
    </row>
    <row r="9" spans="2:13" ht="20.25" customHeight="1">
      <c r="B9" s="45"/>
      <c r="C9" s="52" t="s">
        <v>749</v>
      </c>
      <c r="D9" s="1092"/>
      <c r="E9" s="1092"/>
      <c r="F9" s="1092"/>
      <c r="G9" s="1092"/>
      <c r="H9" s="196">
        <f t="shared" si="0"/>
        <v>0</v>
      </c>
      <c r="I9" s="1092"/>
      <c r="J9" s="196">
        <f t="shared" si="1"/>
        <v>0</v>
      </c>
      <c r="K9" s="1092"/>
      <c r="L9" s="207">
        <f t="shared" si="2"/>
        <v>0</v>
      </c>
      <c r="M9" s="46"/>
    </row>
    <row r="10" spans="2:13" ht="20.25" customHeight="1">
      <c r="B10" s="45"/>
      <c r="C10" s="203" t="s">
        <v>750</v>
      </c>
      <c r="D10" s="1092"/>
      <c r="E10" s="1092"/>
      <c r="F10" s="1092"/>
      <c r="G10" s="1092"/>
      <c r="H10" s="196">
        <f t="shared" si="0"/>
        <v>0</v>
      </c>
      <c r="I10" s="1092"/>
      <c r="J10" s="196">
        <f t="shared" si="1"/>
        <v>0</v>
      </c>
      <c r="K10" s="1092"/>
      <c r="L10" s="207">
        <f t="shared" si="2"/>
        <v>0</v>
      </c>
      <c r="M10" s="46"/>
    </row>
    <row r="11" spans="2:13" ht="20.25" customHeight="1">
      <c r="B11" s="45"/>
      <c r="C11" s="203" t="s">
        <v>751</v>
      </c>
      <c r="D11" s="1092"/>
      <c r="E11" s="1092"/>
      <c r="F11" s="1092"/>
      <c r="G11" s="1092"/>
      <c r="H11" s="196">
        <f t="shared" si="0"/>
        <v>0</v>
      </c>
      <c r="I11" s="1092"/>
      <c r="J11" s="196">
        <f t="shared" si="1"/>
        <v>0</v>
      </c>
      <c r="K11" s="1092"/>
      <c r="L11" s="207">
        <f t="shared" si="2"/>
        <v>0</v>
      </c>
      <c r="M11" s="46"/>
    </row>
    <row r="12" spans="2:13" ht="20.25" customHeight="1">
      <c r="B12" s="45"/>
      <c r="C12" s="203" t="s">
        <v>752</v>
      </c>
      <c r="D12" s="1092"/>
      <c r="E12" s="1092"/>
      <c r="F12" s="1092"/>
      <c r="G12" s="1092"/>
      <c r="H12" s="196">
        <f t="shared" si="0"/>
        <v>0</v>
      </c>
      <c r="I12" s="1092"/>
      <c r="J12" s="196">
        <f t="shared" si="1"/>
        <v>0</v>
      </c>
      <c r="K12" s="1092"/>
      <c r="L12" s="207">
        <f t="shared" si="2"/>
        <v>0</v>
      </c>
      <c r="M12" s="46"/>
    </row>
    <row r="13" spans="2:13" ht="26.25" thickBot="1">
      <c r="B13" s="45"/>
      <c r="C13" s="205" t="s">
        <v>753</v>
      </c>
      <c r="D13" s="1090">
        <f>IF(ISERROR(D7/D9),0,D7/D9)</f>
        <v>0</v>
      </c>
      <c r="E13" s="1090">
        <f>IF(ISERROR(E7/E9),0,E7/E9)</f>
        <v>0</v>
      </c>
      <c r="F13" s="1090">
        <f>IF(ISERROR(F7/F9),0,F7/F9)</f>
        <v>0</v>
      </c>
      <c r="G13" s="1090">
        <f>IF(ISERROR(G7/G9),0,G7/G9)</f>
        <v>0</v>
      </c>
      <c r="H13" s="198">
        <f t="shared" si="0"/>
        <v>0</v>
      </c>
      <c r="I13" s="1090">
        <f>IF(ISERROR(I7/I9),0,I7/I9)</f>
        <v>0</v>
      </c>
      <c r="J13" s="198">
        <f t="shared" si="1"/>
        <v>0</v>
      </c>
      <c r="K13" s="1090">
        <f>IF(ISERROR(K7/K9),0,K7/K9)</f>
        <v>0</v>
      </c>
      <c r="L13" s="208">
        <f t="shared" si="2"/>
        <v>0</v>
      </c>
      <c r="M13" s="46"/>
    </row>
    <row r="14" spans="2:13" ht="14.25" thickTop="1" thickBot="1">
      <c r="B14" s="58"/>
      <c r="C14" s="59"/>
      <c r="D14" s="60"/>
      <c r="E14" s="60"/>
      <c r="F14" s="60"/>
      <c r="G14" s="60"/>
      <c r="H14" s="60"/>
      <c r="I14" s="60"/>
      <c r="J14" s="60"/>
      <c r="K14" s="60"/>
      <c r="L14" s="60"/>
      <c r="M14" s="61"/>
    </row>
    <row r="15" spans="2:13" ht="13.5" thickTop="1"/>
  </sheetData>
  <sheetProtection password="B34F" sheet="1" objects="1" scenarios="1" formatCells="0" formatColumns="0" formatRows="0" selectLockedCells="1"/>
  <mergeCells count="11">
    <mergeCell ref="B2:M2"/>
    <mergeCell ref="C4:C5"/>
    <mergeCell ref="D4:D5"/>
    <mergeCell ref="E4:E5"/>
    <mergeCell ref="F4:F5"/>
    <mergeCell ref="G4:G5"/>
    <mergeCell ref="H4:H5"/>
    <mergeCell ref="I4:I5"/>
    <mergeCell ref="J4:J5"/>
    <mergeCell ref="L4:L5"/>
    <mergeCell ref="K4:K5"/>
  </mergeCells>
  <printOptions horizontalCentered="1" verticalCentered="1"/>
  <pageMargins left="0" right="0" top="0.19685039370078741" bottom="0.19685039370078741" header="0.31496062992125984" footer="0.11811023622047245"/>
  <pageSetup paperSize="9" scale="73" orientation="landscape" horizontalDpi="300" verticalDpi="300" r:id="rId1"/>
  <headerFooter alignWithMargins="0">
    <oddHeader xml:space="preserve">&amp;L&amp;"Times New Roman,Gras"&amp;14
</oddHeader>
    <oddFooter>&amp;R-2-</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B1:T58"/>
  <sheetViews>
    <sheetView zoomScaleNormal="100" workbookViewId="0">
      <selection activeCell="E9" sqref="E9"/>
    </sheetView>
  </sheetViews>
  <sheetFormatPr baseColWidth="10" defaultRowHeight="12.75"/>
  <cols>
    <col min="1" max="1" width="2.140625" style="40" customWidth="1"/>
    <col min="2" max="2" width="1" style="40" customWidth="1"/>
    <col min="3" max="3" width="43.28515625" style="40" customWidth="1"/>
    <col min="4" max="4" width="11.85546875" style="40" customWidth="1"/>
    <col min="5" max="10" width="11.42578125" style="40"/>
    <col min="11" max="11" width="1.140625" style="40" customWidth="1"/>
    <col min="12" max="18" width="11.42578125" style="40"/>
    <col min="19" max="19" width="1" style="40" customWidth="1"/>
    <col min="20" max="20" width="2" style="40" customWidth="1"/>
    <col min="21" max="16384" width="11.42578125" style="40"/>
  </cols>
  <sheetData>
    <row r="1" spans="2:20" ht="13.5" thickBot="1"/>
    <row r="2" spans="2:20" ht="33" customHeight="1" thickBot="1">
      <c r="B2" s="1194" t="s">
        <v>758</v>
      </c>
      <c r="C2" s="1195"/>
      <c r="D2" s="1195"/>
      <c r="E2" s="1195"/>
      <c r="F2" s="1195"/>
      <c r="G2" s="1195"/>
      <c r="H2" s="1195"/>
      <c r="I2" s="1195"/>
      <c r="J2" s="1195"/>
      <c r="K2" s="1195"/>
      <c r="L2" s="1195"/>
      <c r="M2" s="1195"/>
      <c r="N2" s="1195"/>
      <c r="O2" s="1195"/>
      <c r="P2" s="1195"/>
      <c r="Q2" s="1195"/>
      <c r="R2" s="1195"/>
      <c r="S2" s="1196"/>
    </row>
    <row r="3" spans="2:20" ht="14.25" customHeight="1">
      <c r="B3" s="41"/>
      <c r="C3" s="83"/>
      <c r="D3" s="83"/>
      <c r="E3" s="43"/>
      <c r="F3" s="43"/>
      <c r="G3" s="43"/>
      <c r="H3" s="43"/>
      <c r="I3" s="43"/>
      <c r="J3" s="43"/>
      <c r="K3" s="43"/>
      <c r="L3" s="83"/>
      <c r="M3" s="43"/>
      <c r="N3" s="43"/>
      <c r="O3" s="43"/>
      <c r="P3" s="43"/>
      <c r="Q3" s="43"/>
      <c r="R3" s="43"/>
      <c r="S3" s="44"/>
    </row>
    <row r="4" spans="2:20" ht="14.25" customHeight="1" thickBot="1">
      <c r="B4" s="45"/>
      <c r="C4" s="69" t="str">
        <f>"1. Tableau prévisionnel au 31 octobre "&amp;'TELEBUDGET Enfance et adultes'!G45-1</f>
        <v>1. Tableau prévisionnel au 31 octobre 2023</v>
      </c>
      <c r="D4" s="209"/>
      <c r="E4" s="84"/>
      <c r="F4" s="84"/>
      <c r="G4" s="84"/>
      <c r="H4" s="84"/>
      <c r="I4" s="84"/>
      <c r="J4" s="84"/>
      <c r="K4" s="84"/>
      <c r="L4" s="209"/>
      <c r="M4" s="84"/>
      <c r="N4" s="84"/>
      <c r="O4" s="84"/>
      <c r="P4" s="84"/>
      <c r="Q4" s="84"/>
      <c r="R4" s="84"/>
      <c r="S4" s="46"/>
    </row>
    <row r="5" spans="2:20" ht="14.25" customHeight="1" thickTop="1">
      <c r="B5" s="45"/>
      <c r="C5" s="69"/>
      <c r="D5" s="1207" t="str">
        <f>"Activité prévisionnelle N-1 actualisée au 31 octobre "&amp;'TELEBUDGET Enfance et adultes'!G45-1</f>
        <v>Activité prévisionnelle N-1 actualisée au 31 octobre 2023</v>
      </c>
      <c r="E5" s="1208"/>
      <c r="F5" s="1208"/>
      <c r="G5" s="1208"/>
      <c r="H5" s="1208"/>
      <c r="I5" s="1208"/>
      <c r="J5" s="1209"/>
      <c r="K5" s="84"/>
      <c r="L5" s="1207" t="str">
        <f>"Activité prévisionnelle "&amp;'TELEBUDGET Enfance et adultes'!G45</f>
        <v>Activité prévisionnelle 2024</v>
      </c>
      <c r="M5" s="1208"/>
      <c r="N5" s="1208"/>
      <c r="O5" s="1208"/>
      <c r="P5" s="1208"/>
      <c r="Q5" s="1208"/>
      <c r="R5" s="1209"/>
      <c r="S5" s="46"/>
    </row>
    <row r="6" spans="2:20" ht="33" customHeight="1">
      <c r="B6" s="45"/>
      <c r="C6" s="84"/>
      <c r="D6" s="1201" t="str">
        <f>"TOTAL "&amp;'TELEBUDGET Enfance et adultes'!G45-1</f>
        <v>TOTAL 2023</v>
      </c>
      <c r="E6" s="1202" t="s">
        <v>5</v>
      </c>
      <c r="F6" s="1197" t="s">
        <v>6</v>
      </c>
      <c r="G6" s="1198"/>
      <c r="H6" s="1202" t="s">
        <v>598</v>
      </c>
      <c r="I6" s="1203" t="s">
        <v>599</v>
      </c>
      <c r="J6" s="1199" t="s">
        <v>439</v>
      </c>
      <c r="K6" s="84"/>
      <c r="L6" s="1201" t="str">
        <f>"TOTAL "&amp;'TELEBUDGET Enfance et adultes'!G45</f>
        <v>TOTAL 2024</v>
      </c>
      <c r="M6" s="1202" t="s">
        <v>5</v>
      </c>
      <c r="N6" s="1197" t="s">
        <v>6</v>
      </c>
      <c r="O6" s="1198"/>
      <c r="P6" s="1202" t="s">
        <v>598</v>
      </c>
      <c r="Q6" s="1203" t="s">
        <v>599</v>
      </c>
      <c r="R6" s="1199" t="s">
        <v>439</v>
      </c>
      <c r="S6" s="46"/>
    </row>
    <row r="7" spans="2:20" ht="40.5" customHeight="1" thickBot="1">
      <c r="B7" s="45"/>
      <c r="C7" s="193" t="s">
        <v>759</v>
      </c>
      <c r="D7" s="1189"/>
      <c r="E7" s="1180"/>
      <c r="F7" s="204" t="s">
        <v>760</v>
      </c>
      <c r="G7" s="210" t="s">
        <v>761</v>
      </c>
      <c r="H7" s="1180"/>
      <c r="I7" s="1204"/>
      <c r="J7" s="1200"/>
      <c r="K7" s="85"/>
      <c r="L7" s="1189"/>
      <c r="M7" s="1180"/>
      <c r="N7" s="204" t="s">
        <v>760</v>
      </c>
      <c r="O7" s="210" t="s">
        <v>761</v>
      </c>
      <c r="P7" s="1180"/>
      <c r="Q7" s="1204"/>
      <c r="R7" s="1200"/>
      <c r="S7" s="86"/>
      <c r="T7" s="87"/>
    </row>
    <row r="8" spans="2:20" ht="14.25" customHeight="1" thickTop="1" thickBot="1">
      <c r="B8" s="45"/>
      <c r="C8" s="68"/>
      <c r="D8" s="88" t="s">
        <v>600</v>
      </c>
      <c r="E8" s="49" t="s">
        <v>58</v>
      </c>
      <c r="F8" s="49" t="s">
        <v>59</v>
      </c>
      <c r="G8" s="89"/>
      <c r="H8" s="49" t="s">
        <v>60</v>
      </c>
      <c r="I8" s="49" t="s">
        <v>66</v>
      </c>
      <c r="J8" s="49" t="s">
        <v>67</v>
      </c>
      <c r="K8" s="49"/>
      <c r="L8" s="88" t="s">
        <v>603</v>
      </c>
      <c r="M8" s="49" t="s">
        <v>68</v>
      </c>
      <c r="N8" s="49" t="s">
        <v>381</v>
      </c>
      <c r="O8" s="89"/>
      <c r="P8" s="49" t="s">
        <v>382</v>
      </c>
      <c r="Q8" s="49" t="s">
        <v>601</v>
      </c>
      <c r="R8" s="49" t="s">
        <v>602</v>
      </c>
      <c r="S8" s="46"/>
    </row>
    <row r="9" spans="2:20" ht="17.25" customHeight="1" thickTop="1">
      <c r="B9" s="45"/>
      <c r="C9" s="90" t="s">
        <v>63</v>
      </c>
      <c r="D9" s="91">
        <f t="shared" ref="D9:D20" si="0">SUM(E9:F9)+SUM(H9:J9)</f>
        <v>0</v>
      </c>
      <c r="E9" s="25"/>
      <c r="F9" s="25"/>
      <c r="G9" s="35"/>
      <c r="H9" s="25"/>
      <c r="I9" s="25"/>
      <c r="J9" s="26"/>
      <c r="K9" s="92"/>
      <c r="L9" s="93">
        <f t="shared" ref="L9:L20" si="1">SUM(M9:N9)+SUM(P9:R9)</f>
        <v>0</v>
      </c>
      <c r="M9" s="25"/>
      <c r="N9" s="25"/>
      <c r="O9" s="35"/>
      <c r="P9" s="25"/>
      <c r="Q9" s="25"/>
      <c r="R9" s="26"/>
      <c r="S9" s="46"/>
    </row>
    <row r="10" spans="2:20" ht="17.25" customHeight="1">
      <c r="B10" s="45"/>
      <c r="C10" s="94" t="s">
        <v>64</v>
      </c>
      <c r="D10" s="95">
        <f t="shared" si="0"/>
        <v>0</v>
      </c>
      <c r="E10" s="27"/>
      <c r="F10" s="27"/>
      <c r="G10" s="36"/>
      <c r="H10" s="27"/>
      <c r="I10" s="27"/>
      <c r="J10" s="28"/>
      <c r="K10" s="92"/>
      <c r="L10" s="96">
        <f t="shared" si="1"/>
        <v>0</v>
      </c>
      <c r="M10" s="27"/>
      <c r="N10" s="27"/>
      <c r="O10" s="36"/>
      <c r="P10" s="27"/>
      <c r="Q10" s="27"/>
      <c r="R10" s="28"/>
      <c r="S10" s="46"/>
    </row>
    <row r="11" spans="2:20" ht="17.25" customHeight="1">
      <c r="B11" s="45"/>
      <c r="C11" s="97" t="s">
        <v>65</v>
      </c>
      <c r="D11" s="95">
        <f t="shared" si="0"/>
        <v>0</v>
      </c>
      <c r="E11" s="29"/>
      <c r="F11" s="29"/>
      <c r="G11" s="37"/>
      <c r="H11" s="29"/>
      <c r="I11" s="29"/>
      <c r="J11" s="30"/>
      <c r="K11" s="98"/>
      <c r="L11" s="96">
        <f t="shared" si="1"/>
        <v>0</v>
      </c>
      <c r="M11" s="29"/>
      <c r="N11" s="29"/>
      <c r="O11" s="37"/>
      <c r="P11" s="29"/>
      <c r="Q11" s="29"/>
      <c r="R11" s="30"/>
      <c r="S11" s="46"/>
    </row>
    <row r="12" spans="2:20" ht="17.25" customHeight="1">
      <c r="B12" s="45"/>
      <c r="C12" s="62" t="s">
        <v>98</v>
      </c>
      <c r="D12" s="95">
        <f t="shared" si="0"/>
        <v>0</v>
      </c>
      <c r="E12" s="31"/>
      <c r="F12" s="31"/>
      <c r="G12" s="38"/>
      <c r="H12" s="31"/>
      <c r="I12" s="31"/>
      <c r="J12" s="32"/>
      <c r="K12" s="98"/>
      <c r="L12" s="96">
        <f t="shared" si="1"/>
        <v>0</v>
      </c>
      <c r="M12" s="31"/>
      <c r="N12" s="31"/>
      <c r="O12" s="38"/>
      <c r="P12" s="31"/>
      <c r="Q12" s="31"/>
      <c r="R12" s="32"/>
      <c r="S12" s="46"/>
    </row>
    <row r="13" spans="2:20" ht="17.25" customHeight="1">
      <c r="B13" s="45"/>
      <c r="C13" s="62" t="s">
        <v>98</v>
      </c>
      <c r="D13" s="95">
        <f t="shared" si="0"/>
        <v>0</v>
      </c>
      <c r="E13" s="31"/>
      <c r="F13" s="31"/>
      <c r="G13" s="38"/>
      <c r="H13" s="31"/>
      <c r="I13" s="31"/>
      <c r="J13" s="32"/>
      <c r="K13" s="98"/>
      <c r="L13" s="96">
        <f t="shared" si="1"/>
        <v>0</v>
      </c>
      <c r="M13" s="31"/>
      <c r="N13" s="31"/>
      <c r="O13" s="38"/>
      <c r="P13" s="31"/>
      <c r="Q13" s="31"/>
      <c r="R13" s="32"/>
      <c r="S13" s="46"/>
    </row>
    <row r="14" spans="2:20" ht="17.25" customHeight="1">
      <c r="B14" s="45"/>
      <c r="C14" s="62" t="s">
        <v>98</v>
      </c>
      <c r="D14" s="95">
        <f t="shared" si="0"/>
        <v>0</v>
      </c>
      <c r="E14" s="31"/>
      <c r="F14" s="31"/>
      <c r="G14" s="38"/>
      <c r="H14" s="31"/>
      <c r="I14" s="31"/>
      <c r="J14" s="32"/>
      <c r="K14" s="98"/>
      <c r="L14" s="96">
        <f t="shared" si="1"/>
        <v>0</v>
      </c>
      <c r="M14" s="31"/>
      <c r="N14" s="31"/>
      <c r="O14" s="38"/>
      <c r="P14" s="31"/>
      <c r="Q14" s="31"/>
      <c r="R14" s="32"/>
      <c r="S14" s="46"/>
    </row>
    <row r="15" spans="2:20" ht="17.25" customHeight="1">
      <c r="B15" s="45"/>
      <c r="C15" s="62" t="s">
        <v>98</v>
      </c>
      <c r="D15" s="95">
        <f t="shared" si="0"/>
        <v>0</v>
      </c>
      <c r="E15" s="31"/>
      <c r="F15" s="31"/>
      <c r="G15" s="38"/>
      <c r="H15" s="31"/>
      <c r="I15" s="31"/>
      <c r="J15" s="32"/>
      <c r="K15" s="98"/>
      <c r="L15" s="96">
        <f t="shared" si="1"/>
        <v>0</v>
      </c>
      <c r="M15" s="31"/>
      <c r="N15" s="31"/>
      <c r="O15" s="38"/>
      <c r="P15" s="31"/>
      <c r="Q15" s="31"/>
      <c r="R15" s="32"/>
      <c r="S15" s="46"/>
    </row>
    <row r="16" spans="2:20" ht="17.25" customHeight="1">
      <c r="B16" s="45"/>
      <c r="C16" s="62" t="s">
        <v>98</v>
      </c>
      <c r="D16" s="95">
        <f t="shared" si="0"/>
        <v>0</v>
      </c>
      <c r="E16" s="31"/>
      <c r="F16" s="31"/>
      <c r="G16" s="38"/>
      <c r="H16" s="31"/>
      <c r="I16" s="31"/>
      <c r="J16" s="32"/>
      <c r="K16" s="98"/>
      <c r="L16" s="96">
        <f t="shared" si="1"/>
        <v>0</v>
      </c>
      <c r="M16" s="31"/>
      <c r="N16" s="31"/>
      <c r="O16" s="38"/>
      <c r="P16" s="31"/>
      <c r="Q16" s="31"/>
      <c r="R16" s="32"/>
      <c r="S16" s="46"/>
    </row>
    <row r="17" spans="2:19" ht="17.25" customHeight="1">
      <c r="B17" s="45"/>
      <c r="C17" s="62" t="s">
        <v>98</v>
      </c>
      <c r="D17" s="95">
        <f t="shared" si="0"/>
        <v>0</v>
      </c>
      <c r="E17" s="31"/>
      <c r="F17" s="31"/>
      <c r="G17" s="38"/>
      <c r="H17" s="31"/>
      <c r="I17" s="31"/>
      <c r="J17" s="32"/>
      <c r="K17" s="98"/>
      <c r="L17" s="96">
        <f t="shared" si="1"/>
        <v>0</v>
      </c>
      <c r="M17" s="31"/>
      <c r="N17" s="31"/>
      <c r="O17" s="38"/>
      <c r="P17" s="31"/>
      <c r="Q17" s="31"/>
      <c r="R17" s="32"/>
      <c r="S17" s="46"/>
    </row>
    <row r="18" spans="2:19" ht="17.25" customHeight="1">
      <c r="B18" s="45"/>
      <c r="C18" s="62" t="s">
        <v>98</v>
      </c>
      <c r="D18" s="95">
        <f t="shared" si="0"/>
        <v>0</v>
      </c>
      <c r="E18" s="31"/>
      <c r="F18" s="31"/>
      <c r="G18" s="38"/>
      <c r="H18" s="31"/>
      <c r="I18" s="31"/>
      <c r="J18" s="32"/>
      <c r="K18" s="98"/>
      <c r="L18" s="96">
        <f t="shared" si="1"/>
        <v>0</v>
      </c>
      <c r="M18" s="31"/>
      <c r="N18" s="31"/>
      <c r="O18" s="38"/>
      <c r="P18" s="31"/>
      <c r="Q18" s="31"/>
      <c r="R18" s="32"/>
      <c r="S18" s="46"/>
    </row>
    <row r="19" spans="2:19" ht="17.25" customHeight="1">
      <c r="B19" s="45"/>
      <c r="C19" s="62" t="s">
        <v>98</v>
      </c>
      <c r="D19" s="95">
        <f t="shared" si="0"/>
        <v>0</v>
      </c>
      <c r="E19" s="31"/>
      <c r="F19" s="31"/>
      <c r="G19" s="38"/>
      <c r="H19" s="31"/>
      <c r="I19" s="31"/>
      <c r="J19" s="32"/>
      <c r="K19" s="98"/>
      <c r="L19" s="96">
        <f t="shared" si="1"/>
        <v>0</v>
      </c>
      <c r="M19" s="31"/>
      <c r="N19" s="31"/>
      <c r="O19" s="38"/>
      <c r="P19" s="31"/>
      <c r="Q19" s="31"/>
      <c r="R19" s="32"/>
      <c r="S19" s="46"/>
    </row>
    <row r="20" spans="2:19" ht="17.25" customHeight="1" thickBot="1">
      <c r="B20" s="45"/>
      <c r="C20" s="63" t="s">
        <v>98</v>
      </c>
      <c r="D20" s="99">
        <f t="shared" si="0"/>
        <v>0</v>
      </c>
      <c r="E20" s="33"/>
      <c r="F20" s="33"/>
      <c r="G20" s="39"/>
      <c r="H20" s="33"/>
      <c r="I20" s="33"/>
      <c r="J20" s="34"/>
      <c r="K20" s="98"/>
      <c r="L20" s="100">
        <f t="shared" si="1"/>
        <v>0</v>
      </c>
      <c r="M20" s="33"/>
      <c r="N20" s="33"/>
      <c r="O20" s="39"/>
      <c r="P20" s="33"/>
      <c r="Q20" s="33"/>
      <c r="R20" s="34"/>
      <c r="S20" s="46"/>
    </row>
    <row r="21" spans="2:19" ht="8.25" customHeight="1" thickTop="1" thickBot="1">
      <c r="B21" s="45"/>
      <c r="C21" s="56"/>
      <c r="D21" s="98"/>
      <c r="E21" s="98"/>
      <c r="F21" s="98"/>
      <c r="G21" s="101"/>
      <c r="H21" s="98"/>
      <c r="I21" s="98"/>
      <c r="J21" s="98"/>
      <c r="K21" s="98"/>
      <c r="L21" s="98"/>
      <c r="M21" s="98"/>
      <c r="N21" s="98"/>
      <c r="O21" s="101"/>
      <c r="P21" s="98"/>
      <c r="Q21" s="98"/>
      <c r="R21" s="98"/>
      <c r="S21" s="46"/>
    </row>
    <row r="22" spans="2:19" ht="14.25" thickTop="1" thickBot="1">
      <c r="B22" s="45"/>
      <c r="C22" s="57" t="s">
        <v>62</v>
      </c>
      <c r="D22" s="102">
        <f>SUM(E22:F22)+SUM(H22:J22)</f>
        <v>0</v>
      </c>
      <c r="E22" s="102">
        <f t="shared" ref="E22:J22" si="2">SUM(E9:E20)</f>
        <v>0</v>
      </c>
      <c r="F22" s="102">
        <f t="shared" si="2"/>
        <v>0</v>
      </c>
      <c r="G22" s="103">
        <f t="shared" si="2"/>
        <v>0</v>
      </c>
      <c r="H22" s="102">
        <f t="shared" si="2"/>
        <v>0</v>
      </c>
      <c r="I22" s="102">
        <f t="shared" si="2"/>
        <v>0</v>
      </c>
      <c r="J22" s="102">
        <f t="shared" si="2"/>
        <v>0</v>
      </c>
      <c r="K22" s="92"/>
      <c r="L22" s="104">
        <f>SUM(M22:N22)+SUM(P22:R22)</f>
        <v>0</v>
      </c>
      <c r="M22" s="102">
        <f t="shared" ref="M22:R22" si="3">SUM(M9:M20)</f>
        <v>0</v>
      </c>
      <c r="N22" s="102">
        <f t="shared" si="3"/>
        <v>0</v>
      </c>
      <c r="O22" s="103">
        <f t="shared" si="3"/>
        <v>0</v>
      </c>
      <c r="P22" s="102">
        <f t="shared" si="3"/>
        <v>0</v>
      </c>
      <c r="Q22" s="102">
        <f t="shared" si="3"/>
        <v>0</v>
      </c>
      <c r="R22" s="102">
        <f t="shared" si="3"/>
        <v>0</v>
      </c>
      <c r="S22" s="46"/>
    </row>
    <row r="23" spans="2:19" ht="9.75" customHeight="1" thickTop="1">
      <c r="B23" s="45"/>
      <c r="C23" s="68"/>
      <c r="D23" s="68"/>
      <c r="E23" s="68"/>
      <c r="F23" s="68"/>
      <c r="G23" s="68"/>
      <c r="H23" s="68"/>
      <c r="I23" s="68"/>
      <c r="J23" s="68"/>
      <c r="K23" s="68"/>
      <c r="L23" s="68"/>
      <c r="M23" s="68"/>
      <c r="N23" s="68"/>
      <c r="O23" s="68"/>
      <c r="P23" s="68"/>
      <c r="Q23" s="68"/>
      <c r="R23" s="68"/>
      <c r="S23" s="46"/>
    </row>
    <row r="24" spans="2:19" ht="9.75" customHeight="1" thickBot="1">
      <c r="B24" s="45"/>
      <c r="C24" s="211"/>
      <c r="D24" s="211"/>
      <c r="E24" s="211"/>
      <c r="F24" s="211"/>
      <c r="G24" s="211"/>
      <c r="H24" s="211"/>
      <c r="I24" s="211"/>
      <c r="J24" s="211"/>
      <c r="K24" s="211"/>
      <c r="L24" s="211"/>
      <c r="M24" s="211"/>
      <c r="N24" s="211"/>
      <c r="O24" s="211"/>
      <c r="P24" s="211"/>
      <c r="Q24" s="211"/>
      <c r="R24" s="211"/>
      <c r="S24" s="46"/>
    </row>
    <row r="25" spans="2:19" ht="25.9" customHeight="1" thickTop="1" thickBot="1">
      <c r="B25" s="45"/>
      <c r="C25" s="69" t="str">
        <f>"2. Tableau prévisionnel actualisé au 31 janvier "&amp;'TELEBUDGET Enfance et adultes'!G45</f>
        <v>2. Tableau prévisionnel actualisé au 31 janvier 2024</v>
      </c>
      <c r="D25" s="209"/>
      <c r="E25" s="84"/>
      <c r="F25" s="84"/>
      <c r="G25" s="84"/>
      <c r="H25" s="84"/>
      <c r="I25" s="84"/>
      <c r="J25" s="84"/>
      <c r="K25" s="84"/>
      <c r="L25" s="209"/>
      <c r="M25" s="84"/>
      <c r="N25" s="84"/>
      <c r="O25" s="84"/>
      <c r="P25" s="84"/>
      <c r="Q25" s="84"/>
      <c r="R25" s="84"/>
      <c r="S25" s="46"/>
    </row>
    <row r="26" spans="2:19" s="106" customFormat="1" ht="13.9" customHeight="1" thickTop="1">
      <c r="B26" s="45"/>
      <c r="C26" s="69"/>
      <c r="D26" s="1207" t="str">
        <f>"Activité réelle "&amp;'TELEBUDGET Enfance et adultes'!G45-1</f>
        <v>Activité réelle 2023</v>
      </c>
      <c r="E26" s="1208"/>
      <c r="F26" s="1208"/>
      <c r="G26" s="1208"/>
      <c r="H26" s="1208"/>
      <c r="I26" s="1208"/>
      <c r="J26" s="1209"/>
      <c r="K26" s="84"/>
      <c r="L26" s="1207" t="str">
        <f>"Activité prévisionnelle actualisée au 31 janvier "&amp;'TELEBUDGET Enfance et adultes'!G45</f>
        <v>Activité prévisionnelle actualisée au 31 janvier 2024</v>
      </c>
      <c r="M26" s="1208"/>
      <c r="N26" s="1208"/>
      <c r="O26" s="1208"/>
      <c r="P26" s="1208"/>
      <c r="Q26" s="1208"/>
      <c r="R26" s="1209"/>
      <c r="S26" s="107"/>
    </row>
    <row r="27" spans="2:19" s="106" customFormat="1" ht="13.5" customHeight="1">
      <c r="B27" s="45"/>
      <c r="C27" s="84"/>
      <c r="D27" s="1201" t="str">
        <f>"TOTAL "&amp;'TELEBUDGET Enfance et adultes'!G45-1</f>
        <v>TOTAL 2023</v>
      </c>
      <c r="E27" s="1202" t="s">
        <v>5</v>
      </c>
      <c r="F27" s="1197" t="s">
        <v>6</v>
      </c>
      <c r="G27" s="1198"/>
      <c r="H27" s="1202" t="s">
        <v>598</v>
      </c>
      <c r="I27" s="1203" t="s">
        <v>599</v>
      </c>
      <c r="J27" s="1199" t="s">
        <v>439</v>
      </c>
      <c r="K27" s="84"/>
      <c r="L27" s="1201" t="str">
        <f>"TOTAL "&amp;'TELEBUDGET Enfance et adultes'!G45</f>
        <v>TOTAL 2024</v>
      </c>
      <c r="M27" s="1202" t="s">
        <v>5</v>
      </c>
      <c r="N27" s="1197" t="s">
        <v>6</v>
      </c>
      <c r="O27" s="1198"/>
      <c r="P27" s="1202" t="s">
        <v>598</v>
      </c>
      <c r="Q27" s="1203" t="s">
        <v>599</v>
      </c>
      <c r="R27" s="1199" t="s">
        <v>439</v>
      </c>
      <c r="S27" s="212"/>
    </row>
    <row r="28" spans="2:19" ht="39" thickBot="1">
      <c r="B28" s="45"/>
      <c r="C28" s="193" t="s">
        <v>759</v>
      </c>
      <c r="D28" s="1189"/>
      <c r="E28" s="1180"/>
      <c r="F28" s="204" t="s">
        <v>760</v>
      </c>
      <c r="G28" s="210" t="s">
        <v>761</v>
      </c>
      <c r="H28" s="1180"/>
      <c r="I28" s="1204"/>
      <c r="J28" s="1200"/>
      <c r="K28" s="85"/>
      <c r="L28" s="1189"/>
      <c r="M28" s="1180"/>
      <c r="N28" s="204" t="s">
        <v>760</v>
      </c>
      <c r="O28" s="210" t="s">
        <v>761</v>
      </c>
      <c r="P28" s="1180"/>
      <c r="Q28" s="1204"/>
      <c r="R28" s="1200"/>
      <c r="S28" s="46"/>
    </row>
    <row r="29" spans="2:19" ht="14.25" thickTop="1" thickBot="1">
      <c r="B29" s="45"/>
      <c r="C29" s="68"/>
      <c r="D29" s="88" t="s">
        <v>600</v>
      </c>
      <c r="E29" s="49" t="s">
        <v>58</v>
      </c>
      <c r="F29" s="49" t="s">
        <v>59</v>
      </c>
      <c r="G29" s="89"/>
      <c r="H29" s="49" t="s">
        <v>60</v>
      </c>
      <c r="I29" s="49" t="s">
        <v>66</v>
      </c>
      <c r="J29" s="49" t="s">
        <v>67</v>
      </c>
      <c r="K29" s="49"/>
      <c r="L29" s="88" t="s">
        <v>603</v>
      </c>
      <c r="M29" s="49" t="s">
        <v>68</v>
      </c>
      <c r="N29" s="49" t="s">
        <v>381</v>
      </c>
      <c r="O29" s="89"/>
      <c r="P29" s="49" t="s">
        <v>382</v>
      </c>
      <c r="Q29" s="49" t="s">
        <v>601</v>
      </c>
      <c r="R29" s="49" t="s">
        <v>602</v>
      </c>
      <c r="S29" s="46"/>
    </row>
    <row r="30" spans="2:19" ht="13.5" thickTop="1">
      <c r="B30" s="45"/>
      <c r="C30" s="90" t="s">
        <v>63</v>
      </c>
      <c r="D30" s="91">
        <f t="shared" ref="D30:D41" si="4">SUM(E30:F30)+SUM(H30:J30)</f>
        <v>0</v>
      </c>
      <c r="E30" s="25"/>
      <c r="F30" s="25"/>
      <c r="G30" s="35"/>
      <c r="H30" s="25"/>
      <c r="I30" s="25"/>
      <c r="J30" s="26"/>
      <c r="K30" s="92"/>
      <c r="L30" s="93">
        <f t="shared" ref="L30:L41" si="5">SUM(M30:N30)+SUM(P30:R30)</f>
        <v>0</v>
      </c>
      <c r="M30" s="25"/>
      <c r="N30" s="25"/>
      <c r="O30" s="35"/>
      <c r="P30" s="25"/>
      <c r="Q30" s="25"/>
      <c r="R30" s="26"/>
      <c r="S30" s="46"/>
    </row>
    <row r="31" spans="2:19">
      <c r="B31" s="45"/>
      <c r="C31" s="94" t="s">
        <v>64</v>
      </c>
      <c r="D31" s="95">
        <f t="shared" si="4"/>
        <v>0</v>
      </c>
      <c r="E31" s="27"/>
      <c r="F31" s="27"/>
      <c r="G31" s="36"/>
      <c r="H31" s="27"/>
      <c r="I31" s="27"/>
      <c r="J31" s="28"/>
      <c r="K31" s="92"/>
      <c r="L31" s="96">
        <f t="shared" si="5"/>
        <v>0</v>
      </c>
      <c r="M31" s="27"/>
      <c r="N31" s="27"/>
      <c r="O31" s="36"/>
      <c r="P31" s="27"/>
      <c r="Q31" s="27"/>
      <c r="R31" s="28"/>
      <c r="S31" s="46"/>
    </row>
    <row r="32" spans="2:19">
      <c r="B32" s="45"/>
      <c r="C32" s="97" t="s">
        <v>65</v>
      </c>
      <c r="D32" s="95">
        <f t="shared" si="4"/>
        <v>0</v>
      </c>
      <c r="E32" s="29"/>
      <c r="F32" s="29"/>
      <c r="G32" s="37"/>
      <c r="H32" s="29"/>
      <c r="I32" s="29"/>
      <c r="J32" s="30"/>
      <c r="K32" s="98"/>
      <c r="L32" s="96">
        <f t="shared" si="5"/>
        <v>0</v>
      </c>
      <c r="M32" s="29"/>
      <c r="N32" s="29"/>
      <c r="O32" s="37"/>
      <c r="P32" s="29"/>
      <c r="Q32" s="29"/>
      <c r="R32" s="30"/>
      <c r="S32" s="46"/>
    </row>
    <row r="33" spans="2:19">
      <c r="B33" s="45"/>
      <c r="C33" s="97" t="str">
        <f>C12</f>
        <v>Autre (à préciser)</v>
      </c>
      <c r="D33" s="95">
        <f t="shared" si="4"/>
        <v>0</v>
      </c>
      <c r="E33" s="31"/>
      <c r="F33" s="31"/>
      <c r="G33" s="38"/>
      <c r="H33" s="31"/>
      <c r="I33" s="31"/>
      <c r="J33" s="32"/>
      <c r="K33" s="98"/>
      <c r="L33" s="96">
        <f t="shared" si="5"/>
        <v>0</v>
      </c>
      <c r="M33" s="31"/>
      <c r="N33" s="31"/>
      <c r="O33" s="38"/>
      <c r="P33" s="31"/>
      <c r="Q33" s="31"/>
      <c r="R33" s="32"/>
      <c r="S33" s="46"/>
    </row>
    <row r="34" spans="2:19">
      <c r="B34" s="45"/>
      <c r="C34" s="97" t="str">
        <f t="shared" ref="C34:C41" si="6">C13</f>
        <v>Autre (à préciser)</v>
      </c>
      <c r="D34" s="95">
        <f t="shared" si="4"/>
        <v>0</v>
      </c>
      <c r="E34" s="31"/>
      <c r="F34" s="31"/>
      <c r="G34" s="38"/>
      <c r="H34" s="31"/>
      <c r="I34" s="31"/>
      <c r="J34" s="32"/>
      <c r="K34" s="98"/>
      <c r="L34" s="96">
        <f t="shared" si="5"/>
        <v>0</v>
      </c>
      <c r="M34" s="31"/>
      <c r="N34" s="31"/>
      <c r="O34" s="38"/>
      <c r="P34" s="31"/>
      <c r="Q34" s="31"/>
      <c r="R34" s="32"/>
      <c r="S34" s="46"/>
    </row>
    <row r="35" spans="2:19">
      <c r="B35" s="45"/>
      <c r="C35" s="97" t="str">
        <f t="shared" si="6"/>
        <v>Autre (à préciser)</v>
      </c>
      <c r="D35" s="95">
        <f t="shared" si="4"/>
        <v>0</v>
      </c>
      <c r="E35" s="31"/>
      <c r="F35" s="31"/>
      <c r="G35" s="38"/>
      <c r="H35" s="31"/>
      <c r="I35" s="31"/>
      <c r="J35" s="32"/>
      <c r="K35" s="98"/>
      <c r="L35" s="96">
        <f t="shared" si="5"/>
        <v>0</v>
      </c>
      <c r="M35" s="31"/>
      <c r="N35" s="31"/>
      <c r="O35" s="38"/>
      <c r="P35" s="31"/>
      <c r="Q35" s="31"/>
      <c r="R35" s="32"/>
      <c r="S35" s="46"/>
    </row>
    <row r="36" spans="2:19">
      <c r="B36" s="45"/>
      <c r="C36" s="97" t="str">
        <f t="shared" si="6"/>
        <v>Autre (à préciser)</v>
      </c>
      <c r="D36" s="95">
        <f t="shared" si="4"/>
        <v>0</v>
      </c>
      <c r="E36" s="31"/>
      <c r="F36" s="31"/>
      <c r="G36" s="38"/>
      <c r="H36" s="31"/>
      <c r="I36" s="31"/>
      <c r="J36" s="32"/>
      <c r="K36" s="98"/>
      <c r="L36" s="96">
        <f t="shared" si="5"/>
        <v>0</v>
      </c>
      <c r="M36" s="31"/>
      <c r="N36" s="31"/>
      <c r="O36" s="38"/>
      <c r="P36" s="31"/>
      <c r="Q36" s="31"/>
      <c r="R36" s="32"/>
      <c r="S36" s="46"/>
    </row>
    <row r="37" spans="2:19">
      <c r="B37" s="45"/>
      <c r="C37" s="97" t="str">
        <f t="shared" si="6"/>
        <v>Autre (à préciser)</v>
      </c>
      <c r="D37" s="95">
        <f t="shared" si="4"/>
        <v>0</v>
      </c>
      <c r="E37" s="31"/>
      <c r="F37" s="31"/>
      <c r="G37" s="38"/>
      <c r="H37" s="31"/>
      <c r="I37" s="31"/>
      <c r="J37" s="32"/>
      <c r="K37" s="98"/>
      <c r="L37" s="96">
        <f t="shared" si="5"/>
        <v>0</v>
      </c>
      <c r="M37" s="31"/>
      <c r="N37" s="31"/>
      <c r="O37" s="38"/>
      <c r="P37" s="31"/>
      <c r="Q37" s="31"/>
      <c r="R37" s="32"/>
      <c r="S37" s="46"/>
    </row>
    <row r="38" spans="2:19">
      <c r="B38" s="45"/>
      <c r="C38" s="97" t="str">
        <f t="shared" si="6"/>
        <v>Autre (à préciser)</v>
      </c>
      <c r="D38" s="95">
        <f t="shared" si="4"/>
        <v>0</v>
      </c>
      <c r="E38" s="31"/>
      <c r="F38" s="31"/>
      <c r="G38" s="38"/>
      <c r="H38" s="31"/>
      <c r="I38" s="31"/>
      <c r="J38" s="32"/>
      <c r="K38" s="98"/>
      <c r="L38" s="96">
        <f t="shared" si="5"/>
        <v>0</v>
      </c>
      <c r="M38" s="31"/>
      <c r="N38" s="31"/>
      <c r="O38" s="38"/>
      <c r="P38" s="31"/>
      <c r="Q38" s="31"/>
      <c r="R38" s="32"/>
      <c r="S38" s="46"/>
    </row>
    <row r="39" spans="2:19">
      <c r="B39" s="45"/>
      <c r="C39" s="97" t="str">
        <f t="shared" si="6"/>
        <v>Autre (à préciser)</v>
      </c>
      <c r="D39" s="95">
        <f t="shared" si="4"/>
        <v>0</v>
      </c>
      <c r="E39" s="31"/>
      <c r="F39" s="31"/>
      <c r="G39" s="38"/>
      <c r="H39" s="31"/>
      <c r="I39" s="31"/>
      <c r="J39" s="32"/>
      <c r="K39" s="98"/>
      <c r="L39" s="96">
        <f t="shared" si="5"/>
        <v>0</v>
      </c>
      <c r="M39" s="31"/>
      <c r="N39" s="31"/>
      <c r="O39" s="38"/>
      <c r="P39" s="31"/>
      <c r="Q39" s="31"/>
      <c r="R39" s="32"/>
      <c r="S39" s="46"/>
    </row>
    <row r="40" spans="2:19">
      <c r="B40" s="45"/>
      <c r="C40" s="97" t="str">
        <f t="shared" si="6"/>
        <v>Autre (à préciser)</v>
      </c>
      <c r="D40" s="95">
        <f t="shared" si="4"/>
        <v>0</v>
      </c>
      <c r="E40" s="31"/>
      <c r="F40" s="31"/>
      <c r="G40" s="38"/>
      <c r="H40" s="31"/>
      <c r="I40" s="31"/>
      <c r="J40" s="32"/>
      <c r="K40" s="98"/>
      <c r="L40" s="96">
        <f t="shared" si="5"/>
        <v>0</v>
      </c>
      <c r="M40" s="31"/>
      <c r="N40" s="31"/>
      <c r="O40" s="38"/>
      <c r="P40" s="31"/>
      <c r="Q40" s="31"/>
      <c r="R40" s="32"/>
      <c r="S40" s="46"/>
    </row>
    <row r="41" spans="2:19" ht="13.5" thickBot="1">
      <c r="B41" s="45"/>
      <c r="C41" s="213" t="str">
        <f t="shared" si="6"/>
        <v>Autre (à préciser)</v>
      </c>
      <c r="D41" s="99">
        <f t="shared" si="4"/>
        <v>0</v>
      </c>
      <c r="E41" s="33"/>
      <c r="F41" s="33"/>
      <c r="G41" s="39"/>
      <c r="H41" s="33"/>
      <c r="I41" s="33"/>
      <c r="J41" s="34"/>
      <c r="K41" s="98"/>
      <c r="L41" s="100">
        <f t="shared" si="5"/>
        <v>0</v>
      </c>
      <c r="M41" s="33"/>
      <c r="N41" s="33"/>
      <c r="O41" s="39"/>
      <c r="P41" s="33"/>
      <c r="Q41" s="33"/>
      <c r="R41" s="34"/>
      <c r="S41" s="46"/>
    </row>
    <row r="42" spans="2:19" ht="14.25" thickTop="1" thickBot="1">
      <c r="B42" s="45"/>
      <c r="C42" s="56"/>
      <c r="D42" s="98"/>
      <c r="E42" s="98"/>
      <c r="F42" s="98"/>
      <c r="G42" s="101"/>
      <c r="H42" s="98"/>
      <c r="I42" s="98"/>
      <c r="J42" s="98"/>
      <c r="K42" s="98"/>
      <c r="L42" s="98"/>
      <c r="M42" s="98"/>
      <c r="N42" s="98"/>
      <c r="O42" s="101"/>
      <c r="P42" s="98"/>
      <c r="Q42" s="98"/>
      <c r="R42" s="98"/>
      <c r="S42" s="46"/>
    </row>
    <row r="43" spans="2:19" ht="14.25" thickTop="1" thickBot="1">
      <c r="B43" s="45"/>
      <c r="C43" s="57" t="s">
        <v>62</v>
      </c>
      <c r="D43" s="102">
        <f>SUM(E43:F43)+SUM(H43:J43)</f>
        <v>0</v>
      </c>
      <c r="E43" s="102">
        <f t="shared" ref="E43:J43" si="7">SUM(E30:E41)</f>
        <v>0</v>
      </c>
      <c r="F43" s="102">
        <f t="shared" si="7"/>
        <v>0</v>
      </c>
      <c r="G43" s="103">
        <f t="shared" si="7"/>
        <v>0</v>
      </c>
      <c r="H43" s="102">
        <f t="shared" si="7"/>
        <v>0</v>
      </c>
      <c r="I43" s="102">
        <f t="shared" si="7"/>
        <v>0</v>
      </c>
      <c r="J43" s="102">
        <f t="shared" si="7"/>
        <v>0</v>
      </c>
      <c r="K43" s="92"/>
      <c r="L43" s="104">
        <f>SUM(M43:N43)+SUM(P43:R43)</f>
        <v>0</v>
      </c>
      <c r="M43" s="102">
        <f t="shared" ref="M43:R43" si="8">SUM(M30:M41)</f>
        <v>0</v>
      </c>
      <c r="N43" s="102">
        <f t="shared" si="8"/>
        <v>0</v>
      </c>
      <c r="O43" s="103">
        <f t="shared" si="8"/>
        <v>0</v>
      </c>
      <c r="P43" s="102">
        <f t="shared" si="8"/>
        <v>0</v>
      </c>
      <c r="Q43" s="102">
        <f t="shared" si="8"/>
        <v>0</v>
      </c>
      <c r="R43" s="102">
        <f t="shared" si="8"/>
        <v>0</v>
      </c>
      <c r="S43" s="46"/>
    </row>
    <row r="44" spans="2:19" ht="13.5" thickTop="1">
      <c r="B44" s="45"/>
      <c r="C44" s="68"/>
      <c r="D44" s="68"/>
      <c r="E44" s="68"/>
      <c r="F44" s="68"/>
      <c r="G44" s="68"/>
      <c r="H44" s="68"/>
      <c r="I44" s="68"/>
      <c r="J44" s="68"/>
      <c r="K44" s="68"/>
      <c r="L44" s="68"/>
      <c r="M44" s="68"/>
      <c r="N44" s="68"/>
      <c r="O44" s="68"/>
      <c r="P44" s="68"/>
      <c r="Q44" s="68"/>
      <c r="R44" s="68"/>
      <c r="S44" s="46"/>
    </row>
    <row r="45" spans="2:19" ht="28.15" customHeight="1">
      <c r="B45" s="45"/>
      <c r="C45" s="105" t="str">
        <f>"Montant total des tarifs facturés aux conseils départementaux au titre de l'année "&amp;'TELEBUDGET Enfance et adultes'!G45-1</f>
        <v>Montant total des tarifs facturés aux conseils départementaux au titre de l'année 2023</v>
      </c>
      <c r="D45" s="98"/>
      <c r="E45" s="1205"/>
      <c r="F45" s="1206"/>
      <c r="G45" s="209"/>
      <c r="H45" s="68"/>
      <c r="I45" s="68"/>
      <c r="J45" s="68"/>
      <c r="K45" s="68"/>
      <c r="L45" s="214"/>
      <c r="M45" s="214"/>
      <c r="N45" s="214"/>
      <c r="O45" s="214"/>
      <c r="P45" s="214"/>
      <c r="Q45" s="98"/>
      <c r="R45" s="98"/>
      <c r="S45" s="46"/>
    </row>
    <row r="46" spans="2:19" ht="12" customHeight="1">
      <c r="B46" s="45"/>
      <c r="C46" s="105"/>
      <c r="D46" s="98"/>
      <c r="E46" s="165"/>
      <c r="F46" s="165"/>
      <c r="G46" s="209"/>
      <c r="H46" s="68"/>
      <c r="I46" s="68"/>
      <c r="J46" s="68"/>
      <c r="K46" s="68"/>
      <c r="L46" s="214"/>
      <c r="M46" s="214"/>
      <c r="N46" s="214"/>
      <c r="O46" s="214"/>
      <c r="P46" s="214"/>
      <c r="Q46" s="98"/>
      <c r="R46" s="98"/>
      <c r="S46" s="46"/>
    </row>
    <row r="47" spans="2:19" ht="18">
      <c r="B47" s="45"/>
      <c r="C47" s="109" t="s">
        <v>762</v>
      </c>
      <c r="D47" s="98"/>
      <c r="E47" s="209"/>
      <c r="F47" s="209"/>
      <c r="G47" s="209"/>
      <c r="H47" s="68"/>
      <c r="I47" s="68"/>
      <c r="J47" s="68"/>
      <c r="K47" s="68"/>
      <c r="L47" s="105"/>
      <c r="M47" s="105"/>
      <c r="N47" s="105"/>
      <c r="O47" s="105"/>
      <c r="P47" s="105"/>
      <c r="Q47" s="165"/>
      <c r="R47" s="165"/>
      <c r="S47" s="46"/>
    </row>
    <row r="48" spans="2:19" ht="13.5" thickBot="1">
      <c r="B48" s="75"/>
      <c r="C48" s="77"/>
      <c r="D48" s="77"/>
      <c r="E48" s="77"/>
      <c r="F48" s="77"/>
      <c r="G48" s="77"/>
      <c r="H48" s="77"/>
      <c r="I48" s="77"/>
      <c r="J48" s="77"/>
      <c r="K48" s="77"/>
      <c r="L48" s="77"/>
      <c r="M48" s="77"/>
      <c r="N48" s="77"/>
      <c r="O48" s="77"/>
      <c r="P48" s="77"/>
      <c r="Q48" s="77"/>
      <c r="R48" s="77"/>
      <c r="S48" s="78"/>
    </row>
    <row r="58" spans="5:5">
      <c r="E58" s="64"/>
    </row>
  </sheetData>
  <sheetProtection password="B34F" sheet="1" objects="1" scenarios="1" formatCells="0" formatColumns="0" formatRows="0" selectLockedCells="1"/>
  <mergeCells count="30">
    <mergeCell ref="R27:R28"/>
    <mergeCell ref="E45:F45"/>
    <mergeCell ref="D5:J5"/>
    <mergeCell ref="L5:R5"/>
    <mergeCell ref="D26:J26"/>
    <mergeCell ref="L26:R26"/>
    <mergeCell ref="D27:D28"/>
    <mergeCell ref="E27:E28"/>
    <mergeCell ref="H27:H28"/>
    <mergeCell ref="Q6:Q7"/>
    <mergeCell ref="L27:L28"/>
    <mergeCell ref="P27:P28"/>
    <mergeCell ref="M27:M28"/>
    <mergeCell ref="Q27:Q28"/>
    <mergeCell ref="B2:S2"/>
    <mergeCell ref="N27:O27"/>
    <mergeCell ref="J6:J7"/>
    <mergeCell ref="N6:O6"/>
    <mergeCell ref="D6:D7"/>
    <mergeCell ref="E6:E7"/>
    <mergeCell ref="H6:H7"/>
    <mergeCell ref="I6:I7"/>
    <mergeCell ref="F6:G6"/>
    <mergeCell ref="F27:G27"/>
    <mergeCell ref="I27:I28"/>
    <mergeCell ref="J27:J28"/>
    <mergeCell ref="R6:R7"/>
    <mergeCell ref="M6:M7"/>
    <mergeCell ref="L6:L7"/>
    <mergeCell ref="P6:P7"/>
  </mergeCells>
  <phoneticPr fontId="0" type="noConversion"/>
  <printOptions horizontalCentered="1" verticalCentered="1"/>
  <pageMargins left="0" right="0" top="0" bottom="0" header="0" footer="0"/>
  <pageSetup paperSize="9" scale="71" orientation="landscape" horizontalDpi="300" verticalDpi="300" r:id="rId1"/>
  <headerFooter alignWithMargins="0">
    <oddFooter>&amp;R&amp;"Times New Roman,Normal"- 3 -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0"/>
  <dimension ref="B1:O126"/>
  <sheetViews>
    <sheetView showZeros="0" zoomScale="85" zoomScaleNormal="85" zoomScaleSheetLayoutView="50" workbookViewId="0">
      <selection activeCell="G99" sqref="G99"/>
    </sheetView>
  </sheetViews>
  <sheetFormatPr baseColWidth="10" defaultRowHeight="25.5"/>
  <cols>
    <col min="1" max="1" width="2.28515625" style="218" customWidth="1"/>
    <col min="2" max="2" width="2.7109375" style="218" customWidth="1"/>
    <col min="3" max="3" width="10.42578125" style="246" customWidth="1"/>
    <col min="4" max="4" width="1.7109375" style="247" customWidth="1"/>
    <col min="5" max="5" width="107.5703125" style="248" customWidth="1"/>
    <col min="6" max="6" width="19.7109375" style="249" customWidth="1"/>
    <col min="7" max="7" width="18.7109375" style="249" customWidth="1"/>
    <col min="8" max="8" width="19.5703125" style="249" customWidth="1"/>
    <col min="9" max="9" width="17.42578125" style="249" customWidth="1"/>
    <col min="10" max="10" width="20.140625" style="249" customWidth="1"/>
    <col min="11" max="11" width="17.140625" style="249" customWidth="1"/>
    <col min="12" max="12" width="17.85546875" style="249" customWidth="1"/>
    <col min="13" max="13" width="4.7109375" style="218" customWidth="1"/>
    <col min="14" max="14" width="11.42578125" style="218"/>
    <col min="15" max="15" width="21.85546875" style="218" bestFit="1" customWidth="1"/>
    <col min="16" max="16384" width="11.42578125" style="218"/>
  </cols>
  <sheetData>
    <row r="1" spans="2:15" ht="27" thickBot="1">
      <c r="C1" s="215"/>
      <c r="D1" s="216"/>
      <c r="E1" s="219"/>
      <c r="F1" s="217"/>
      <c r="G1" s="217"/>
      <c r="H1" s="217"/>
      <c r="I1" s="217"/>
      <c r="J1" s="217"/>
      <c r="K1" s="217"/>
      <c r="L1" s="217"/>
    </row>
    <row r="2" spans="2:15" ht="31.9" customHeight="1" thickBot="1">
      <c r="B2" s="1210" t="s">
        <v>780</v>
      </c>
      <c r="C2" s="1211"/>
      <c r="D2" s="1211"/>
      <c r="E2" s="1211"/>
      <c r="F2" s="1211"/>
      <c r="G2" s="1211"/>
      <c r="H2" s="1211"/>
      <c r="I2" s="1211"/>
      <c r="J2" s="1211"/>
      <c r="K2" s="1211"/>
      <c r="L2" s="1211"/>
      <c r="M2" s="1212"/>
      <c r="N2" s="220"/>
      <c r="O2" s="220"/>
    </row>
    <row r="3" spans="2:15" s="221" customFormat="1" ht="27" customHeight="1">
      <c r="B3" s="363"/>
      <c r="C3" s="364"/>
      <c r="D3" s="365"/>
      <c r="E3" s="366"/>
      <c r="F3" s="367"/>
      <c r="G3" s="367"/>
      <c r="H3" s="367"/>
      <c r="I3" s="367"/>
      <c r="J3" s="367"/>
      <c r="K3" s="367"/>
      <c r="L3" s="367"/>
      <c r="M3" s="368"/>
    </row>
    <row r="4" spans="2:15" s="222" customFormat="1" ht="48.95" customHeight="1">
      <c r="B4" s="369"/>
      <c r="C4" s="370"/>
      <c r="D4" s="371"/>
      <c r="E4" s="372" t="s">
        <v>773</v>
      </c>
      <c r="F4" s="1213" t="str">
        <f>"Réel "&amp;'TELEBUDGET Enfance et adultes'!G45-2</f>
        <v>Réel 2022</v>
      </c>
      <c r="G4" s="1213" t="str">
        <f>"Budget exécutoire "&amp;'TELEBUDGET Enfance et adultes'!G45-1</f>
        <v>Budget exécutoire 2023</v>
      </c>
      <c r="H4" s="1213" t="s">
        <v>778</v>
      </c>
      <c r="I4" s="1213"/>
      <c r="J4" s="1213"/>
      <c r="K4" s="1213" t="s">
        <v>779</v>
      </c>
      <c r="L4" s="1213" t="s">
        <v>437</v>
      </c>
      <c r="M4" s="373"/>
    </row>
    <row r="5" spans="2:15" s="222" customFormat="1" ht="30.95" customHeight="1">
      <c r="B5" s="369"/>
      <c r="C5" s="374"/>
      <c r="D5" s="375"/>
      <c r="E5" s="376"/>
      <c r="F5" s="1213"/>
      <c r="G5" s="1213"/>
      <c r="H5" s="271" t="s">
        <v>776</v>
      </c>
      <c r="I5" s="271" t="s">
        <v>777</v>
      </c>
      <c r="J5" s="271" t="s">
        <v>99</v>
      </c>
      <c r="K5" s="1213"/>
      <c r="L5" s="1213"/>
      <c r="M5" s="373"/>
    </row>
    <row r="6" spans="2:15" s="223" customFormat="1" ht="26.1" customHeight="1">
      <c r="B6" s="377"/>
      <c r="C6" s="378" t="s">
        <v>91</v>
      </c>
      <c r="D6" s="379"/>
      <c r="E6" s="379"/>
      <c r="F6" s="380" t="s">
        <v>58</v>
      </c>
      <c r="G6" s="380" t="s">
        <v>59</v>
      </c>
      <c r="H6" s="380" t="s">
        <v>60</v>
      </c>
      <c r="I6" s="380" t="s">
        <v>66</v>
      </c>
      <c r="J6" s="380" t="s">
        <v>763</v>
      </c>
      <c r="K6" s="380" t="s">
        <v>68</v>
      </c>
      <c r="L6" s="381" t="s">
        <v>381</v>
      </c>
      <c r="M6" s="382"/>
    </row>
    <row r="7" spans="2:15" s="224" customFormat="1" ht="20.25">
      <c r="B7" s="383"/>
      <c r="C7" s="272">
        <v>601</v>
      </c>
      <c r="D7" s="273"/>
      <c r="E7" s="274" t="s">
        <v>108</v>
      </c>
      <c r="F7" s="319"/>
      <c r="G7" s="319"/>
      <c r="H7" s="319"/>
      <c r="I7" s="319"/>
      <c r="J7" s="320">
        <f>H7+I7</f>
        <v>0</v>
      </c>
      <c r="K7" s="330"/>
      <c r="L7" s="319"/>
      <c r="M7" s="384"/>
    </row>
    <row r="8" spans="2:15" s="225" customFormat="1" ht="20.25">
      <c r="B8" s="385"/>
      <c r="C8" s="275">
        <v>602</v>
      </c>
      <c r="D8" s="276"/>
      <c r="E8" s="274" t="s">
        <v>109</v>
      </c>
      <c r="F8" s="319"/>
      <c r="G8" s="319"/>
      <c r="H8" s="319"/>
      <c r="I8" s="319"/>
      <c r="J8" s="320">
        <f t="shared" ref="J8:J13" si="0">H8+I8</f>
        <v>0</v>
      </c>
      <c r="K8" s="588"/>
      <c r="L8" s="319"/>
      <c r="M8" s="386"/>
    </row>
    <row r="9" spans="2:15" s="224" customFormat="1" ht="20.25">
      <c r="B9" s="383"/>
      <c r="C9" s="272">
        <v>603</v>
      </c>
      <c r="D9" s="273"/>
      <c r="E9" s="274" t="s">
        <v>110</v>
      </c>
      <c r="F9" s="319"/>
      <c r="G9" s="319"/>
      <c r="H9" s="319"/>
      <c r="I9" s="319"/>
      <c r="J9" s="320">
        <f t="shared" si="0"/>
        <v>0</v>
      </c>
      <c r="K9" s="588"/>
      <c r="L9" s="319"/>
      <c r="M9" s="384"/>
    </row>
    <row r="10" spans="2:15" s="224" customFormat="1" ht="20.25">
      <c r="B10" s="383"/>
      <c r="C10" s="272">
        <v>606</v>
      </c>
      <c r="D10" s="273"/>
      <c r="E10" s="274" t="s">
        <v>111</v>
      </c>
      <c r="F10" s="319"/>
      <c r="G10" s="319"/>
      <c r="H10" s="319"/>
      <c r="I10" s="319"/>
      <c r="J10" s="320">
        <f t="shared" si="0"/>
        <v>0</v>
      </c>
      <c r="K10" s="588"/>
      <c r="L10" s="319"/>
      <c r="M10" s="384"/>
    </row>
    <row r="11" spans="2:15" s="224" customFormat="1" ht="20.25">
      <c r="B11" s="383"/>
      <c r="C11" s="272">
        <v>607</v>
      </c>
      <c r="D11" s="273"/>
      <c r="E11" s="274" t="s">
        <v>764</v>
      </c>
      <c r="F11" s="319"/>
      <c r="G11" s="319"/>
      <c r="H11" s="319"/>
      <c r="I11" s="319"/>
      <c r="J11" s="320">
        <f t="shared" si="0"/>
        <v>0</v>
      </c>
      <c r="K11" s="588"/>
      <c r="L11" s="319"/>
      <c r="M11" s="384"/>
    </row>
    <row r="12" spans="2:15" s="224" customFormat="1" ht="20.25">
      <c r="B12" s="383"/>
      <c r="C12" s="272">
        <v>709</v>
      </c>
      <c r="D12" s="273" t="s">
        <v>74</v>
      </c>
      <c r="E12" s="274" t="s">
        <v>112</v>
      </c>
      <c r="F12" s="319"/>
      <c r="G12" s="319"/>
      <c r="H12" s="319"/>
      <c r="I12" s="319"/>
      <c r="J12" s="320">
        <f t="shared" si="0"/>
        <v>0</v>
      </c>
      <c r="K12" s="588"/>
      <c r="L12" s="319"/>
      <c r="M12" s="384"/>
      <c r="O12" s="226"/>
    </row>
    <row r="13" spans="2:15" s="224" customFormat="1" ht="20.25">
      <c r="B13" s="383"/>
      <c r="C13" s="272">
        <v>713</v>
      </c>
      <c r="D13" s="273"/>
      <c r="E13" s="274" t="s">
        <v>765</v>
      </c>
      <c r="F13" s="319"/>
      <c r="G13" s="319"/>
      <c r="H13" s="319"/>
      <c r="I13" s="319"/>
      <c r="J13" s="320">
        <f t="shared" si="0"/>
        <v>0</v>
      </c>
      <c r="K13" s="343"/>
      <c r="L13" s="319"/>
      <c r="M13" s="384"/>
    </row>
    <row r="14" spans="2:15" s="224" customFormat="1" ht="17.100000000000001" customHeight="1">
      <c r="B14" s="383"/>
      <c r="C14" s="387"/>
      <c r="D14" s="388"/>
      <c r="E14" s="389"/>
      <c r="F14" s="321"/>
      <c r="G14" s="390"/>
      <c r="H14" s="390"/>
      <c r="I14" s="321"/>
      <c r="J14" s="321"/>
      <c r="K14" s="322"/>
      <c r="L14" s="390"/>
      <c r="M14" s="384"/>
      <c r="O14" s="226"/>
    </row>
    <row r="15" spans="2:15" s="224" customFormat="1" ht="26.1" customHeight="1">
      <c r="B15" s="383"/>
      <c r="C15" s="378" t="s">
        <v>92</v>
      </c>
      <c r="D15" s="391"/>
      <c r="E15" s="392"/>
      <c r="F15" s="323"/>
      <c r="G15" s="390"/>
      <c r="H15" s="390"/>
      <c r="I15" s="390"/>
      <c r="J15" s="323"/>
      <c r="K15" s="324"/>
      <c r="L15" s="393"/>
      <c r="M15" s="384"/>
    </row>
    <row r="16" spans="2:15" s="227" customFormat="1" ht="20.25">
      <c r="B16" s="394"/>
      <c r="C16" s="272">
        <v>6111</v>
      </c>
      <c r="D16" s="277"/>
      <c r="E16" s="278" t="s">
        <v>113</v>
      </c>
      <c r="F16" s="319"/>
      <c r="G16" s="319"/>
      <c r="H16" s="319"/>
      <c r="I16" s="319"/>
      <c r="J16" s="320">
        <f>H16+I16</f>
        <v>0</v>
      </c>
      <c r="K16" s="330"/>
      <c r="L16" s="319"/>
      <c r="M16" s="395"/>
    </row>
    <row r="17" spans="2:15" s="227" customFormat="1" ht="20.25">
      <c r="B17" s="394"/>
      <c r="C17" s="272">
        <v>6112</v>
      </c>
      <c r="D17" s="273"/>
      <c r="E17" s="279" t="s">
        <v>114</v>
      </c>
      <c r="F17" s="319"/>
      <c r="G17" s="319"/>
      <c r="H17" s="319"/>
      <c r="I17" s="319"/>
      <c r="J17" s="320">
        <f>H17+I17</f>
        <v>0</v>
      </c>
      <c r="K17" s="588"/>
      <c r="L17" s="319"/>
      <c r="M17" s="395"/>
      <c r="O17" s="228"/>
    </row>
    <row r="18" spans="2:15" s="227" customFormat="1" ht="20.25">
      <c r="B18" s="394"/>
      <c r="C18" s="272">
        <v>6118</v>
      </c>
      <c r="D18" s="273"/>
      <c r="E18" s="279" t="s">
        <v>386</v>
      </c>
      <c r="F18" s="319"/>
      <c r="G18" s="319"/>
      <c r="H18" s="319"/>
      <c r="I18" s="319"/>
      <c r="J18" s="320">
        <f>H18+I18</f>
        <v>0</v>
      </c>
      <c r="K18" s="343"/>
      <c r="L18" s="319"/>
      <c r="M18" s="395"/>
      <c r="O18" s="228"/>
    </row>
    <row r="19" spans="2:15" s="229" customFormat="1" ht="17.100000000000001" customHeight="1">
      <c r="B19" s="396"/>
      <c r="C19" s="397" t="s">
        <v>74</v>
      </c>
      <c r="D19" s="388"/>
      <c r="E19" s="398" t="s">
        <v>74</v>
      </c>
      <c r="F19" s="390"/>
      <c r="G19" s="390"/>
      <c r="H19" s="390"/>
      <c r="I19" s="390"/>
      <c r="J19" s="321"/>
      <c r="K19" s="322"/>
      <c r="L19" s="390"/>
      <c r="M19" s="399"/>
    </row>
    <row r="20" spans="2:15" s="230" customFormat="1" ht="21.95" customHeight="1">
      <c r="B20" s="400"/>
      <c r="C20" s="401" t="s">
        <v>115</v>
      </c>
      <c r="D20" s="402"/>
      <c r="E20" s="403"/>
      <c r="F20" s="404"/>
      <c r="G20" s="404"/>
      <c r="H20" s="404"/>
      <c r="I20" s="404"/>
      <c r="J20" s="323"/>
      <c r="K20" s="324"/>
      <c r="L20" s="323"/>
      <c r="M20" s="405"/>
    </row>
    <row r="21" spans="2:15" s="231" customFormat="1" ht="20.25">
      <c r="B21" s="406"/>
      <c r="C21" s="280">
        <v>6241</v>
      </c>
      <c r="D21" s="281"/>
      <c r="E21" s="282" t="s">
        <v>116</v>
      </c>
      <c r="F21" s="319"/>
      <c r="G21" s="319"/>
      <c r="H21" s="319"/>
      <c r="I21" s="319"/>
      <c r="J21" s="320">
        <f t="shared" ref="J21:J32" si="1">H21+I21</f>
        <v>0</v>
      </c>
      <c r="K21" s="330"/>
      <c r="L21" s="319"/>
      <c r="M21" s="407"/>
    </row>
    <row r="22" spans="2:15" s="230" customFormat="1" ht="19.5">
      <c r="B22" s="400"/>
      <c r="C22" s="283" t="s">
        <v>117</v>
      </c>
      <c r="D22" s="281"/>
      <c r="E22" s="282" t="s">
        <v>118</v>
      </c>
      <c r="F22" s="319"/>
      <c r="G22" s="319"/>
      <c r="H22" s="319"/>
      <c r="I22" s="319"/>
      <c r="J22" s="320">
        <f t="shared" si="1"/>
        <v>0</v>
      </c>
      <c r="K22" s="588"/>
      <c r="L22" s="319"/>
      <c r="M22" s="405"/>
    </row>
    <row r="23" spans="2:15" s="230" customFormat="1" ht="19.5">
      <c r="B23" s="400"/>
      <c r="C23" s="280">
        <v>6247</v>
      </c>
      <c r="D23" s="281"/>
      <c r="E23" s="282" t="s">
        <v>119</v>
      </c>
      <c r="F23" s="319"/>
      <c r="G23" s="319"/>
      <c r="H23" s="319"/>
      <c r="I23" s="319"/>
      <c r="J23" s="320">
        <f t="shared" si="1"/>
        <v>0</v>
      </c>
      <c r="K23" s="588"/>
      <c r="L23" s="319"/>
      <c r="M23" s="405"/>
      <c r="O23" s="232"/>
    </row>
    <row r="24" spans="2:15" s="230" customFormat="1" ht="19.5">
      <c r="B24" s="400"/>
      <c r="C24" s="280">
        <v>6248</v>
      </c>
      <c r="D24" s="281"/>
      <c r="E24" s="282" t="s">
        <v>120</v>
      </c>
      <c r="F24" s="319"/>
      <c r="G24" s="319"/>
      <c r="H24" s="319"/>
      <c r="I24" s="319"/>
      <c r="J24" s="320">
        <f t="shared" si="1"/>
        <v>0</v>
      </c>
      <c r="K24" s="588"/>
      <c r="L24" s="319"/>
      <c r="M24" s="405"/>
    </row>
    <row r="25" spans="2:15" s="230" customFormat="1" ht="19.5">
      <c r="B25" s="400"/>
      <c r="C25" s="280">
        <v>625</v>
      </c>
      <c r="D25" s="281"/>
      <c r="E25" s="282" t="s">
        <v>121</v>
      </c>
      <c r="F25" s="319"/>
      <c r="G25" s="319"/>
      <c r="H25" s="319"/>
      <c r="I25" s="319"/>
      <c r="J25" s="320">
        <f t="shared" si="1"/>
        <v>0</v>
      </c>
      <c r="K25" s="588"/>
      <c r="L25" s="319"/>
      <c r="M25" s="405"/>
    </row>
    <row r="26" spans="2:15" s="230" customFormat="1" ht="19.5">
      <c r="B26" s="400"/>
      <c r="C26" s="280">
        <v>626</v>
      </c>
      <c r="D26" s="281"/>
      <c r="E26" s="282" t="s">
        <v>122</v>
      </c>
      <c r="F26" s="319"/>
      <c r="G26" s="319"/>
      <c r="H26" s="319"/>
      <c r="I26" s="319"/>
      <c r="J26" s="320">
        <f t="shared" si="1"/>
        <v>0</v>
      </c>
      <c r="K26" s="588"/>
      <c r="L26" s="319"/>
      <c r="M26" s="405"/>
    </row>
    <row r="27" spans="2:15" s="230" customFormat="1" ht="19.5">
      <c r="B27" s="400"/>
      <c r="C27" s="280">
        <v>6281</v>
      </c>
      <c r="D27" s="281"/>
      <c r="E27" s="282" t="s">
        <v>123</v>
      </c>
      <c r="F27" s="319"/>
      <c r="G27" s="319"/>
      <c r="H27" s="319"/>
      <c r="I27" s="319"/>
      <c r="J27" s="320">
        <f t="shared" si="1"/>
        <v>0</v>
      </c>
      <c r="K27" s="588"/>
      <c r="L27" s="319"/>
      <c r="M27" s="405"/>
    </row>
    <row r="28" spans="2:15" s="230" customFormat="1" ht="19.5">
      <c r="B28" s="400"/>
      <c r="C28" s="280">
        <v>6282</v>
      </c>
      <c r="D28" s="281"/>
      <c r="E28" s="282" t="s">
        <v>124</v>
      </c>
      <c r="F28" s="319"/>
      <c r="G28" s="319"/>
      <c r="H28" s="319"/>
      <c r="I28" s="319"/>
      <c r="J28" s="320">
        <f t="shared" si="1"/>
        <v>0</v>
      </c>
      <c r="K28" s="588"/>
      <c r="L28" s="319"/>
      <c r="M28" s="405"/>
    </row>
    <row r="29" spans="2:15" s="230" customFormat="1" ht="19.5">
      <c r="B29" s="400"/>
      <c r="C29" s="280">
        <v>6283</v>
      </c>
      <c r="D29" s="281"/>
      <c r="E29" s="282" t="s">
        <v>125</v>
      </c>
      <c r="F29" s="319"/>
      <c r="G29" s="319"/>
      <c r="H29" s="319"/>
      <c r="I29" s="319"/>
      <c r="J29" s="320">
        <f t="shared" si="1"/>
        <v>0</v>
      </c>
      <c r="K29" s="588"/>
      <c r="L29" s="319"/>
      <c r="M29" s="405"/>
    </row>
    <row r="30" spans="2:15" s="230" customFormat="1" ht="19.5">
      <c r="B30" s="400"/>
      <c r="C30" s="280">
        <v>6284</v>
      </c>
      <c r="D30" s="281"/>
      <c r="E30" s="282" t="s">
        <v>126</v>
      </c>
      <c r="F30" s="319"/>
      <c r="G30" s="319"/>
      <c r="H30" s="319"/>
      <c r="I30" s="319"/>
      <c r="J30" s="320">
        <f t="shared" si="1"/>
        <v>0</v>
      </c>
      <c r="K30" s="588"/>
      <c r="L30" s="319"/>
      <c r="M30" s="405"/>
    </row>
    <row r="31" spans="2:15" s="230" customFormat="1" ht="19.5">
      <c r="B31" s="400"/>
      <c r="C31" s="280">
        <v>6287</v>
      </c>
      <c r="D31" s="281"/>
      <c r="E31" s="282" t="s">
        <v>106</v>
      </c>
      <c r="F31" s="319"/>
      <c r="G31" s="319"/>
      <c r="H31" s="319"/>
      <c r="I31" s="319"/>
      <c r="J31" s="320">
        <f t="shared" si="1"/>
        <v>0</v>
      </c>
      <c r="K31" s="588"/>
      <c r="L31" s="319"/>
      <c r="M31" s="405"/>
    </row>
    <row r="32" spans="2:15" s="233" customFormat="1" ht="20.25">
      <c r="B32" s="408"/>
      <c r="C32" s="280">
        <v>6288</v>
      </c>
      <c r="D32" s="281"/>
      <c r="E32" s="282" t="s">
        <v>127</v>
      </c>
      <c r="F32" s="319"/>
      <c r="G32" s="319"/>
      <c r="H32" s="319"/>
      <c r="I32" s="319"/>
      <c r="J32" s="320">
        <f t="shared" si="1"/>
        <v>0</v>
      </c>
      <c r="K32" s="343"/>
      <c r="L32" s="319"/>
      <c r="M32" s="409"/>
    </row>
    <row r="33" spans="2:13" s="234" customFormat="1" ht="12.75" customHeight="1" thickBot="1">
      <c r="B33" s="410"/>
      <c r="C33" s="411"/>
      <c r="D33" s="412"/>
      <c r="E33" s="413"/>
      <c r="F33" s="414"/>
      <c r="G33" s="414"/>
      <c r="H33" s="414"/>
      <c r="I33" s="414"/>
      <c r="J33" s="414"/>
      <c r="K33" s="415"/>
      <c r="L33" s="325"/>
      <c r="M33" s="416"/>
    </row>
    <row r="34" spans="2:13" s="233" customFormat="1" ht="24" customHeight="1" thickTop="1" thickBot="1">
      <c r="B34" s="408"/>
      <c r="C34" s="417"/>
      <c r="D34" s="346" t="s">
        <v>128</v>
      </c>
      <c r="E34" s="347"/>
      <c r="F34" s="326">
        <f>SUM(F7:F13,F16:F18,F21:F32)</f>
        <v>0</v>
      </c>
      <c r="G34" s="326">
        <f t="shared" ref="G34:L34" si="2">SUM(G7:G13,G16:G18,G21:G32)</f>
        <v>0</v>
      </c>
      <c r="H34" s="326">
        <f t="shared" si="2"/>
        <v>0</v>
      </c>
      <c r="I34" s="326">
        <f t="shared" si="2"/>
        <v>0</v>
      </c>
      <c r="J34" s="326">
        <f>H34+I34</f>
        <v>0</v>
      </c>
      <c r="K34" s="327"/>
      <c r="L34" s="328">
        <f t="shared" si="2"/>
        <v>0</v>
      </c>
      <c r="M34" s="409"/>
    </row>
    <row r="35" spans="2:13" s="233" customFormat="1" ht="24" customHeight="1" thickTop="1">
      <c r="B35" s="408"/>
      <c r="C35" s="417"/>
      <c r="D35" s="418"/>
      <c r="E35" s="419"/>
      <c r="F35" s="420"/>
      <c r="G35" s="421"/>
      <c r="H35" s="421"/>
      <c r="I35" s="421"/>
      <c r="J35" s="421"/>
      <c r="K35" s="421"/>
      <c r="L35" s="421"/>
      <c r="M35" s="409"/>
    </row>
    <row r="36" spans="2:13" s="235" customFormat="1" ht="27" customHeight="1">
      <c r="B36" s="422"/>
      <c r="C36" s="423"/>
      <c r="D36" s="424"/>
      <c r="E36" s="425"/>
      <c r="F36" s="367"/>
      <c r="G36" s="367"/>
      <c r="H36" s="367"/>
      <c r="I36" s="367"/>
      <c r="J36" s="367"/>
      <c r="K36" s="367"/>
      <c r="L36" s="367"/>
      <c r="M36" s="426"/>
    </row>
    <row r="37" spans="2:13" s="235" customFormat="1" ht="48.6" customHeight="1">
      <c r="B37" s="422"/>
      <c r="C37" s="427"/>
      <c r="D37" s="428"/>
      <c r="E37" s="429" t="s">
        <v>774</v>
      </c>
      <c r="F37" s="1213" t="str">
        <f>"Réel "&amp;'TELEBUDGET Enfance et adultes'!G45-2</f>
        <v>Réel 2022</v>
      </c>
      <c r="G37" s="1213" t="str">
        <f>"Budget exécutoire "&amp;'TELEBUDGET Enfance et adultes'!G45-1</f>
        <v>Budget exécutoire 2023</v>
      </c>
      <c r="H37" s="1213" t="s">
        <v>778</v>
      </c>
      <c r="I37" s="1213"/>
      <c r="J37" s="1213"/>
      <c r="K37" s="1213" t="s">
        <v>779</v>
      </c>
      <c r="L37" s="1213" t="s">
        <v>437</v>
      </c>
      <c r="M37" s="426"/>
    </row>
    <row r="38" spans="2:13" s="235" customFormat="1" ht="30.95" customHeight="1">
      <c r="B38" s="422"/>
      <c r="C38" s="430"/>
      <c r="D38" s="431"/>
      <c r="E38" s="432"/>
      <c r="F38" s="1213"/>
      <c r="G38" s="1213"/>
      <c r="H38" s="271" t="s">
        <v>776</v>
      </c>
      <c r="I38" s="271" t="s">
        <v>777</v>
      </c>
      <c r="J38" s="271" t="s">
        <v>99</v>
      </c>
      <c r="K38" s="1213"/>
      <c r="L38" s="1213"/>
      <c r="M38" s="426"/>
    </row>
    <row r="39" spans="2:13" s="236" customFormat="1" ht="23.1" customHeight="1">
      <c r="B39" s="433"/>
      <c r="C39" s="434"/>
      <c r="D39" s="412"/>
      <c r="E39" s="435"/>
      <c r="F39" s="436" t="s">
        <v>58</v>
      </c>
      <c r="G39" s="436" t="s">
        <v>59</v>
      </c>
      <c r="H39" s="436" t="s">
        <v>60</v>
      </c>
      <c r="I39" s="436" t="s">
        <v>66</v>
      </c>
      <c r="J39" s="436" t="s">
        <v>766</v>
      </c>
      <c r="K39" s="436" t="s">
        <v>68</v>
      </c>
      <c r="L39" s="436" t="s">
        <v>381</v>
      </c>
      <c r="M39" s="437"/>
    </row>
    <row r="40" spans="2:13" s="237" customFormat="1" ht="19.5">
      <c r="B40" s="438"/>
      <c r="C40" s="284">
        <v>621</v>
      </c>
      <c r="D40" s="285"/>
      <c r="E40" s="286" t="s">
        <v>129</v>
      </c>
      <c r="F40" s="319"/>
      <c r="G40" s="319"/>
      <c r="H40" s="319"/>
      <c r="I40" s="319"/>
      <c r="J40" s="329">
        <f t="shared" ref="J40:J50" si="3">H40+I40</f>
        <v>0</v>
      </c>
      <c r="K40" s="330"/>
      <c r="L40" s="331"/>
      <c r="M40" s="439"/>
    </row>
    <row r="41" spans="2:13" s="237" customFormat="1" ht="19.5">
      <c r="B41" s="438"/>
      <c r="C41" s="284">
        <v>622</v>
      </c>
      <c r="D41" s="285"/>
      <c r="E41" s="286" t="s">
        <v>130</v>
      </c>
      <c r="F41" s="319"/>
      <c r="G41" s="319"/>
      <c r="H41" s="319"/>
      <c r="I41" s="319"/>
      <c r="J41" s="329">
        <f t="shared" si="3"/>
        <v>0</v>
      </c>
      <c r="K41" s="588"/>
      <c r="L41" s="331"/>
      <c r="M41" s="439"/>
    </row>
    <row r="42" spans="2:13" s="237" customFormat="1" ht="19.5">
      <c r="B42" s="438"/>
      <c r="C42" s="284">
        <v>631</v>
      </c>
      <c r="D42" s="285"/>
      <c r="E42" s="286" t="s">
        <v>100</v>
      </c>
      <c r="F42" s="319"/>
      <c r="G42" s="319"/>
      <c r="H42" s="319"/>
      <c r="I42" s="319"/>
      <c r="J42" s="329">
        <f t="shared" si="3"/>
        <v>0</v>
      </c>
      <c r="K42" s="588"/>
      <c r="L42" s="331"/>
      <c r="M42" s="439"/>
    </row>
    <row r="43" spans="2:13" s="237" customFormat="1" ht="19.5">
      <c r="B43" s="438"/>
      <c r="C43" s="284">
        <v>633</v>
      </c>
      <c r="D43" s="285"/>
      <c r="E43" s="286" t="s">
        <v>101</v>
      </c>
      <c r="F43" s="319"/>
      <c r="G43" s="319"/>
      <c r="H43" s="319"/>
      <c r="I43" s="319"/>
      <c r="J43" s="329">
        <f t="shared" si="3"/>
        <v>0</v>
      </c>
      <c r="K43" s="588"/>
      <c r="L43" s="331"/>
      <c r="M43" s="439"/>
    </row>
    <row r="44" spans="2:13" s="237" customFormat="1" ht="19.5">
      <c r="B44" s="438"/>
      <c r="C44" s="284">
        <v>641</v>
      </c>
      <c r="D44" s="285"/>
      <c r="E44" s="286" t="s">
        <v>131</v>
      </c>
      <c r="F44" s="319"/>
      <c r="G44" s="319"/>
      <c r="H44" s="319"/>
      <c r="I44" s="319"/>
      <c r="J44" s="320">
        <f t="shared" si="3"/>
        <v>0</v>
      </c>
      <c r="K44" s="588"/>
      <c r="L44" s="319"/>
      <c r="M44" s="439"/>
    </row>
    <row r="45" spans="2:13" s="237" customFormat="1" ht="19.5">
      <c r="B45" s="438"/>
      <c r="C45" s="284">
        <v>642</v>
      </c>
      <c r="D45" s="285"/>
      <c r="E45" s="287" t="s">
        <v>132</v>
      </c>
      <c r="F45" s="319"/>
      <c r="G45" s="319"/>
      <c r="H45" s="319"/>
      <c r="I45" s="319"/>
      <c r="J45" s="320">
        <f t="shared" si="3"/>
        <v>0</v>
      </c>
      <c r="K45" s="588"/>
      <c r="L45" s="319"/>
      <c r="M45" s="439"/>
    </row>
    <row r="46" spans="2:13" s="237" customFormat="1" ht="19.5">
      <c r="B46" s="438"/>
      <c r="C46" s="284">
        <v>643</v>
      </c>
      <c r="D46" s="285"/>
      <c r="E46" s="287" t="s">
        <v>0</v>
      </c>
      <c r="F46" s="319"/>
      <c r="G46" s="319"/>
      <c r="H46" s="319"/>
      <c r="I46" s="319"/>
      <c r="J46" s="320">
        <f t="shared" si="3"/>
        <v>0</v>
      </c>
      <c r="K46" s="588"/>
      <c r="L46" s="319"/>
      <c r="M46" s="439"/>
    </row>
    <row r="47" spans="2:13" s="238" customFormat="1" ht="19.5">
      <c r="B47" s="440"/>
      <c r="C47" s="288">
        <v>645</v>
      </c>
      <c r="D47" s="289"/>
      <c r="E47" s="286" t="s">
        <v>133</v>
      </c>
      <c r="F47" s="319"/>
      <c r="G47" s="319"/>
      <c r="H47" s="319"/>
      <c r="I47" s="319"/>
      <c r="J47" s="320">
        <f t="shared" si="3"/>
        <v>0</v>
      </c>
      <c r="K47" s="588"/>
      <c r="L47" s="319"/>
      <c r="M47" s="441"/>
    </row>
    <row r="48" spans="2:13" s="238" customFormat="1" ht="19.5">
      <c r="B48" s="440"/>
      <c r="C48" s="288">
        <v>646</v>
      </c>
      <c r="D48" s="289"/>
      <c r="E48" s="286" t="s">
        <v>134</v>
      </c>
      <c r="F48" s="319"/>
      <c r="G48" s="319"/>
      <c r="H48" s="319"/>
      <c r="I48" s="319"/>
      <c r="J48" s="329">
        <f t="shared" si="3"/>
        <v>0</v>
      </c>
      <c r="K48" s="588"/>
      <c r="L48" s="332"/>
      <c r="M48" s="441"/>
    </row>
    <row r="49" spans="2:13" s="237" customFormat="1" ht="19.5">
      <c r="B49" s="438"/>
      <c r="C49" s="284">
        <v>647</v>
      </c>
      <c r="D49" s="285"/>
      <c r="E49" s="287" t="s">
        <v>102</v>
      </c>
      <c r="F49" s="319"/>
      <c r="G49" s="319"/>
      <c r="H49" s="319"/>
      <c r="I49" s="319"/>
      <c r="J49" s="329">
        <f t="shared" si="3"/>
        <v>0</v>
      </c>
      <c r="K49" s="588"/>
      <c r="L49" s="331"/>
      <c r="M49" s="439"/>
    </row>
    <row r="50" spans="2:13" s="237" customFormat="1" ht="19.5">
      <c r="B50" s="438"/>
      <c r="C50" s="284">
        <v>648</v>
      </c>
      <c r="D50" s="285"/>
      <c r="E50" s="290" t="s">
        <v>103</v>
      </c>
      <c r="F50" s="333"/>
      <c r="G50" s="333"/>
      <c r="H50" s="319"/>
      <c r="I50" s="333"/>
      <c r="J50" s="334">
        <f t="shared" si="3"/>
        <v>0</v>
      </c>
      <c r="K50" s="343"/>
      <c r="L50" s="333"/>
      <c r="M50" s="439"/>
    </row>
    <row r="51" spans="2:13" s="237" customFormat="1" ht="17.100000000000001" customHeight="1">
      <c r="B51" s="438"/>
      <c r="C51" s="442"/>
      <c r="D51" s="443"/>
      <c r="E51" s="291"/>
      <c r="F51" s="335"/>
      <c r="G51" s="336"/>
      <c r="H51" s="336"/>
      <c r="I51" s="336"/>
      <c r="J51" s="336"/>
      <c r="K51" s="337"/>
      <c r="L51" s="336"/>
      <c r="M51" s="439"/>
    </row>
    <row r="52" spans="2:13" s="237" customFormat="1" ht="9" customHeight="1" thickBot="1">
      <c r="B52" s="438"/>
      <c r="C52" s="411"/>
      <c r="D52" s="444"/>
      <c r="E52" s="445"/>
      <c r="F52" s="446"/>
      <c r="G52" s="446"/>
      <c r="H52" s="446"/>
      <c r="I52" s="446"/>
      <c r="J52" s="446"/>
      <c r="K52" s="446"/>
      <c r="L52" s="447"/>
      <c r="M52" s="439"/>
    </row>
    <row r="53" spans="2:13" s="234" customFormat="1" ht="24" customHeight="1" thickTop="1" thickBot="1">
      <c r="B53" s="410"/>
      <c r="C53" s="411"/>
      <c r="D53" s="345"/>
      <c r="E53" s="344" t="s">
        <v>96</v>
      </c>
      <c r="F53" s="338">
        <f t="shared" ref="F53:L53" si="4">SUM(F40:F50)</f>
        <v>0</v>
      </c>
      <c r="G53" s="338">
        <f t="shared" si="4"/>
        <v>0</v>
      </c>
      <c r="H53" s="338">
        <f t="shared" si="4"/>
        <v>0</v>
      </c>
      <c r="I53" s="338">
        <f t="shared" si="4"/>
        <v>0</v>
      </c>
      <c r="J53" s="338">
        <f>H53+I53</f>
        <v>0</v>
      </c>
      <c r="K53" s="339"/>
      <c r="L53" s="340">
        <f t="shared" si="4"/>
        <v>0</v>
      </c>
      <c r="M53" s="416"/>
    </row>
    <row r="54" spans="2:13" s="234" customFormat="1" ht="24" customHeight="1" thickTop="1">
      <c r="B54" s="410"/>
      <c r="C54" s="411"/>
      <c r="D54" s="412"/>
      <c r="E54" s="448"/>
      <c r="F54" s="414"/>
      <c r="G54" s="414"/>
      <c r="H54" s="414"/>
      <c r="I54" s="414"/>
      <c r="J54" s="414"/>
      <c r="K54" s="449"/>
      <c r="L54" s="449"/>
      <c r="M54" s="416"/>
    </row>
    <row r="55" spans="2:13">
      <c r="B55" s="361"/>
      <c r="C55" s="450"/>
      <c r="D55" s="451"/>
      <c r="E55" s="452"/>
      <c r="F55" s="453"/>
      <c r="G55" s="453"/>
      <c r="H55" s="453"/>
      <c r="I55" s="453"/>
      <c r="J55" s="453"/>
      <c r="K55" s="453"/>
      <c r="L55" s="453"/>
      <c r="M55" s="454"/>
    </row>
    <row r="56" spans="2:13" ht="48.6" customHeight="1">
      <c r="B56" s="361"/>
      <c r="C56" s="450"/>
      <c r="D56" s="455"/>
      <c r="E56" s="429" t="s">
        <v>775</v>
      </c>
      <c r="F56" s="1213" t="str">
        <f>"Réel "&amp;'TELEBUDGET Enfance et adultes'!G45-2</f>
        <v>Réel 2022</v>
      </c>
      <c r="G56" s="1213" t="str">
        <f>"Budget exécutoire "&amp;'TELEBUDGET Enfance et adultes'!G45-1</f>
        <v>Budget exécutoire 2023</v>
      </c>
      <c r="H56" s="1213" t="s">
        <v>778</v>
      </c>
      <c r="I56" s="1213"/>
      <c r="J56" s="1213"/>
      <c r="K56" s="1213" t="s">
        <v>779</v>
      </c>
      <c r="L56" s="1213" t="s">
        <v>437</v>
      </c>
      <c r="M56" s="456"/>
    </row>
    <row r="57" spans="2:13" ht="30.6" customHeight="1">
      <c r="B57" s="361"/>
      <c r="C57" s="450"/>
      <c r="D57" s="457"/>
      <c r="E57" s="458"/>
      <c r="F57" s="1213"/>
      <c r="G57" s="1213"/>
      <c r="H57" s="271" t="s">
        <v>776</v>
      </c>
      <c r="I57" s="271" t="s">
        <v>777</v>
      </c>
      <c r="J57" s="271" t="s">
        <v>99</v>
      </c>
      <c r="K57" s="1213"/>
      <c r="L57" s="1213"/>
      <c r="M57" s="454"/>
    </row>
    <row r="58" spans="2:13" ht="21" customHeight="1">
      <c r="B58" s="361"/>
      <c r="C58" s="450"/>
      <c r="D58" s="451"/>
      <c r="E58" s="452"/>
      <c r="F58" s="459" t="s">
        <v>58</v>
      </c>
      <c r="G58" s="459" t="s">
        <v>59</v>
      </c>
      <c r="H58" s="459" t="s">
        <v>60</v>
      </c>
      <c r="I58" s="459" t="s">
        <v>66</v>
      </c>
      <c r="J58" s="459" t="s">
        <v>766</v>
      </c>
      <c r="K58" s="459" t="s">
        <v>68</v>
      </c>
      <c r="L58" s="459" t="s">
        <v>381</v>
      </c>
      <c r="M58" s="454"/>
    </row>
    <row r="59" spans="2:13" s="224" customFormat="1" ht="20.25">
      <c r="B59" s="383"/>
      <c r="C59" s="272">
        <v>612</v>
      </c>
      <c r="D59" s="273"/>
      <c r="E59" s="274" t="s">
        <v>135</v>
      </c>
      <c r="F59" s="319"/>
      <c r="G59" s="319"/>
      <c r="H59" s="319"/>
      <c r="I59" s="319"/>
      <c r="J59" s="320">
        <f t="shared" ref="J59:J72" si="5">H59+I59</f>
        <v>0</v>
      </c>
      <c r="K59" s="330"/>
      <c r="L59" s="319"/>
      <c r="M59" s="384"/>
    </row>
    <row r="60" spans="2:13" s="224" customFormat="1" ht="20.25">
      <c r="B60" s="383"/>
      <c r="C60" s="272">
        <v>6132</v>
      </c>
      <c r="D60" s="273"/>
      <c r="E60" s="274" t="s">
        <v>136</v>
      </c>
      <c r="F60" s="319"/>
      <c r="G60" s="319"/>
      <c r="H60" s="319"/>
      <c r="I60" s="319"/>
      <c r="J60" s="320">
        <f t="shared" si="5"/>
        <v>0</v>
      </c>
      <c r="K60" s="460"/>
      <c r="L60" s="319"/>
      <c r="M60" s="384"/>
    </row>
    <row r="61" spans="2:13" s="224" customFormat="1" ht="20.25">
      <c r="B61" s="383"/>
      <c r="C61" s="272">
        <v>6135</v>
      </c>
      <c r="D61" s="273"/>
      <c r="E61" s="274" t="s">
        <v>137</v>
      </c>
      <c r="F61" s="319"/>
      <c r="G61" s="319"/>
      <c r="H61" s="319"/>
      <c r="I61" s="319"/>
      <c r="J61" s="320">
        <f t="shared" si="5"/>
        <v>0</v>
      </c>
      <c r="K61" s="460"/>
      <c r="L61" s="319"/>
      <c r="M61" s="384"/>
    </row>
    <row r="62" spans="2:13" s="224" customFormat="1" ht="20.25">
      <c r="B62" s="383"/>
      <c r="C62" s="272">
        <v>614</v>
      </c>
      <c r="D62" s="273"/>
      <c r="E62" s="274" t="s">
        <v>138</v>
      </c>
      <c r="F62" s="319"/>
      <c r="G62" s="319"/>
      <c r="H62" s="319"/>
      <c r="I62" s="319"/>
      <c r="J62" s="320">
        <f t="shared" si="5"/>
        <v>0</v>
      </c>
      <c r="K62" s="460"/>
      <c r="L62" s="319"/>
      <c r="M62" s="384"/>
    </row>
    <row r="63" spans="2:13" s="224" customFormat="1" ht="20.25">
      <c r="B63" s="383"/>
      <c r="C63" s="272">
        <v>6152</v>
      </c>
      <c r="D63" s="273"/>
      <c r="E63" s="274" t="s">
        <v>139</v>
      </c>
      <c r="F63" s="319"/>
      <c r="G63" s="319"/>
      <c r="H63" s="319"/>
      <c r="I63" s="319"/>
      <c r="J63" s="320">
        <f t="shared" si="5"/>
        <v>0</v>
      </c>
      <c r="K63" s="460"/>
      <c r="L63" s="319"/>
      <c r="M63" s="384"/>
    </row>
    <row r="64" spans="2:13" s="224" customFormat="1" ht="20.25">
      <c r="B64" s="383"/>
      <c r="C64" s="272">
        <v>6155</v>
      </c>
      <c r="D64" s="273"/>
      <c r="E64" s="274" t="s">
        <v>140</v>
      </c>
      <c r="F64" s="319"/>
      <c r="G64" s="319"/>
      <c r="H64" s="319"/>
      <c r="I64" s="319"/>
      <c r="J64" s="320">
        <f t="shared" si="5"/>
        <v>0</v>
      </c>
      <c r="K64" s="460"/>
      <c r="L64" s="319"/>
      <c r="M64" s="384"/>
    </row>
    <row r="65" spans="2:13" s="224" customFormat="1" ht="20.25">
      <c r="B65" s="383"/>
      <c r="C65" s="272">
        <v>6156</v>
      </c>
      <c r="D65" s="273"/>
      <c r="E65" s="274" t="s">
        <v>141</v>
      </c>
      <c r="F65" s="319"/>
      <c r="G65" s="319"/>
      <c r="H65" s="319"/>
      <c r="I65" s="319"/>
      <c r="J65" s="320">
        <f t="shared" si="5"/>
        <v>0</v>
      </c>
      <c r="K65" s="460"/>
      <c r="L65" s="319"/>
      <c r="M65" s="384"/>
    </row>
    <row r="66" spans="2:13" s="224" customFormat="1" ht="20.25">
      <c r="B66" s="383"/>
      <c r="C66" s="272">
        <v>616</v>
      </c>
      <c r="D66" s="273"/>
      <c r="E66" s="274" t="s">
        <v>142</v>
      </c>
      <c r="F66" s="319"/>
      <c r="G66" s="319"/>
      <c r="H66" s="319"/>
      <c r="I66" s="319"/>
      <c r="J66" s="320">
        <f t="shared" si="5"/>
        <v>0</v>
      </c>
      <c r="K66" s="460"/>
      <c r="L66" s="319"/>
      <c r="M66" s="384"/>
    </row>
    <row r="67" spans="2:13" s="224" customFormat="1" ht="20.25">
      <c r="B67" s="383"/>
      <c r="C67" s="272">
        <v>617</v>
      </c>
      <c r="D67" s="273"/>
      <c r="E67" s="274" t="s">
        <v>143</v>
      </c>
      <c r="F67" s="319"/>
      <c r="G67" s="319"/>
      <c r="H67" s="319"/>
      <c r="I67" s="319"/>
      <c r="J67" s="320">
        <f t="shared" si="5"/>
        <v>0</v>
      </c>
      <c r="K67" s="460"/>
      <c r="L67" s="319"/>
      <c r="M67" s="384"/>
    </row>
    <row r="68" spans="2:13" s="229" customFormat="1" ht="18">
      <c r="B68" s="396"/>
      <c r="C68" s="272">
        <v>618</v>
      </c>
      <c r="D68" s="273"/>
      <c r="E68" s="274" t="s">
        <v>144</v>
      </c>
      <c r="F68" s="319"/>
      <c r="G68" s="319"/>
      <c r="H68" s="319"/>
      <c r="I68" s="319"/>
      <c r="J68" s="320">
        <f t="shared" si="5"/>
        <v>0</v>
      </c>
      <c r="K68" s="460"/>
      <c r="L68" s="319"/>
      <c r="M68" s="399"/>
    </row>
    <row r="69" spans="2:13" s="230" customFormat="1" ht="19.5">
      <c r="B69" s="400"/>
      <c r="C69" s="280">
        <v>623</v>
      </c>
      <c r="D69" s="281"/>
      <c r="E69" s="282" t="s">
        <v>145</v>
      </c>
      <c r="F69" s="341"/>
      <c r="G69" s="341"/>
      <c r="H69" s="319"/>
      <c r="I69" s="341"/>
      <c r="J69" s="342">
        <f t="shared" si="5"/>
        <v>0</v>
      </c>
      <c r="K69" s="460"/>
      <c r="L69" s="319"/>
      <c r="M69" s="405"/>
    </row>
    <row r="70" spans="2:13" s="230" customFormat="1" ht="19.5">
      <c r="B70" s="400"/>
      <c r="C70" s="280">
        <v>627</v>
      </c>
      <c r="D70" s="281"/>
      <c r="E70" s="282" t="s">
        <v>146</v>
      </c>
      <c r="F70" s="341"/>
      <c r="G70" s="341"/>
      <c r="H70" s="319"/>
      <c r="I70" s="341"/>
      <c r="J70" s="342">
        <f t="shared" si="5"/>
        <v>0</v>
      </c>
      <c r="K70" s="460"/>
      <c r="L70" s="319"/>
      <c r="M70" s="405"/>
    </row>
    <row r="71" spans="2:13" s="224" customFormat="1" ht="20.25">
      <c r="B71" s="383"/>
      <c r="C71" s="292">
        <v>635</v>
      </c>
      <c r="D71" s="293"/>
      <c r="E71" s="294" t="s">
        <v>147</v>
      </c>
      <c r="F71" s="319"/>
      <c r="G71" s="319"/>
      <c r="H71" s="319"/>
      <c r="I71" s="319"/>
      <c r="J71" s="320">
        <f t="shared" si="5"/>
        <v>0</v>
      </c>
      <c r="K71" s="460"/>
      <c r="L71" s="319"/>
      <c r="M71" s="384"/>
    </row>
    <row r="72" spans="2:13" s="224" customFormat="1" ht="20.25">
      <c r="B72" s="383"/>
      <c r="C72" s="295">
        <v>637</v>
      </c>
      <c r="D72" s="296"/>
      <c r="E72" s="294" t="s">
        <v>148</v>
      </c>
      <c r="F72" s="319"/>
      <c r="G72" s="319"/>
      <c r="H72" s="319"/>
      <c r="I72" s="319"/>
      <c r="J72" s="320">
        <f t="shared" si="5"/>
        <v>0</v>
      </c>
      <c r="K72" s="343"/>
      <c r="L72" s="319"/>
      <c r="M72" s="384"/>
    </row>
    <row r="73" spans="2:13" s="224" customFormat="1" ht="38.25" customHeight="1">
      <c r="B73" s="383"/>
      <c r="C73" s="461"/>
      <c r="D73" s="462"/>
      <c r="E73" s="463"/>
      <c r="F73" s="464"/>
      <c r="G73" s="464"/>
      <c r="H73" s="464"/>
      <c r="I73" s="464"/>
      <c r="J73" s="464"/>
      <c r="K73" s="465"/>
      <c r="L73" s="464"/>
      <c r="M73" s="384"/>
    </row>
    <row r="74" spans="2:13" s="240" customFormat="1" ht="18" customHeight="1">
      <c r="B74" s="466"/>
      <c r="C74" s="467" t="s">
        <v>93</v>
      </c>
      <c r="D74" s="467"/>
      <c r="E74" s="468"/>
      <c r="F74" s="469"/>
      <c r="G74" s="469"/>
      <c r="H74" s="469"/>
      <c r="I74" s="469"/>
      <c r="J74" s="469"/>
      <c r="K74" s="239"/>
      <c r="L74" s="239"/>
      <c r="M74" s="470"/>
    </row>
    <row r="75" spans="2:13" s="233" customFormat="1" ht="36">
      <c r="B75" s="408"/>
      <c r="C75" s="297">
        <v>651</v>
      </c>
      <c r="D75" s="281"/>
      <c r="E75" s="282" t="s">
        <v>149</v>
      </c>
      <c r="F75" s="341"/>
      <c r="G75" s="341"/>
      <c r="H75" s="319"/>
      <c r="I75" s="341"/>
      <c r="J75" s="342">
        <f t="shared" ref="J75:J80" si="6">H75+I75</f>
        <v>0</v>
      </c>
      <c r="K75" s="460"/>
      <c r="L75" s="1105"/>
      <c r="M75" s="409"/>
    </row>
    <row r="76" spans="2:13" s="233" customFormat="1" ht="20.25">
      <c r="B76" s="408"/>
      <c r="C76" s="297">
        <v>653</v>
      </c>
      <c r="D76" s="281"/>
      <c r="E76" s="282" t="s">
        <v>9</v>
      </c>
      <c r="F76" s="341"/>
      <c r="G76" s="341"/>
      <c r="H76" s="319"/>
      <c r="I76" s="341"/>
      <c r="J76" s="342">
        <f t="shared" si="6"/>
        <v>0</v>
      </c>
      <c r="K76" s="460"/>
      <c r="L76" s="1105"/>
      <c r="M76" s="409"/>
    </row>
    <row r="77" spans="2:13" s="233" customFormat="1" ht="20.25">
      <c r="B77" s="408"/>
      <c r="C77" s="280">
        <v>654</v>
      </c>
      <c r="D77" s="281"/>
      <c r="E77" s="282" t="s">
        <v>150</v>
      </c>
      <c r="F77" s="341"/>
      <c r="G77" s="341"/>
      <c r="H77" s="319"/>
      <c r="I77" s="341"/>
      <c r="J77" s="342">
        <f t="shared" si="6"/>
        <v>0</v>
      </c>
      <c r="K77" s="460"/>
      <c r="L77" s="331"/>
      <c r="M77" s="409"/>
    </row>
    <row r="78" spans="2:13" s="233" customFormat="1" ht="20.25">
      <c r="B78" s="408"/>
      <c r="C78" s="280">
        <v>655</v>
      </c>
      <c r="D78" s="281"/>
      <c r="E78" s="282" t="s">
        <v>781</v>
      </c>
      <c r="F78" s="341"/>
      <c r="G78" s="341"/>
      <c r="H78" s="319"/>
      <c r="I78" s="341"/>
      <c r="J78" s="342">
        <f t="shared" si="6"/>
        <v>0</v>
      </c>
      <c r="K78" s="460"/>
      <c r="L78" s="331"/>
      <c r="M78" s="409"/>
    </row>
    <row r="79" spans="2:13" s="233" customFormat="1" ht="20.25">
      <c r="B79" s="408"/>
      <c r="C79" s="280">
        <v>657</v>
      </c>
      <c r="D79" s="281"/>
      <c r="E79" s="282" t="s">
        <v>782</v>
      </c>
      <c r="F79" s="341"/>
      <c r="G79" s="341"/>
      <c r="H79" s="319"/>
      <c r="I79" s="341"/>
      <c r="J79" s="342">
        <f t="shared" si="6"/>
        <v>0</v>
      </c>
      <c r="K79" s="460"/>
      <c r="L79" s="331"/>
      <c r="M79" s="409"/>
    </row>
    <row r="80" spans="2:13" s="233" customFormat="1" ht="20.25">
      <c r="B80" s="408"/>
      <c r="C80" s="280">
        <v>658</v>
      </c>
      <c r="D80" s="281"/>
      <c r="E80" s="282" t="s">
        <v>151</v>
      </c>
      <c r="F80" s="341"/>
      <c r="G80" s="341"/>
      <c r="H80" s="319"/>
      <c r="I80" s="341"/>
      <c r="J80" s="342">
        <f t="shared" si="6"/>
        <v>0</v>
      </c>
      <c r="K80" s="460"/>
      <c r="L80" s="331"/>
      <c r="M80" s="409"/>
    </row>
    <row r="81" spans="2:13" s="233" customFormat="1" ht="20.25">
      <c r="B81" s="408"/>
      <c r="C81" s="504"/>
      <c r="D81" s="505"/>
      <c r="E81" s="506"/>
      <c r="F81" s="507"/>
      <c r="G81" s="507"/>
      <c r="H81" s="508"/>
      <c r="I81" s="507"/>
      <c r="J81" s="507"/>
      <c r="K81" s="509"/>
      <c r="L81" s="510"/>
      <c r="M81" s="409"/>
    </row>
    <row r="82" spans="2:13" s="233" customFormat="1" ht="20.25">
      <c r="B82" s="408"/>
      <c r="C82" s="504"/>
      <c r="D82" s="505"/>
      <c r="E82" s="506"/>
      <c r="F82" s="507"/>
      <c r="G82" s="507"/>
      <c r="H82" s="508"/>
      <c r="I82" s="507"/>
      <c r="J82" s="507"/>
      <c r="K82" s="509"/>
      <c r="L82" s="510"/>
      <c r="M82" s="409"/>
    </row>
    <row r="83" spans="2:13" s="233" customFormat="1" ht="20.25">
      <c r="B83" s="408"/>
      <c r="C83" s="504"/>
      <c r="D83" s="505"/>
      <c r="E83" s="506"/>
      <c r="F83" s="507"/>
      <c r="G83" s="507"/>
      <c r="H83" s="508"/>
      <c r="I83" s="507"/>
      <c r="J83" s="507"/>
      <c r="K83" s="509"/>
      <c r="L83" s="510"/>
      <c r="M83" s="409"/>
    </row>
    <row r="84" spans="2:13" s="233" customFormat="1" ht="20.25">
      <c r="B84" s="408"/>
      <c r="C84" s="504"/>
      <c r="D84" s="505"/>
      <c r="E84" s="506"/>
      <c r="F84" s="1213" t="str">
        <f>"Réel "&amp;'TELEBUDGET Enfance et adultes'!G45-2</f>
        <v>Réel 2022</v>
      </c>
      <c r="G84" s="1213" t="str">
        <f>"Budget exécutoire "&amp;'TELEBUDGET Enfance et adultes'!G45-1</f>
        <v>Budget exécutoire 2023</v>
      </c>
      <c r="H84" s="1213" t="s">
        <v>778</v>
      </c>
      <c r="I84" s="1213"/>
      <c r="J84" s="1213"/>
      <c r="K84" s="1213" t="s">
        <v>779</v>
      </c>
      <c r="L84" s="1213" t="s">
        <v>437</v>
      </c>
      <c r="M84" s="409"/>
    </row>
    <row r="85" spans="2:13" s="233" customFormat="1" ht="31.5">
      <c r="B85" s="408"/>
      <c r="C85" s="504"/>
      <c r="D85" s="505"/>
      <c r="E85" s="506"/>
      <c r="F85" s="1213"/>
      <c r="G85" s="1213"/>
      <c r="H85" s="271" t="s">
        <v>776</v>
      </c>
      <c r="I85" s="271" t="s">
        <v>777</v>
      </c>
      <c r="J85" s="271" t="s">
        <v>99</v>
      </c>
      <c r="K85" s="1213"/>
      <c r="L85" s="1213"/>
      <c r="M85" s="409"/>
    </row>
    <row r="86" spans="2:13" s="241" customFormat="1" ht="26.1" customHeight="1">
      <c r="B86" s="471"/>
      <c r="C86" s="472" t="s">
        <v>95</v>
      </c>
      <c r="D86" s="473"/>
      <c r="E86" s="473"/>
      <c r="F86" s="459" t="s">
        <v>58</v>
      </c>
      <c r="G86" s="459" t="s">
        <v>59</v>
      </c>
      <c r="H86" s="459" t="s">
        <v>60</v>
      </c>
      <c r="I86" s="459" t="s">
        <v>66</v>
      </c>
      <c r="J86" s="459" t="s">
        <v>766</v>
      </c>
      <c r="K86" s="459" t="s">
        <v>68</v>
      </c>
      <c r="L86" s="459" t="s">
        <v>381</v>
      </c>
      <c r="M86" s="474"/>
    </row>
    <row r="87" spans="2:13" s="242" customFormat="1" ht="20.25">
      <c r="B87" s="475"/>
      <c r="C87" s="298">
        <v>66</v>
      </c>
      <c r="D87" s="299"/>
      <c r="E87" s="300" t="s">
        <v>104</v>
      </c>
      <c r="F87" s="1106"/>
      <c r="G87" s="1106"/>
      <c r="H87" s="319"/>
      <c r="I87" s="1106"/>
      <c r="J87" s="1107">
        <f>H87+I87</f>
        <v>0</v>
      </c>
      <c r="K87" s="588"/>
      <c r="L87" s="1108"/>
      <c r="M87" s="476"/>
    </row>
    <row r="88" spans="2:13" s="242" customFormat="1" ht="16.5" hidden="1" customHeight="1">
      <c r="B88" s="475"/>
      <c r="C88" s="477"/>
      <c r="D88" s="478"/>
      <c r="E88" s="479"/>
      <c r="F88" s="1109"/>
      <c r="G88" s="1109"/>
      <c r="H88" s="1109"/>
      <c r="I88" s="1109"/>
      <c r="J88" s="1109"/>
      <c r="K88" s="588"/>
      <c r="L88" s="1109"/>
      <c r="M88" s="476"/>
    </row>
    <row r="89" spans="2:13" s="241" customFormat="1" ht="26.1" customHeight="1">
      <c r="B89" s="471"/>
      <c r="C89" s="472" t="s">
        <v>94</v>
      </c>
      <c r="D89" s="473"/>
      <c r="E89" s="473"/>
      <c r="F89" s="1109"/>
      <c r="G89" s="1109"/>
      <c r="H89" s="1109"/>
      <c r="I89" s="1109"/>
      <c r="J89" s="1109"/>
      <c r="K89" s="1110"/>
      <c r="L89" s="1109"/>
      <c r="M89" s="474"/>
    </row>
    <row r="90" spans="2:13" s="242" customFormat="1" ht="20.25">
      <c r="B90" s="475"/>
      <c r="C90" s="298">
        <v>671</v>
      </c>
      <c r="D90" s="299"/>
      <c r="E90" s="300" t="s">
        <v>152</v>
      </c>
      <c r="F90" s="1106"/>
      <c r="G90" s="1106"/>
      <c r="H90" s="319"/>
      <c r="I90" s="1106"/>
      <c r="J90" s="1107">
        <f>H90+I90</f>
        <v>0</v>
      </c>
      <c r="K90" s="588"/>
      <c r="L90" s="1108"/>
      <c r="M90" s="476"/>
    </row>
    <row r="91" spans="2:13" s="242" customFormat="1" ht="20.25">
      <c r="B91" s="475"/>
      <c r="C91" s="298">
        <v>673</v>
      </c>
      <c r="D91" s="299"/>
      <c r="E91" s="300" t="s">
        <v>8</v>
      </c>
      <c r="F91" s="1106"/>
      <c r="G91" s="1106"/>
      <c r="H91" s="319"/>
      <c r="I91" s="1106"/>
      <c r="J91" s="1107">
        <f>H91+I91</f>
        <v>0</v>
      </c>
      <c r="K91" s="588"/>
      <c r="L91" s="1108"/>
      <c r="M91" s="476"/>
    </row>
    <row r="92" spans="2:13" s="242" customFormat="1" ht="20.25">
      <c r="B92" s="475"/>
      <c r="C92" s="298">
        <v>675</v>
      </c>
      <c r="D92" s="299"/>
      <c r="E92" s="300" t="s">
        <v>153</v>
      </c>
      <c r="F92" s="1106"/>
      <c r="G92" s="1106"/>
      <c r="H92" s="319"/>
      <c r="I92" s="1106"/>
      <c r="J92" s="1107">
        <f>H92+I92</f>
        <v>0</v>
      </c>
      <c r="K92" s="588"/>
      <c r="L92" s="1108"/>
      <c r="M92" s="476"/>
    </row>
    <row r="93" spans="2:13" s="242" customFormat="1" ht="20.25">
      <c r="B93" s="475"/>
      <c r="C93" s="298">
        <v>678</v>
      </c>
      <c r="D93" s="299"/>
      <c r="E93" s="300" t="s">
        <v>154</v>
      </c>
      <c r="F93" s="1106"/>
      <c r="G93" s="1106"/>
      <c r="H93" s="319"/>
      <c r="I93" s="1106"/>
      <c r="J93" s="1107">
        <f>H93+I93</f>
        <v>0</v>
      </c>
      <c r="K93" s="588"/>
      <c r="L93" s="1108"/>
      <c r="M93" s="476"/>
    </row>
    <row r="94" spans="2:13" s="242" customFormat="1" ht="6" customHeight="1">
      <c r="B94" s="475"/>
      <c r="C94" s="480"/>
      <c r="D94" s="481"/>
      <c r="E94" s="481"/>
      <c r="F94" s="1109"/>
      <c r="G94" s="1109"/>
      <c r="H94" s="1109"/>
      <c r="I94" s="1109"/>
      <c r="J94" s="1109"/>
      <c r="K94" s="1110"/>
      <c r="L94" s="1109"/>
      <c r="M94" s="476"/>
    </row>
    <row r="95" spans="2:13" s="243" customFormat="1" ht="19.5" customHeight="1">
      <c r="B95" s="482"/>
      <c r="C95" s="483" t="s">
        <v>783</v>
      </c>
      <c r="D95" s="484"/>
      <c r="E95" s="484"/>
      <c r="F95" s="1109"/>
      <c r="G95" s="1109"/>
      <c r="H95" s="1109"/>
      <c r="I95" s="1109"/>
      <c r="J95" s="1109"/>
      <c r="K95" s="1110"/>
      <c r="L95" s="1109"/>
      <c r="M95" s="485"/>
    </row>
    <row r="96" spans="2:13" s="242" customFormat="1" ht="20.25">
      <c r="B96" s="475"/>
      <c r="C96" s="298">
        <v>6811</v>
      </c>
      <c r="D96" s="299"/>
      <c r="E96" s="300" t="s">
        <v>26</v>
      </c>
      <c r="F96" s="1111"/>
      <c r="G96" s="1106"/>
      <c r="H96" s="319"/>
      <c r="I96" s="1106"/>
      <c r="J96" s="1107">
        <f t="shared" ref="J96:J115" si="7">H96+I96</f>
        <v>0</v>
      </c>
      <c r="K96" s="588"/>
      <c r="L96" s="1108"/>
      <c r="M96" s="476"/>
    </row>
    <row r="97" spans="2:13" s="242" customFormat="1" ht="20.25">
      <c r="B97" s="475"/>
      <c r="C97" s="298">
        <v>6812</v>
      </c>
      <c r="D97" s="299"/>
      <c r="E97" s="301" t="s">
        <v>27</v>
      </c>
      <c r="F97" s="1111"/>
      <c r="G97" s="1106"/>
      <c r="H97" s="319"/>
      <c r="I97" s="1106"/>
      <c r="J97" s="1107">
        <f t="shared" si="7"/>
        <v>0</v>
      </c>
      <c r="K97" s="588"/>
      <c r="L97" s="1108"/>
      <c r="M97" s="476"/>
    </row>
    <row r="98" spans="2:13" s="242" customFormat="1" ht="20.25">
      <c r="B98" s="475"/>
      <c r="C98" s="298">
        <v>6815</v>
      </c>
      <c r="D98" s="299"/>
      <c r="E98" s="301" t="s">
        <v>784</v>
      </c>
      <c r="F98" s="1111"/>
      <c r="G98" s="1106"/>
      <c r="H98" s="319"/>
      <c r="I98" s="1106"/>
      <c r="J98" s="1107">
        <f t="shared" si="7"/>
        <v>0</v>
      </c>
      <c r="K98" s="588"/>
      <c r="L98" s="1108"/>
      <c r="M98" s="476"/>
    </row>
    <row r="99" spans="2:13" s="242" customFormat="1" ht="20.25">
      <c r="B99" s="475"/>
      <c r="C99" s="302">
        <v>6816</v>
      </c>
      <c r="D99" s="303"/>
      <c r="E99" s="304" t="s">
        <v>785</v>
      </c>
      <c r="F99" s="1112"/>
      <c r="G99" s="1112"/>
      <c r="H99" s="1112"/>
      <c r="I99" s="1112"/>
      <c r="J99" s="1113">
        <f t="shared" si="7"/>
        <v>0</v>
      </c>
      <c r="K99" s="588"/>
      <c r="L99" s="1112"/>
      <c r="M99" s="476"/>
    </row>
    <row r="100" spans="2:13" s="242" customFormat="1" ht="20.25">
      <c r="B100" s="475"/>
      <c r="C100" s="298">
        <v>6817</v>
      </c>
      <c r="D100" s="299"/>
      <c r="E100" s="301" t="s">
        <v>786</v>
      </c>
      <c r="F100" s="1106"/>
      <c r="G100" s="1106"/>
      <c r="H100" s="1106"/>
      <c r="I100" s="1106"/>
      <c r="J100" s="1107">
        <f t="shared" si="7"/>
        <v>0</v>
      </c>
      <c r="K100" s="588"/>
      <c r="L100" s="1108"/>
      <c r="M100" s="476"/>
    </row>
    <row r="101" spans="2:13" s="242" customFormat="1" ht="20.25">
      <c r="B101" s="475"/>
      <c r="C101" s="298">
        <v>686</v>
      </c>
      <c r="D101" s="299"/>
      <c r="E101" s="301" t="s">
        <v>787</v>
      </c>
      <c r="F101" s="1106"/>
      <c r="G101" s="1106"/>
      <c r="H101" s="1106"/>
      <c r="I101" s="1106"/>
      <c r="J101" s="1107">
        <f t="shared" si="7"/>
        <v>0</v>
      </c>
      <c r="K101" s="588"/>
      <c r="L101" s="1108"/>
      <c r="M101" s="476"/>
    </row>
    <row r="102" spans="2:13" s="242" customFormat="1" ht="20.25">
      <c r="B102" s="475"/>
      <c r="C102" s="298">
        <v>6871</v>
      </c>
      <c r="D102" s="299"/>
      <c r="E102" s="306" t="s">
        <v>10</v>
      </c>
      <c r="F102" s="1112"/>
      <c r="G102" s="1112"/>
      <c r="H102" s="1112"/>
      <c r="I102" s="1112"/>
      <c r="J102" s="1113">
        <f t="shared" si="7"/>
        <v>0</v>
      </c>
      <c r="K102" s="588"/>
      <c r="L102" s="1114"/>
      <c r="M102" s="476"/>
    </row>
    <row r="103" spans="2:13" s="242" customFormat="1" ht="21" customHeight="1">
      <c r="B103" s="475"/>
      <c r="C103" s="298">
        <v>68725</v>
      </c>
      <c r="D103" s="299"/>
      <c r="E103" s="305" t="s">
        <v>11</v>
      </c>
      <c r="F103" s="1106"/>
      <c r="G103" s="1106"/>
      <c r="H103" s="1106"/>
      <c r="I103" s="1106"/>
      <c r="J103" s="1115">
        <f t="shared" si="7"/>
        <v>0</v>
      </c>
      <c r="K103" s="588"/>
      <c r="L103" s="1106"/>
      <c r="M103" s="476"/>
    </row>
    <row r="104" spans="2:13" s="242" customFormat="1" ht="21" customHeight="1">
      <c r="B104" s="475"/>
      <c r="C104" s="298">
        <v>68741</v>
      </c>
      <c r="D104" s="299"/>
      <c r="E104" s="307" t="s">
        <v>12</v>
      </c>
      <c r="F104" s="1116"/>
      <c r="G104" s="1116"/>
      <c r="H104" s="1117"/>
      <c r="I104" s="1116"/>
      <c r="J104" s="1115">
        <f t="shared" si="7"/>
        <v>0</v>
      </c>
      <c r="K104" s="1118"/>
      <c r="L104" s="1119"/>
      <c r="M104" s="476"/>
    </row>
    <row r="105" spans="2:13" s="242" customFormat="1" ht="20.25">
      <c r="B105" s="475"/>
      <c r="C105" s="298">
        <v>68742</v>
      </c>
      <c r="D105" s="308"/>
      <c r="E105" s="309" t="s">
        <v>788</v>
      </c>
      <c r="F105" s="1116"/>
      <c r="G105" s="1116"/>
      <c r="H105" s="1112"/>
      <c r="I105" s="1116"/>
      <c r="J105" s="1115">
        <f t="shared" si="7"/>
        <v>0</v>
      </c>
      <c r="K105" s="588"/>
      <c r="L105" s="1119"/>
      <c r="M105" s="476"/>
    </row>
    <row r="106" spans="2:13" s="242" customFormat="1" ht="36">
      <c r="B106" s="475"/>
      <c r="C106" s="298">
        <v>687461</v>
      </c>
      <c r="D106" s="308"/>
      <c r="E106" s="309" t="s">
        <v>789</v>
      </c>
      <c r="F106" s="1116"/>
      <c r="G106" s="1116"/>
      <c r="H106" s="1112"/>
      <c r="I106" s="1116"/>
      <c r="J106" s="1115">
        <f t="shared" si="7"/>
        <v>0</v>
      </c>
      <c r="K106" s="588"/>
      <c r="L106" s="1119"/>
      <c r="M106" s="476"/>
    </row>
    <row r="107" spans="2:13" s="242" customFormat="1" ht="36">
      <c r="B107" s="475"/>
      <c r="C107" s="298">
        <v>687462</v>
      </c>
      <c r="D107" s="308"/>
      <c r="E107" s="309" t="s">
        <v>790</v>
      </c>
      <c r="F107" s="1116"/>
      <c r="G107" s="1116"/>
      <c r="H107" s="1112"/>
      <c r="I107" s="1116"/>
      <c r="J107" s="1115">
        <f t="shared" si="7"/>
        <v>0</v>
      </c>
      <c r="K107" s="588"/>
      <c r="L107" s="1119"/>
      <c r="M107" s="476"/>
    </row>
    <row r="108" spans="2:13" s="242" customFormat="1" ht="20.25">
      <c r="B108" s="475"/>
      <c r="C108" s="298">
        <v>68748</v>
      </c>
      <c r="D108" s="299"/>
      <c r="E108" s="310" t="s">
        <v>82</v>
      </c>
      <c r="F108" s="1111"/>
      <c r="G108" s="1111"/>
      <c r="H108" s="1112"/>
      <c r="I108" s="1106"/>
      <c r="J108" s="1107">
        <f t="shared" si="7"/>
        <v>0</v>
      </c>
      <c r="K108" s="588"/>
      <c r="L108" s="1108"/>
      <c r="M108" s="476"/>
    </row>
    <row r="109" spans="2:13" s="242" customFormat="1" ht="20.25">
      <c r="B109" s="475"/>
      <c r="C109" s="298">
        <v>6876</v>
      </c>
      <c r="D109" s="299"/>
      <c r="E109" s="310" t="s">
        <v>13</v>
      </c>
      <c r="F109" s="1111"/>
      <c r="G109" s="1111"/>
      <c r="H109" s="1112"/>
      <c r="I109" s="1106"/>
      <c r="J109" s="1107">
        <f t="shared" si="7"/>
        <v>0</v>
      </c>
      <c r="K109" s="588"/>
      <c r="L109" s="1108"/>
      <c r="M109" s="476"/>
    </row>
    <row r="110" spans="2:13" s="242" customFormat="1" ht="20.25">
      <c r="B110" s="475"/>
      <c r="C110" s="298">
        <v>6891</v>
      </c>
      <c r="D110" s="299"/>
      <c r="E110" s="310" t="s">
        <v>14</v>
      </c>
      <c r="F110" s="1111"/>
      <c r="G110" s="1106"/>
      <c r="H110" s="1106"/>
      <c r="I110" s="1106"/>
      <c r="J110" s="1107">
        <f t="shared" si="7"/>
        <v>0</v>
      </c>
      <c r="K110" s="588"/>
      <c r="L110" s="1108"/>
      <c r="M110" s="476"/>
    </row>
    <row r="111" spans="2:13" s="242" customFormat="1" ht="36">
      <c r="B111" s="475"/>
      <c r="C111" s="298">
        <v>68921</v>
      </c>
      <c r="D111" s="299"/>
      <c r="E111" s="311" t="s">
        <v>15</v>
      </c>
      <c r="F111" s="1111"/>
      <c r="G111" s="1106"/>
      <c r="H111" s="1106"/>
      <c r="I111" s="1106"/>
      <c r="J111" s="1107">
        <f t="shared" si="7"/>
        <v>0</v>
      </c>
      <c r="K111" s="588"/>
      <c r="L111" s="1108"/>
      <c r="M111" s="476"/>
    </row>
    <row r="112" spans="2:13" s="242" customFormat="1" ht="36">
      <c r="B112" s="475"/>
      <c r="C112" s="298">
        <v>68922</v>
      </c>
      <c r="D112" s="299"/>
      <c r="E112" s="311" t="s">
        <v>16</v>
      </c>
      <c r="F112" s="1111"/>
      <c r="G112" s="1106"/>
      <c r="H112" s="1106"/>
      <c r="I112" s="1106"/>
      <c r="J112" s="1107">
        <f t="shared" si="7"/>
        <v>0</v>
      </c>
      <c r="K112" s="588"/>
      <c r="L112" s="1108"/>
      <c r="M112" s="476"/>
    </row>
    <row r="113" spans="2:13" s="242" customFormat="1" ht="20.25">
      <c r="B113" s="475"/>
      <c r="C113" s="298">
        <v>6894</v>
      </c>
      <c r="D113" s="299"/>
      <c r="E113" s="311" t="s">
        <v>791</v>
      </c>
      <c r="F113" s="1111"/>
      <c r="G113" s="1106"/>
      <c r="H113" s="1106"/>
      <c r="I113" s="1106"/>
      <c r="J113" s="1107">
        <f t="shared" si="7"/>
        <v>0</v>
      </c>
      <c r="K113" s="588"/>
      <c r="L113" s="1108"/>
      <c r="M113" s="476"/>
    </row>
    <row r="114" spans="2:13" s="242" customFormat="1" ht="36">
      <c r="B114" s="475"/>
      <c r="C114" s="298">
        <v>6895</v>
      </c>
      <c r="D114" s="299"/>
      <c r="E114" s="311" t="s">
        <v>17</v>
      </c>
      <c r="F114" s="1111"/>
      <c r="G114" s="1106"/>
      <c r="H114" s="1106"/>
      <c r="I114" s="1106"/>
      <c r="J114" s="1107">
        <f t="shared" si="7"/>
        <v>0</v>
      </c>
      <c r="K114" s="588"/>
      <c r="L114" s="1108"/>
      <c r="M114" s="476"/>
    </row>
    <row r="115" spans="2:13" s="242" customFormat="1" ht="36">
      <c r="B115" s="475"/>
      <c r="C115" s="298">
        <v>6896</v>
      </c>
      <c r="D115" s="299"/>
      <c r="E115" s="311" t="s">
        <v>18</v>
      </c>
      <c r="F115" s="1111"/>
      <c r="G115" s="1106"/>
      <c r="H115" s="1106"/>
      <c r="I115" s="1106"/>
      <c r="J115" s="1107">
        <f t="shared" si="7"/>
        <v>0</v>
      </c>
      <c r="K115" s="343"/>
      <c r="L115" s="1108"/>
      <c r="M115" s="476"/>
    </row>
    <row r="116" spans="2:13" s="242" customFormat="1" ht="9" customHeight="1" thickBot="1">
      <c r="B116" s="475"/>
      <c r="C116" s="480"/>
      <c r="D116" s="481"/>
      <c r="E116" s="481"/>
      <c r="F116" s="1120"/>
      <c r="G116" s="1121"/>
      <c r="H116" s="1121"/>
      <c r="I116" s="1121"/>
      <c r="J116" s="1121"/>
      <c r="K116" s="1121"/>
      <c r="L116" s="1121"/>
      <c r="M116" s="476"/>
    </row>
    <row r="117" spans="2:13" s="244" customFormat="1" ht="24" customHeight="1" thickTop="1" thickBot="1">
      <c r="B117" s="486"/>
      <c r="C117" s="480"/>
      <c r="D117" s="345"/>
      <c r="E117" s="348" t="s">
        <v>28</v>
      </c>
      <c r="F117" s="338">
        <f>SUM(F59:F80,F87:F115)</f>
        <v>0</v>
      </c>
      <c r="G117" s="338">
        <f>SUM(G59:G80,G87:G115)</f>
        <v>0</v>
      </c>
      <c r="H117" s="338">
        <f>SUM(H59:H80,H87:H115)</f>
        <v>0</v>
      </c>
      <c r="I117" s="338">
        <f>SUM(I59:I80,I87:I115)</f>
        <v>0</v>
      </c>
      <c r="J117" s="338">
        <f>H117+I117</f>
        <v>0</v>
      </c>
      <c r="K117" s="339"/>
      <c r="L117" s="338">
        <f>SUM(L59:L80,L87:L115)</f>
        <v>0</v>
      </c>
      <c r="M117" s="487"/>
    </row>
    <row r="118" spans="2:13" s="245" customFormat="1" ht="9" customHeight="1" thickTop="1" thickBot="1">
      <c r="B118" s="488"/>
      <c r="C118" s="489"/>
      <c r="D118" s="490"/>
      <c r="E118" s="491"/>
      <c r="F118" s="1122"/>
      <c r="G118" s="1122"/>
      <c r="H118" s="1122"/>
      <c r="I118" s="1122"/>
      <c r="J118" s="1122"/>
      <c r="K118" s="1122"/>
      <c r="L118" s="1122"/>
      <c r="M118" s="492"/>
    </row>
    <row r="119" spans="2:13" s="244" customFormat="1" ht="39" customHeight="1" thickTop="1" thickBot="1">
      <c r="B119" s="486"/>
      <c r="C119" s="480"/>
      <c r="D119" s="349"/>
      <c r="E119" s="350" t="s">
        <v>767</v>
      </c>
      <c r="F119" s="338">
        <f>F117+F53+F34</f>
        <v>0</v>
      </c>
      <c r="G119" s="338">
        <f>G117+G53+G34</f>
        <v>0</v>
      </c>
      <c r="H119" s="338">
        <f>J119-I119</f>
        <v>0</v>
      </c>
      <c r="I119" s="338">
        <f>I117+I53+I34</f>
        <v>0</v>
      </c>
      <c r="J119" s="338">
        <f>J117+J53+J34</f>
        <v>0</v>
      </c>
      <c r="K119" s="338">
        <f>K117+K53+K34</f>
        <v>0</v>
      </c>
      <c r="L119" s="338">
        <f>L117+L53+L34</f>
        <v>0</v>
      </c>
      <c r="M119" s="487"/>
    </row>
    <row r="120" spans="2:13" ht="4.5" customHeight="1" thickTop="1">
      <c r="B120" s="361"/>
      <c r="C120" s="493"/>
      <c r="D120" s="494"/>
      <c r="E120" s="452"/>
      <c r="F120" s="362"/>
      <c r="G120" s="362"/>
      <c r="H120" s="362"/>
      <c r="I120" s="362"/>
      <c r="J120" s="362"/>
      <c r="K120" s="362"/>
      <c r="L120" s="362"/>
      <c r="M120" s="454"/>
    </row>
    <row r="121" spans="2:13" s="244" customFormat="1" ht="24" customHeight="1">
      <c r="B121" s="486"/>
      <c r="C121" s="480"/>
      <c r="D121" s="495"/>
      <c r="E121" s="496"/>
      <c r="F121" s="355" t="str">
        <f>"RAN "&amp;'TELEBUDGET Enfance et adultes'!G45-2</f>
        <v>RAN 2022</v>
      </c>
      <c r="G121" s="356" t="str">
        <f>"RAN "&amp;'TELEBUDGET Enfance et adultes'!G45-1</f>
        <v>RAN 2023</v>
      </c>
      <c r="H121" s="351"/>
      <c r="I121" s="351"/>
      <c r="J121" s="1214" t="str">
        <f>"Report à nouveau "&amp;'TELEBUDGET Enfance et adultes'!G45</f>
        <v>Report à nouveau 2024</v>
      </c>
      <c r="K121" s="1214"/>
      <c r="L121" s="1214"/>
      <c r="M121" s="487"/>
    </row>
    <row r="122" spans="2:13" ht="18.75">
      <c r="B122" s="361"/>
      <c r="C122" s="314" t="s">
        <v>1</v>
      </c>
      <c r="D122" s="315"/>
      <c r="E122" s="316" t="s">
        <v>387</v>
      </c>
      <c r="F122" s="352"/>
      <c r="G122" s="352"/>
      <c r="H122" s="353"/>
      <c r="I122" s="353"/>
      <c r="J122" s="352"/>
      <c r="K122" s="331"/>
      <c r="L122" s="331"/>
      <c r="M122" s="454"/>
    </row>
    <row r="123" spans="2:13" ht="18.75">
      <c r="B123" s="361"/>
      <c r="C123" s="314" t="s">
        <v>2</v>
      </c>
      <c r="D123" s="315"/>
      <c r="E123" s="317" t="s">
        <v>383</v>
      </c>
      <c r="F123" s="352"/>
      <c r="G123" s="352"/>
      <c r="H123" s="354"/>
      <c r="I123" s="354"/>
      <c r="J123" s="352"/>
      <c r="K123" s="331"/>
      <c r="L123" s="331"/>
      <c r="M123" s="454"/>
    </row>
    <row r="124" spans="2:13" ht="19.5" thickBot="1">
      <c r="B124" s="361"/>
      <c r="C124" s="497"/>
      <c r="D124" s="494"/>
      <c r="E124" s="318"/>
      <c r="F124" s="1123"/>
      <c r="G124" s="1123"/>
      <c r="H124" s="1124"/>
      <c r="I124" s="1124"/>
      <c r="J124" s="1125"/>
      <c r="K124" s="1123"/>
      <c r="L124" s="1123"/>
      <c r="M124" s="454"/>
    </row>
    <row r="125" spans="2:13" s="244" customFormat="1" ht="27.75" thickTop="1" thickBot="1">
      <c r="B125" s="486"/>
      <c r="C125" s="480"/>
      <c r="D125" s="312"/>
      <c r="E125" s="313" t="s">
        <v>768</v>
      </c>
      <c r="F125" s="1126">
        <f>F119+F122+F123</f>
        <v>0</v>
      </c>
      <c r="G125" s="1126">
        <f t="shared" ref="G125:L125" si="8">G119+G122+G123</f>
        <v>0</v>
      </c>
      <c r="H125" s="1127">
        <f t="shared" si="8"/>
        <v>0</v>
      </c>
      <c r="I125" s="1127">
        <f t="shared" si="8"/>
        <v>0</v>
      </c>
      <c r="J125" s="1127">
        <f t="shared" si="8"/>
        <v>0</v>
      </c>
      <c r="K125" s="1126">
        <f t="shared" si="8"/>
        <v>0</v>
      </c>
      <c r="L125" s="1128">
        <f t="shared" si="8"/>
        <v>0</v>
      </c>
      <c r="M125" s="487"/>
    </row>
    <row r="126" spans="2:13" ht="12.6" customHeight="1" thickTop="1" thickBot="1">
      <c r="B126" s="498"/>
      <c r="C126" s="499"/>
      <c r="D126" s="500"/>
      <c r="E126" s="501"/>
      <c r="F126" s="502"/>
      <c r="G126" s="502"/>
      <c r="H126" s="502"/>
      <c r="I126" s="502"/>
      <c r="J126" s="502"/>
      <c r="K126" s="502"/>
      <c r="L126" s="502"/>
      <c r="M126" s="503"/>
    </row>
  </sheetData>
  <sheetProtection password="B34F" sheet="1" objects="1" scenarios="1" formatCells="0" formatColumns="0" formatRows="0" selectLockedCells="1"/>
  <mergeCells count="22">
    <mergeCell ref="J121:L121"/>
    <mergeCell ref="H84:J84"/>
    <mergeCell ref="K84:K85"/>
    <mergeCell ref="L84:L85"/>
    <mergeCell ref="F37:F38"/>
    <mergeCell ref="F84:F85"/>
    <mergeCell ref="G84:G85"/>
    <mergeCell ref="F56:F57"/>
    <mergeCell ref="G37:G38"/>
    <mergeCell ref="H37:J37"/>
    <mergeCell ref="K37:K38"/>
    <mergeCell ref="L37:L38"/>
    <mergeCell ref="G56:G57"/>
    <mergeCell ref="H56:J56"/>
    <mergeCell ref="K56:K57"/>
    <mergeCell ref="L56:L57"/>
    <mergeCell ref="B2:M2"/>
    <mergeCell ref="F4:F5"/>
    <mergeCell ref="G4:G5"/>
    <mergeCell ref="H4:J4"/>
    <mergeCell ref="K4:K5"/>
    <mergeCell ref="L4:L5"/>
  </mergeCells>
  <printOptions horizontalCentered="1"/>
  <pageMargins left="0.39370078740157483" right="0.39370078740157483" top="0.39370078740157483" bottom="0.39370078740157483" header="0.19685039370078741" footer="0.19685039370078741"/>
  <pageSetup paperSize="9" scale="48" firstPageNumber="4" fitToHeight="3" orientation="landscape" useFirstPageNumber="1" horizontalDpi="4294967292" verticalDpi="4294967292" r:id="rId1"/>
  <headerFooter alignWithMargins="0">
    <oddHeader>&amp;L&amp;"Arial,Gras"&amp;14ANNEXE 1-2 . 1 :  Charges de la section d'exploitation</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1"/>
  <dimension ref="B1:M86"/>
  <sheetViews>
    <sheetView showZeros="0" zoomScale="85" zoomScaleNormal="85" zoomScaleSheetLayoutView="55" workbookViewId="0">
      <selection activeCell="F7" sqref="F7"/>
    </sheetView>
  </sheetViews>
  <sheetFormatPr baseColWidth="10" defaultRowHeight="25.5"/>
  <cols>
    <col min="1" max="2" width="3.28515625" style="257" customWidth="1"/>
    <col min="3" max="3" width="14" style="268" customWidth="1"/>
    <col min="4" max="4" width="1.140625" style="268" customWidth="1"/>
    <col min="5" max="5" width="111.5703125" style="269" customWidth="1"/>
    <col min="6" max="6" width="18.85546875" style="270" customWidth="1"/>
    <col min="7" max="7" width="18.140625" style="270" customWidth="1"/>
    <col min="8" max="10" width="17.42578125" style="270" customWidth="1"/>
    <col min="11" max="11" width="17" style="270" customWidth="1"/>
    <col min="12" max="12" width="16" style="270" customWidth="1"/>
    <col min="13" max="13" width="3" style="257" customWidth="1"/>
    <col min="14" max="16384" width="11.42578125" style="257"/>
  </cols>
  <sheetData>
    <row r="1" spans="2:13" ht="26.25" thickBot="1"/>
    <row r="2" spans="2:13" s="250" customFormat="1" ht="23.25" customHeight="1" thickBot="1">
      <c r="B2" s="1210" t="s">
        <v>795</v>
      </c>
      <c r="C2" s="1211"/>
      <c r="D2" s="1211"/>
      <c r="E2" s="1211"/>
      <c r="F2" s="1211"/>
      <c r="G2" s="1211"/>
      <c r="H2" s="1211"/>
      <c r="I2" s="1211"/>
      <c r="J2" s="1211"/>
      <c r="K2" s="1211"/>
      <c r="L2" s="1211"/>
      <c r="M2" s="1212"/>
    </row>
    <row r="3" spans="2:13" s="250" customFormat="1" ht="26.25">
      <c r="B3" s="589"/>
      <c r="C3" s="357"/>
      <c r="D3" s="358"/>
      <c r="E3" s="359"/>
      <c r="F3" s="360"/>
      <c r="G3" s="360"/>
      <c r="H3" s="360"/>
      <c r="I3" s="360"/>
      <c r="J3" s="360"/>
      <c r="K3" s="360"/>
      <c r="L3" s="360"/>
      <c r="M3" s="590"/>
    </row>
    <row r="4" spans="2:13" s="251" customFormat="1" ht="39" customHeight="1">
      <c r="B4" s="591"/>
      <c r="C4" s="592"/>
      <c r="D4" s="593"/>
      <c r="E4" s="594" t="s">
        <v>796</v>
      </c>
      <c r="F4" s="1213" t="str">
        <f>"Réel "&amp;'TELEBUDGET Enfance et adultes'!G45-2</f>
        <v>Réel 2022</v>
      </c>
      <c r="G4" s="1213" t="str">
        <f>"Budget exécutoire "&amp;'TELEBUDGET Enfance et adultes'!G45-1</f>
        <v>Budget exécutoire 2023</v>
      </c>
      <c r="H4" s="1213" t="s">
        <v>778</v>
      </c>
      <c r="I4" s="1213"/>
      <c r="J4" s="1213"/>
      <c r="K4" s="1213" t="s">
        <v>798</v>
      </c>
      <c r="L4" s="1213" t="s">
        <v>437</v>
      </c>
      <c r="M4" s="595"/>
    </row>
    <row r="5" spans="2:13" s="252" customFormat="1" ht="30.95" customHeight="1">
      <c r="B5" s="596"/>
      <c r="C5" s="597"/>
      <c r="D5" s="597"/>
      <c r="E5" s="598"/>
      <c r="F5" s="1213"/>
      <c r="G5" s="1213"/>
      <c r="H5" s="271" t="s">
        <v>776</v>
      </c>
      <c r="I5" s="271" t="s">
        <v>777</v>
      </c>
      <c r="J5" s="271" t="s">
        <v>99</v>
      </c>
      <c r="K5" s="1213"/>
      <c r="L5" s="1213"/>
      <c r="M5" s="599"/>
    </row>
    <row r="6" spans="2:13" s="252" customFormat="1" ht="24.95" customHeight="1">
      <c r="B6" s="596"/>
      <c r="C6" s="600"/>
      <c r="D6" s="600"/>
      <c r="E6" s="601"/>
      <c r="F6" s="380" t="s">
        <v>58</v>
      </c>
      <c r="G6" s="380" t="s">
        <v>59</v>
      </c>
      <c r="H6" s="380" t="s">
        <v>60</v>
      </c>
      <c r="I6" s="380" t="s">
        <v>66</v>
      </c>
      <c r="J6" s="380" t="s">
        <v>763</v>
      </c>
      <c r="K6" s="380" t="s">
        <v>68</v>
      </c>
      <c r="L6" s="436" t="s">
        <v>381</v>
      </c>
      <c r="M6" s="599"/>
    </row>
    <row r="7" spans="2:13" s="253" customFormat="1" ht="26.25" customHeight="1">
      <c r="B7" s="602"/>
      <c r="C7" s="532">
        <v>731</v>
      </c>
      <c r="D7" s="526"/>
      <c r="E7" s="527" t="s">
        <v>800</v>
      </c>
      <c r="F7" s="528"/>
      <c r="G7" s="528"/>
      <c r="H7" s="528"/>
      <c r="I7" s="528"/>
      <c r="J7" s="529">
        <f>H7+I7</f>
        <v>0</v>
      </c>
      <c r="K7" s="530"/>
      <c r="L7" s="528"/>
      <c r="M7" s="603"/>
    </row>
    <row r="8" spans="2:13" s="253" customFormat="1" ht="37.15" customHeight="1">
      <c r="B8" s="602"/>
      <c r="C8" s="532" t="s">
        <v>799</v>
      </c>
      <c r="D8" s="526"/>
      <c r="E8" s="527" t="s">
        <v>607</v>
      </c>
      <c r="F8" s="528"/>
      <c r="G8" s="528"/>
      <c r="H8" s="528"/>
      <c r="I8" s="528"/>
      <c r="J8" s="529">
        <f t="shared" ref="J8:J13" si="0">H8+I8</f>
        <v>0</v>
      </c>
      <c r="K8" s="531"/>
      <c r="L8" s="528"/>
      <c r="M8" s="603"/>
    </row>
    <row r="9" spans="2:13" s="253" customFormat="1" ht="26.25" customHeight="1">
      <c r="B9" s="602"/>
      <c r="C9" s="532">
        <v>732</v>
      </c>
      <c r="D9" s="526"/>
      <c r="E9" s="527" t="s">
        <v>769</v>
      </c>
      <c r="F9" s="528"/>
      <c r="G9" s="528"/>
      <c r="H9" s="528"/>
      <c r="I9" s="528"/>
      <c r="J9" s="529">
        <f t="shared" si="0"/>
        <v>0</v>
      </c>
      <c r="K9" s="531"/>
      <c r="L9" s="528"/>
      <c r="M9" s="603"/>
    </row>
    <row r="10" spans="2:13" s="253" customFormat="1" ht="26.25" customHeight="1">
      <c r="B10" s="602"/>
      <c r="C10" s="532">
        <v>733</v>
      </c>
      <c r="D10" s="526"/>
      <c r="E10" s="527" t="s">
        <v>801</v>
      </c>
      <c r="F10" s="528"/>
      <c r="G10" s="528"/>
      <c r="H10" s="528"/>
      <c r="I10" s="528"/>
      <c r="J10" s="529">
        <f t="shared" si="0"/>
        <v>0</v>
      </c>
      <c r="K10" s="531"/>
      <c r="L10" s="528"/>
      <c r="M10" s="603"/>
    </row>
    <row r="11" spans="2:13" s="253" customFormat="1" ht="26.25" customHeight="1">
      <c r="B11" s="602"/>
      <c r="C11" s="532">
        <v>733222</v>
      </c>
      <c r="D11" s="526"/>
      <c r="E11" s="527" t="s">
        <v>608</v>
      </c>
      <c r="F11" s="528"/>
      <c r="G11" s="528"/>
      <c r="H11" s="528"/>
      <c r="I11" s="528"/>
      <c r="J11" s="529">
        <f t="shared" si="0"/>
        <v>0</v>
      </c>
      <c r="K11" s="531"/>
      <c r="L11" s="528"/>
      <c r="M11" s="603"/>
    </row>
    <row r="12" spans="2:13" s="253" customFormat="1" ht="17.100000000000001" customHeight="1">
      <c r="B12" s="602"/>
      <c r="C12" s="532">
        <v>734</v>
      </c>
      <c r="D12" s="526"/>
      <c r="E12" s="533" t="s">
        <v>770</v>
      </c>
      <c r="F12" s="528"/>
      <c r="G12" s="528"/>
      <c r="H12" s="528"/>
      <c r="I12" s="528"/>
      <c r="J12" s="529">
        <f t="shared" si="0"/>
        <v>0</v>
      </c>
      <c r="K12" s="531"/>
      <c r="L12" s="528"/>
      <c r="M12" s="603"/>
    </row>
    <row r="13" spans="2:13" s="254" customFormat="1" ht="16.5" customHeight="1">
      <c r="B13" s="604"/>
      <c r="C13" s="532">
        <v>738</v>
      </c>
      <c r="D13" s="526"/>
      <c r="E13" s="533" t="s">
        <v>771</v>
      </c>
      <c r="F13" s="528"/>
      <c r="G13" s="528"/>
      <c r="H13" s="528"/>
      <c r="I13" s="528"/>
      <c r="J13" s="529">
        <f t="shared" si="0"/>
        <v>0</v>
      </c>
      <c r="K13" s="534"/>
      <c r="L13" s="528"/>
      <c r="M13" s="603"/>
    </row>
    <row r="14" spans="2:13" s="254" customFormat="1" ht="9" customHeight="1" thickBot="1">
      <c r="B14" s="604"/>
      <c r="C14" s="605"/>
      <c r="D14" s="605"/>
      <c r="E14" s="606"/>
      <c r="F14" s="607"/>
      <c r="G14" s="607"/>
      <c r="H14" s="607"/>
      <c r="I14" s="607"/>
      <c r="J14" s="607"/>
      <c r="K14" s="607"/>
      <c r="L14" s="607"/>
      <c r="M14" s="608"/>
    </row>
    <row r="15" spans="2:13" s="255" customFormat="1" ht="24" customHeight="1" thickTop="1" thickBot="1">
      <c r="B15" s="609"/>
      <c r="C15" s="610"/>
      <c r="D15" s="584"/>
      <c r="E15" s="583" t="s">
        <v>128</v>
      </c>
      <c r="F15" s="535">
        <f>SUM(F7:F13)</f>
        <v>0</v>
      </c>
      <c r="G15" s="535">
        <f>SUM(G7:G13)</f>
        <v>0</v>
      </c>
      <c r="H15" s="535">
        <f>SUM(H7:H13)</f>
        <v>0</v>
      </c>
      <c r="I15" s="535">
        <f>SUM(I7:I13)</f>
        <v>0</v>
      </c>
      <c r="J15" s="535">
        <f>H15+I15</f>
        <v>0</v>
      </c>
      <c r="K15" s="536"/>
      <c r="L15" s="537">
        <f>SUM(L7:L13)</f>
        <v>0</v>
      </c>
      <c r="M15" s="608"/>
    </row>
    <row r="16" spans="2:13" s="256" customFormat="1" ht="26.25" thickTop="1">
      <c r="B16" s="611"/>
      <c r="C16" s="612"/>
      <c r="D16" s="612"/>
      <c r="E16" s="613"/>
      <c r="F16" s="614"/>
      <c r="G16" s="614"/>
      <c r="H16" s="615"/>
      <c r="I16" s="615"/>
      <c r="J16" s="615"/>
      <c r="K16" s="615"/>
      <c r="L16" s="615"/>
      <c r="M16" s="608"/>
    </row>
    <row r="17" spans="2:13" ht="18.75">
      <c r="B17" s="616"/>
      <c r="C17" s="612"/>
      <c r="D17" s="617"/>
      <c r="E17" s="618" t="s">
        <v>797</v>
      </c>
      <c r="F17" s="1213" t="str">
        <f>"Réel "&amp;'TELEBUDGET Enfance et adultes'!G45-2</f>
        <v>Réel 2022</v>
      </c>
      <c r="G17" s="1213" t="str">
        <f>"Budget exécutoire "&amp;'TELEBUDGET Enfance et adultes'!G45-1</f>
        <v>Budget exécutoire 2023</v>
      </c>
      <c r="H17" s="1213" t="s">
        <v>778</v>
      </c>
      <c r="I17" s="1213"/>
      <c r="J17" s="1213"/>
      <c r="K17" s="1213" t="s">
        <v>798</v>
      </c>
      <c r="L17" s="1213" t="s">
        <v>437</v>
      </c>
      <c r="M17" s="608"/>
    </row>
    <row r="18" spans="2:13" ht="31.5">
      <c r="B18" s="616"/>
      <c r="C18" s="612"/>
      <c r="D18" s="612"/>
      <c r="E18" s="613"/>
      <c r="F18" s="1213"/>
      <c r="G18" s="1213"/>
      <c r="H18" s="271" t="s">
        <v>776</v>
      </c>
      <c r="I18" s="271" t="s">
        <v>777</v>
      </c>
      <c r="J18" s="271" t="s">
        <v>99</v>
      </c>
      <c r="K18" s="1213"/>
      <c r="L18" s="1213"/>
      <c r="M18" s="608"/>
    </row>
    <row r="19" spans="2:13" s="252" customFormat="1" ht="24.95" customHeight="1">
      <c r="B19" s="596"/>
      <c r="C19" s="600"/>
      <c r="D19" s="600"/>
      <c r="E19" s="601"/>
      <c r="F19" s="380" t="s">
        <v>58</v>
      </c>
      <c r="G19" s="380" t="s">
        <v>59</v>
      </c>
      <c r="H19" s="380" t="s">
        <v>60</v>
      </c>
      <c r="I19" s="380" t="s">
        <v>66</v>
      </c>
      <c r="J19" s="380" t="s">
        <v>763</v>
      </c>
      <c r="K19" s="380" t="s">
        <v>68</v>
      </c>
      <c r="L19" s="436" t="s">
        <v>381</v>
      </c>
      <c r="M19" s="608"/>
    </row>
    <row r="20" spans="2:13" s="258" customFormat="1" ht="17.100000000000001" customHeight="1">
      <c r="B20" s="619"/>
      <c r="C20" s="538">
        <v>70</v>
      </c>
      <c r="D20" s="539"/>
      <c r="E20" s="540" t="s">
        <v>3</v>
      </c>
      <c r="F20" s="528"/>
      <c r="G20" s="528"/>
      <c r="H20" s="528"/>
      <c r="I20" s="528"/>
      <c r="J20" s="529">
        <f t="shared" ref="J20:J38" si="1">H20+I20</f>
        <v>0</v>
      </c>
      <c r="K20" s="530"/>
      <c r="L20" s="528"/>
      <c r="M20" s="603"/>
    </row>
    <row r="21" spans="2:13" s="258" customFormat="1" ht="19.5">
      <c r="B21" s="619"/>
      <c r="C21" s="538">
        <v>70821</v>
      </c>
      <c r="D21" s="541"/>
      <c r="E21" s="542" t="s">
        <v>609</v>
      </c>
      <c r="F21" s="528"/>
      <c r="G21" s="528"/>
      <c r="H21" s="528"/>
      <c r="I21" s="528"/>
      <c r="J21" s="529">
        <f t="shared" si="1"/>
        <v>0</v>
      </c>
      <c r="K21" s="531"/>
      <c r="L21" s="528"/>
      <c r="M21" s="603"/>
    </row>
    <row r="22" spans="2:13" s="258" customFormat="1" ht="36">
      <c r="B22" s="619"/>
      <c r="C22" s="538">
        <v>70822</v>
      </c>
      <c r="D22" s="541"/>
      <c r="E22" s="542" t="s">
        <v>802</v>
      </c>
      <c r="F22" s="528"/>
      <c r="G22" s="528"/>
      <c r="H22" s="528"/>
      <c r="I22" s="528"/>
      <c r="J22" s="529">
        <f t="shared" si="1"/>
        <v>0</v>
      </c>
      <c r="K22" s="531"/>
      <c r="L22" s="528"/>
      <c r="M22" s="603"/>
    </row>
    <row r="23" spans="2:13" s="258" customFormat="1" ht="19.5">
      <c r="B23" s="619"/>
      <c r="C23" s="538">
        <v>70823</v>
      </c>
      <c r="D23" s="541"/>
      <c r="E23" s="542" t="s">
        <v>803</v>
      </c>
      <c r="F23" s="528"/>
      <c r="G23" s="528"/>
      <c r="H23" s="528"/>
      <c r="I23" s="528"/>
      <c r="J23" s="529">
        <f t="shared" si="1"/>
        <v>0</v>
      </c>
      <c r="K23" s="531"/>
      <c r="L23" s="528"/>
      <c r="M23" s="603"/>
    </row>
    <row r="24" spans="2:13" s="258" customFormat="1" ht="19.5">
      <c r="B24" s="619"/>
      <c r="C24" s="538">
        <v>70828</v>
      </c>
      <c r="D24" s="541"/>
      <c r="E24" s="542" t="s">
        <v>7</v>
      </c>
      <c r="F24" s="528"/>
      <c r="G24" s="528"/>
      <c r="H24" s="528"/>
      <c r="I24" s="528"/>
      <c r="J24" s="529">
        <f t="shared" si="1"/>
        <v>0</v>
      </c>
      <c r="K24" s="531"/>
      <c r="L24" s="528"/>
      <c r="M24" s="603"/>
    </row>
    <row r="25" spans="2:13" s="259" customFormat="1" ht="17.100000000000001" customHeight="1">
      <c r="B25" s="620"/>
      <c r="C25" s="538">
        <v>71</v>
      </c>
      <c r="D25" s="539"/>
      <c r="E25" s="540" t="s">
        <v>29</v>
      </c>
      <c r="F25" s="543"/>
      <c r="G25" s="543"/>
      <c r="H25" s="528"/>
      <c r="I25" s="543"/>
      <c r="J25" s="544">
        <f t="shared" si="1"/>
        <v>0</v>
      </c>
      <c r="K25" s="545"/>
      <c r="L25" s="543"/>
      <c r="M25" s="603"/>
    </row>
    <row r="26" spans="2:13" s="259" customFormat="1" ht="17.100000000000001" customHeight="1">
      <c r="B26" s="620"/>
      <c r="C26" s="538">
        <v>72</v>
      </c>
      <c r="D26" s="539"/>
      <c r="E26" s="540" t="s">
        <v>105</v>
      </c>
      <c r="F26" s="543"/>
      <c r="G26" s="543"/>
      <c r="H26" s="528"/>
      <c r="I26" s="543"/>
      <c r="J26" s="544">
        <f t="shared" si="1"/>
        <v>0</v>
      </c>
      <c r="K26" s="545"/>
      <c r="L26" s="543"/>
      <c r="M26" s="603"/>
    </row>
    <row r="27" spans="2:13" s="259" customFormat="1" ht="17.100000000000001" customHeight="1">
      <c r="B27" s="620"/>
      <c r="C27" s="546">
        <v>74</v>
      </c>
      <c r="D27" s="539"/>
      <c r="E27" s="540" t="s">
        <v>30</v>
      </c>
      <c r="F27" s="543"/>
      <c r="G27" s="543"/>
      <c r="H27" s="528"/>
      <c r="I27" s="543"/>
      <c r="J27" s="544">
        <f t="shared" si="1"/>
        <v>0</v>
      </c>
      <c r="K27" s="545"/>
      <c r="L27" s="543"/>
      <c r="M27" s="603"/>
    </row>
    <row r="28" spans="2:13" s="259" customFormat="1" ht="17.100000000000001" customHeight="1">
      <c r="B28" s="620"/>
      <c r="C28" s="538">
        <v>75</v>
      </c>
      <c r="D28" s="539"/>
      <c r="E28" s="540" t="s">
        <v>31</v>
      </c>
      <c r="F28" s="543"/>
      <c r="G28" s="543"/>
      <c r="H28" s="528"/>
      <c r="I28" s="543"/>
      <c r="J28" s="544">
        <f t="shared" si="1"/>
        <v>0</v>
      </c>
      <c r="K28" s="545"/>
      <c r="L28" s="543"/>
      <c r="M28" s="603"/>
    </row>
    <row r="29" spans="2:13" s="259" customFormat="1" ht="17.100000000000001" customHeight="1">
      <c r="B29" s="620"/>
      <c r="C29" s="538">
        <v>603</v>
      </c>
      <c r="D29" s="539"/>
      <c r="E29" s="540" t="s">
        <v>32</v>
      </c>
      <c r="F29" s="543"/>
      <c r="G29" s="543"/>
      <c r="H29" s="528"/>
      <c r="I29" s="543"/>
      <c r="J29" s="544">
        <f t="shared" si="1"/>
        <v>0</v>
      </c>
      <c r="K29" s="545"/>
      <c r="L29" s="543"/>
      <c r="M29" s="603"/>
    </row>
    <row r="30" spans="2:13" s="259" customFormat="1" ht="17.100000000000001" customHeight="1">
      <c r="B30" s="620"/>
      <c r="C30" s="538">
        <v>609</v>
      </c>
      <c r="D30" s="539"/>
      <c r="E30" s="540" t="s">
        <v>33</v>
      </c>
      <c r="F30" s="543"/>
      <c r="G30" s="543"/>
      <c r="H30" s="528"/>
      <c r="I30" s="543"/>
      <c r="J30" s="544">
        <f t="shared" si="1"/>
        <v>0</v>
      </c>
      <c r="K30" s="545"/>
      <c r="L30" s="543"/>
      <c r="M30" s="603"/>
    </row>
    <row r="31" spans="2:13" s="259" customFormat="1" ht="17.100000000000001" customHeight="1">
      <c r="B31" s="620"/>
      <c r="C31" s="538">
        <v>619</v>
      </c>
      <c r="D31" s="539"/>
      <c r="E31" s="540" t="s">
        <v>34</v>
      </c>
      <c r="F31" s="543"/>
      <c r="G31" s="543"/>
      <c r="H31" s="528"/>
      <c r="I31" s="543"/>
      <c r="J31" s="544">
        <f t="shared" si="1"/>
        <v>0</v>
      </c>
      <c r="K31" s="545"/>
      <c r="L31" s="543"/>
      <c r="M31" s="603"/>
    </row>
    <row r="32" spans="2:13" s="259" customFormat="1" ht="17.100000000000001" customHeight="1">
      <c r="B32" s="620"/>
      <c r="C32" s="538">
        <v>629</v>
      </c>
      <c r="D32" s="539"/>
      <c r="E32" s="540" t="s">
        <v>35</v>
      </c>
      <c r="F32" s="543"/>
      <c r="G32" s="543"/>
      <c r="H32" s="528"/>
      <c r="I32" s="543"/>
      <c r="J32" s="544">
        <f t="shared" si="1"/>
        <v>0</v>
      </c>
      <c r="K32" s="545"/>
      <c r="L32" s="543"/>
      <c r="M32" s="603"/>
    </row>
    <row r="33" spans="2:13" s="259" customFormat="1" ht="17.100000000000001" customHeight="1">
      <c r="B33" s="620"/>
      <c r="C33" s="538">
        <v>6419</v>
      </c>
      <c r="D33" s="539"/>
      <c r="E33" s="540" t="s">
        <v>36</v>
      </c>
      <c r="F33" s="543"/>
      <c r="G33" s="543"/>
      <c r="H33" s="528"/>
      <c r="I33" s="543"/>
      <c r="J33" s="544">
        <f t="shared" si="1"/>
        <v>0</v>
      </c>
      <c r="K33" s="545"/>
      <c r="L33" s="543"/>
      <c r="M33" s="603"/>
    </row>
    <row r="34" spans="2:13" s="259" customFormat="1" ht="17.100000000000001" customHeight="1">
      <c r="B34" s="620"/>
      <c r="C34" s="538">
        <v>6429</v>
      </c>
      <c r="D34" s="539"/>
      <c r="E34" s="540" t="s">
        <v>37</v>
      </c>
      <c r="F34" s="543"/>
      <c r="G34" s="543"/>
      <c r="H34" s="528"/>
      <c r="I34" s="543"/>
      <c r="J34" s="544">
        <f t="shared" si="1"/>
        <v>0</v>
      </c>
      <c r="K34" s="545"/>
      <c r="L34" s="543"/>
      <c r="M34" s="603"/>
    </row>
    <row r="35" spans="2:13" s="259" customFormat="1" ht="17.100000000000001" customHeight="1">
      <c r="B35" s="620"/>
      <c r="C35" s="538">
        <v>6439</v>
      </c>
      <c r="D35" s="539"/>
      <c r="E35" s="540" t="s">
        <v>388</v>
      </c>
      <c r="F35" s="543"/>
      <c r="G35" s="543"/>
      <c r="H35" s="528"/>
      <c r="I35" s="543"/>
      <c r="J35" s="544">
        <f t="shared" si="1"/>
        <v>0</v>
      </c>
      <c r="K35" s="545"/>
      <c r="L35" s="543"/>
      <c r="M35" s="603"/>
    </row>
    <row r="36" spans="2:13" s="259" customFormat="1" ht="17.100000000000001" customHeight="1">
      <c r="B36" s="620"/>
      <c r="C36" s="538" t="s">
        <v>390</v>
      </c>
      <c r="D36" s="539"/>
      <c r="E36" s="542" t="s">
        <v>389</v>
      </c>
      <c r="F36" s="543"/>
      <c r="G36" s="543"/>
      <c r="H36" s="528"/>
      <c r="I36" s="543"/>
      <c r="J36" s="544">
        <f t="shared" si="1"/>
        <v>0</v>
      </c>
      <c r="K36" s="545"/>
      <c r="L36" s="543"/>
      <c r="M36" s="603"/>
    </row>
    <row r="37" spans="2:13" s="259" customFormat="1" ht="17.100000000000001" customHeight="1">
      <c r="B37" s="620"/>
      <c r="C37" s="538">
        <v>6489</v>
      </c>
      <c r="D37" s="539"/>
      <c r="E37" s="540" t="s">
        <v>38</v>
      </c>
      <c r="F37" s="543"/>
      <c r="G37" s="543"/>
      <c r="H37" s="528"/>
      <c r="I37" s="543"/>
      <c r="J37" s="544">
        <f t="shared" si="1"/>
        <v>0</v>
      </c>
      <c r="K37" s="545"/>
      <c r="L37" s="543"/>
      <c r="M37" s="603"/>
    </row>
    <row r="38" spans="2:13" s="259" customFormat="1" ht="17.100000000000001" customHeight="1">
      <c r="B38" s="620"/>
      <c r="C38" s="538">
        <v>6611</v>
      </c>
      <c r="D38" s="539"/>
      <c r="E38" s="540" t="s">
        <v>39</v>
      </c>
      <c r="F38" s="543"/>
      <c r="G38" s="543"/>
      <c r="H38" s="528"/>
      <c r="I38" s="543"/>
      <c r="J38" s="544">
        <f t="shared" si="1"/>
        <v>0</v>
      </c>
      <c r="K38" s="547"/>
      <c r="L38" s="543"/>
      <c r="M38" s="603"/>
    </row>
    <row r="39" spans="2:13" s="260" customFormat="1" ht="6" customHeight="1" thickBot="1">
      <c r="B39" s="621"/>
      <c r="C39" s="622" t="s">
        <v>74</v>
      </c>
      <c r="D39" s="548"/>
      <c r="E39" s="549" t="s">
        <v>74</v>
      </c>
      <c r="F39" s="550"/>
      <c r="G39" s="623"/>
      <c r="H39" s="623"/>
      <c r="I39" s="623"/>
      <c r="J39" s="623"/>
      <c r="K39" s="623"/>
      <c r="L39" s="623"/>
      <c r="M39" s="608"/>
    </row>
    <row r="40" spans="2:13" s="255" customFormat="1" ht="24" customHeight="1" thickTop="1" thickBot="1">
      <c r="B40" s="609"/>
      <c r="C40" s="610"/>
      <c r="D40" s="584"/>
      <c r="E40" s="583" t="s">
        <v>96</v>
      </c>
      <c r="F40" s="535">
        <f>SUM(F20:F38)</f>
        <v>0</v>
      </c>
      <c r="G40" s="535">
        <f>SUM(G20:G38)</f>
        <v>0</v>
      </c>
      <c r="H40" s="535">
        <f>SUM(H20:H38)</f>
        <v>0</v>
      </c>
      <c r="I40" s="535">
        <f>SUM(I20:I38)</f>
        <v>0</v>
      </c>
      <c r="J40" s="535">
        <f>H40+I40</f>
        <v>0</v>
      </c>
      <c r="K40" s="536"/>
      <c r="L40" s="535">
        <f>SUM(L20:L38)</f>
        <v>0</v>
      </c>
      <c r="M40" s="608"/>
    </row>
    <row r="41" spans="2:13" s="255" customFormat="1" ht="24" customHeight="1" thickTop="1">
      <c r="B41" s="609"/>
      <c r="C41" s="610"/>
      <c r="D41" s="624"/>
      <c r="E41" s="625"/>
      <c r="F41" s="626"/>
      <c r="G41" s="626"/>
      <c r="H41" s="626"/>
      <c r="I41" s="626"/>
      <c r="J41" s="626"/>
      <c r="K41" s="626"/>
      <c r="L41" s="626"/>
      <c r="M41" s="608"/>
    </row>
    <row r="42" spans="2:13" ht="20.25">
      <c r="B42" s="616"/>
      <c r="C42" s="612"/>
      <c r="D42" s="617"/>
      <c r="E42" s="627"/>
      <c r="F42" s="453"/>
      <c r="G42" s="453"/>
      <c r="H42" s="453"/>
      <c r="I42" s="453"/>
      <c r="J42" s="453"/>
      <c r="K42" s="453"/>
      <c r="L42" s="453"/>
      <c r="M42" s="608"/>
    </row>
    <row r="43" spans="2:13" ht="34.15" customHeight="1">
      <c r="B43" s="616"/>
      <c r="C43" s="612"/>
      <c r="D43" s="617"/>
      <c r="E43" s="628" t="s">
        <v>804</v>
      </c>
      <c r="F43" s="1213" t="str">
        <f>"Réel "&amp;'TELEBUDGET Enfance et adultes'!G45-2</f>
        <v>Réel 2022</v>
      </c>
      <c r="G43" s="1213" t="str">
        <f>"Budget exécutoire "&amp;'TELEBUDGET Enfance et adultes'!G45-1</f>
        <v>Budget exécutoire 2023</v>
      </c>
      <c r="H43" s="1213" t="s">
        <v>778</v>
      </c>
      <c r="I43" s="1213"/>
      <c r="J43" s="1213"/>
      <c r="K43" s="1213" t="s">
        <v>798</v>
      </c>
      <c r="L43" s="1213" t="s">
        <v>437</v>
      </c>
      <c r="M43" s="608"/>
    </row>
    <row r="44" spans="2:13" ht="30.6" customHeight="1">
      <c r="B44" s="616"/>
      <c r="C44" s="612"/>
      <c r="D44" s="617"/>
      <c r="E44" s="629"/>
      <c r="F44" s="1213"/>
      <c r="G44" s="1213"/>
      <c r="H44" s="271" t="s">
        <v>776</v>
      </c>
      <c r="I44" s="271" t="s">
        <v>777</v>
      </c>
      <c r="J44" s="271" t="s">
        <v>99</v>
      </c>
      <c r="K44" s="1213"/>
      <c r="L44" s="1213"/>
      <c r="M44" s="608"/>
    </row>
    <row r="45" spans="2:13" ht="18.75">
      <c r="B45" s="616"/>
      <c r="C45" s="612"/>
      <c r="D45" s="612"/>
      <c r="E45" s="630"/>
      <c r="F45" s="380" t="s">
        <v>58</v>
      </c>
      <c r="G45" s="380" t="s">
        <v>59</v>
      </c>
      <c r="H45" s="380" t="s">
        <v>60</v>
      </c>
      <c r="I45" s="380" t="s">
        <v>66</v>
      </c>
      <c r="J45" s="380" t="s">
        <v>763</v>
      </c>
      <c r="K45" s="380" t="s">
        <v>68</v>
      </c>
      <c r="L45" s="436" t="s">
        <v>381</v>
      </c>
      <c r="M45" s="608"/>
    </row>
    <row r="46" spans="2:13" s="260" customFormat="1" ht="18">
      <c r="B46" s="621"/>
      <c r="C46" s="546">
        <v>76</v>
      </c>
      <c r="D46" s="539"/>
      <c r="E46" s="540" t="s">
        <v>107</v>
      </c>
      <c r="F46" s="543"/>
      <c r="G46" s="543"/>
      <c r="H46" s="543"/>
      <c r="I46" s="543"/>
      <c r="J46" s="544">
        <f>H46+I46</f>
        <v>0</v>
      </c>
      <c r="K46" s="551"/>
      <c r="L46" s="543"/>
      <c r="M46" s="603"/>
    </row>
    <row r="47" spans="2:13" s="261" customFormat="1" ht="26.1" customHeight="1">
      <c r="B47" s="631"/>
      <c r="C47" s="632" t="s">
        <v>40</v>
      </c>
      <c r="D47" s="633"/>
      <c r="E47" s="634"/>
      <c r="F47" s="635"/>
      <c r="G47" s="636"/>
      <c r="H47" s="636"/>
      <c r="I47" s="636"/>
      <c r="J47" s="636"/>
      <c r="K47" s="636"/>
      <c r="L47" s="636"/>
      <c r="M47" s="603"/>
    </row>
    <row r="48" spans="2:13" s="262" customFormat="1" ht="17.100000000000001" customHeight="1">
      <c r="B48" s="637"/>
      <c r="C48" s="552">
        <v>771</v>
      </c>
      <c r="D48" s="553"/>
      <c r="E48" s="554" t="s">
        <v>41</v>
      </c>
      <c r="F48" s="555"/>
      <c r="G48" s="556"/>
      <c r="H48" s="543"/>
      <c r="I48" s="555"/>
      <c r="J48" s="557">
        <f t="shared" ref="J48:J53" si="2">H48+I48</f>
        <v>0</v>
      </c>
      <c r="K48" s="558"/>
      <c r="L48" s="556"/>
      <c r="M48" s="603"/>
    </row>
    <row r="49" spans="2:13" s="262" customFormat="1" ht="36">
      <c r="B49" s="637"/>
      <c r="C49" s="552">
        <v>773</v>
      </c>
      <c r="D49" s="559"/>
      <c r="E49" s="561" t="s">
        <v>805</v>
      </c>
      <c r="F49" s="555"/>
      <c r="G49" s="556"/>
      <c r="H49" s="543"/>
      <c r="I49" s="555"/>
      <c r="J49" s="557">
        <f t="shared" si="2"/>
        <v>0</v>
      </c>
      <c r="K49" s="560"/>
      <c r="L49" s="556"/>
      <c r="M49" s="603"/>
    </row>
    <row r="50" spans="2:13" s="263" customFormat="1" ht="17.100000000000001" customHeight="1">
      <c r="B50" s="638"/>
      <c r="C50" s="552">
        <v>775</v>
      </c>
      <c r="D50" s="559"/>
      <c r="E50" s="554" t="s">
        <v>42</v>
      </c>
      <c r="F50" s="555"/>
      <c r="G50" s="556"/>
      <c r="H50" s="543"/>
      <c r="I50" s="555"/>
      <c r="J50" s="557">
        <f t="shared" si="2"/>
        <v>0</v>
      </c>
      <c r="K50" s="560"/>
      <c r="L50" s="556"/>
      <c r="M50" s="603"/>
    </row>
    <row r="51" spans="2:13" s="263" customFormat="1" ht="17.100000000000001" customHeight="1">
      <c r="B51" s="638"/>
      <c r="C51" s="552">
        <v>777</v>
      </c>
      <c r="D51" s="559"/>
      <c r="E51" s="561" t="s">
        <v>43</v>
      </c>
      <c r="F51" s="555"/>
      <c r="G51" s="556"/>
      <c r="H51" s="543"/>
      <c r="I51" s="555"/>
      <c r="J51" s="557">
        <f t="shared" si="2"/>
        <v>0</v>
      </c>
      <c r="K51" s="560"/>
      <c r="L51" s="556"/>
      <c r="M51" s="603"/>
    </row>
    <row r="52" spans="2:13" s="263" customFormat="1" ht="17.100000000000001" customHeight="1">
      <c r="B52" s="638"/>
      <c r="C52" s="552">
        <v>778</v>
      </c>
      <c r="D52" s="559"/>
      <c r="E52" s="554" t="s">
        <v>962</v>
      </c>
      <c r="F52" s="555"/>
      <c r="G52" s="556"/>
      <c r="H52" s="543"/>
      <c r="I52" s="555"/>
      <c r="J52" s="557">
        <f t="shared" si="2"/>
        <v>0</v>
      </c>
      <c r="K52" s="560"/>
      <c r="L52" s="556"/>
      <c r="M52" s="603"/>
    </row>
    <row r="53" spans="2:13" s="262" customFormat="1" ht="17.100000000000001" customHeight="1">
      <c r="B53" s="637"/>
      <c r="C53" s="552">
        <v>7781</v>
      </c>
      <c r="D53" s="559"/>
      <c r="E53" s="554" t="s">
        <v>963</v>
      </c>
      <c r="F53" s="555"/>
      <c r="G53" s="556"/>
      <c r="H53" s="543"/>
      <c r="I53" s="555"/>
      <c r="J53" s="557">
        <f t="shared" si="2"/>
        <v>0</v>
      </c>
      <c r="K53" s="562"/>
      <c r="L53" s="556"/>
      <c r="M53" s="603"/>
    </row>
    <row r="54" spans="2:13" s="262" customFormat="1" ht="6" customHeight="1">
      <c r="B54" s="637"/>
      <c r="C54" s="639"/>
      <c r="D54" s="640"/>
      <c r="E54" s="641"/>
      <c r="F54" s="642"/>
      <c r="G54" s="643"/>
      <c r="H54" s="643"/>
      <c r="I54" s="643"/>
      <c r="J54" s="643"/>
      <c r="K54" s="393"/>
      <c r="L54" s="643"/>
      <c r="M54" s="608"/>
    </row>
    <row r="55" spans="2:13" s="261" customFormat="1" ht="26.1" customHeight="1">
      <c r="B55" s="631"/>
      <c r="C55" s="632" t="s">
        <v>97</v>
      </c>
      <c r="D55" s="644"/>
      <c r="E55" s="645"/>
      <c r="F55" s="635"/>
      <c r="G55" s="636"/>
      <c r="H55" s="636"/>
      <c r="I55" s="636"/>
      <c r="J55" s="636"/>
      <c r="K55" s="393"/>
      <c r="L55" s="636"/>
      <c r="M55" s="608"/>
    </row>
    <row r="56" spans="2:13" s="262" customFormat="1" ht="20.25">
      <c r="B56" s="637"/>
      <c r="C56" s="552">
        <v>7811</v>
      </c>
      <c r="D56" s="563"/>
      <c r="E56" s="564" t="s">
        <v>959</v>
      </c>
      <c r="F56" s="528"/>
      <c r="G56" s="528"/>
      <c r="H56" s="543"/>
      <c r="I56" s="528"/>
      <c r="J56" s="529">
        <f t="shared" ref="J56:J74" si="3">H56+I56</f>
        <v>0</v>
      </c>
      <c r="K56" s="530"/>
      <c r="L56" s="528"/>
      <c r="M56" s="603"/>
    </row>
    <row r="57" spans="2:13" s="262" customFormat="1" ht="20.25">
      <c r="B57" s="637"/>
      <c r="C57" s="552">
        <v>7815</v>
      </c>
      <c r="D57" s="563"/>
      <c r="E57" s="564" t="s">
        <v>881</v>
      </c>
      <c r="F57" s="565"/>
      <c r="G57" s="565"/>
      <c r="H57" s="566"/>
      <c r="I57" s="565"/>
      <c r="J57" s="529">
        <f t="shared" si="3"/>
        <v>0</v>
      </c>
      <c r="K57" s="531"/>
      <c r="L57" s="565"/>
      <c r="M57" s="603"/>
    </row>
    <row r="58" spans="2:13" s="262" customFormat="1" ht="20.25">
      <c r="B58" s="637"/>
      <c r="C58" s="552">
        <v>7816</v>
      </c>
      <c r="D58" s="563"/>
      <c r="E58" s="564" t="s">
        <v>960</v>
      </c>
      <c r="F58" s="565"/>
      <c r="G58" s="565"/>
      <c r="H58" s="566"/>
      <c r="I58" s="565"/>
      <c r="J58" s="529">
        <f t="shared" si="3"/>
        <v>0</v>
      </c>
      <c r="K58" s="531"/>
      <c r="L58" s="565"/>
      <c r="M58" s="603"/>
    </row>
    <row r="59" spans="2:13" s="262" customFormat="1" ht="20.25">
      <c r="B59" s="637"/>
      <c r="C59" s="552">
        <v>7817</v>
      </c>
      <c r="D59" s="563"/>
      <c r="E59" s="564" t="s">
        <v>961</v>
      </c>
      <c r="F59" s="565"/>
      <c r="G59" s="565"/>
      <c r="H59" s="566"/>
      <c r="I59" s="565"/>
      <c r="J59" s="529">
        <f t="shared" si="3"/>
        <v>0</v>
      </c>
      <c r="K59" s="531"/>
      <c r="L59" s="565"/>
      <c r="M59" s="603"/>
    </row>
    <row r="60" spans="2:13" s="262" customFormat="1" ht="21" customHeight="1">
      <c r="B60" s="637"/>
      <c r="C60" s="552">
        <v>786</v>
      </c>
      <c r="D60" s="563"/>
      <c r="E60" s="564" t="s">
        <v>391</v>
      </c>
      <c r="F60" s="565"/>
      <c r="G60" s="565"/>
      <c r="H60" s="566"/>
      <c r="I60" s="565"/>
      <c r="J60" s="529">
        <f t="shared" si="3"/>
        <v>0</v>
      </c>
      <c r="K60" s="531"/>
      <c r="L60" s="565"/>
      <c r="M60" s="603"/>
    </row>
    <row r="61" spans="2:13" s="262" customFormat="1" ht="21" customHeight="1">
      <c r="B61" s="637"/>
      <c r="C61" s="552">
        <v>78725</v>
      </c>
      <c r="D61" s="563"/>
      <c r="E61" s="564" t="s">
        <v>19</v>
      </c>
      <c r="F61" s="565"/>
      <c r="G61" s="565"/>
      <c r="H61" s="566"/>
      <c r="I61" s="565"/>
      <c r="J61" s="529">
        <f t="shared" si="3"/>
        <v>0</v>
      </c>
      <c r="K61" s="531"/>
      <c r="L61" s="565"/>
      <c r="M61" s="603"/>
    </row>
    <row r="62" spans="2:13" s="262" customFormat="1" ht="36">
      <c r="B62" s="637"/>
      <c r="C62" s="552">
        <v>78741</v>
      </c>
      <c r="D62" s="563"/>
      <c r="E62" s="564" t="s">
        <v>20</v>
      </c>
      <c r="F62" s="565"/>
      <c r="G62" s="565"/>
      <c r="H62" s="566"/>
      <c r="I62" s="565"/>
      <c r="J62" s="529">
        <f t="shared" si="3"/>
        <v>0</v>
      </c>
      <c r="K62" s="531"/>
      <c r="L62" s="565"/>
      <c r="M62" s="603"/>
    </row>
    <row r="63" spans="2:13" s="262" customFormat="1" ht="21" customHeight="1">
      <c r="B63" s="637"/>
      <c r="C63" s="552">
        <v>78742</v>
      </c>
      <c r="D63" s="563"/>
      <c r="E63" s="564" t="s">
        <v>21</v>
      </c>
      <c r="F63" s="565"/>
      <c r="G63" s="565"/>
      <c r="H63" s="566"/>
      <c r="I63" s="565"/>
      <c r="J63" s="529">
        <f t="shared" si="3"/>
        <v>0</v>
      </c>
      <c r="K63" s="531"/>
      <c r="L63" s="565"/>
      <c r="M63" s="603"/>
    </row>
    <row r="64" spans="2:13" s="262" customFormat="1" ht="36">
      <c r="B64" s="637"/>
      <c r="C64" s="552">
        <v>787461</v>
      </c>
      <c r="D64" s="563"/>
      <c r="E64" s="564" t="s">
        <v>806</v>
      </c>
      <c r="F64" s="565"/>
      <c r="G64" s="565"/>
      <c r="H64" s="566"/>
      <c r="I64" s="565"/>
      <c r="J64" s="529">
        <f t="shared" si="3"/>
        <v>0</v>
      </c>
      <c r="K64" s="531"/>
      <c r="L64" s="565"/>
      <c r="M64" s="603"/>
    </row>
    <row r="65" spans="2:13" s="262" customFormat="1" ht="36">
      <c r="B65" s="637"/>
      <c r="C65" s="552">
        <v>787462</v>
      </c>
      <c r="D65" s="563"/>
      <c r="E65" s="564" t="s">
        <v>807</v>
      </c>
      <c r="F65" s="565"/>
      <c r="G65" s="565"/>
      <c r="H65" s="566"/>
      <c r="I65" s="565"/>
      <c r="J65" s="529">
        <f t="shared" si="3"/>
        <v>0</v>
      </c>
      <c r="K65" s="531"/>
      <c r="L65" s="565"/>
      <c r="M65" s="603"/>
    </row>
    <row r="66" spans="2:13" s="262" customFormat="1" ht="21" customHeight="1">
      <c r="B66" s="637"/>
      <c r="C66" s="552">
        <v>78748</v>
      </c>
      <c r="D66" s="563"/>
      <c r="E66" s="564" t="s">
        <v>22</v>
      </c>
      <c r="F66" s="565"/>
      <c r="G66" s="565"/>
      <c r="H66" s="566"/>
      <c r="I66" s="565"/>
      <c r="J66" s="529">
        <f t="shared" si="3"/>
        <v>0</v>
      </c>
      <c r="K66" s="531"/>
      <c r="L66" s="565"/>
      <c r="M66" s="603"/>
    </row>
    <row r="67" spans="2:13" s="262" customFormat="1" ht="21" customHeight="1">
      <c r="B67" s="637"/>
      <c r="C67" s="552">
        <v>7876</v>
      </c>
      <c r="D67" s="563"/>
      <c r="E67" s="564" t="s">
        <v>392</v>
      </c>
      <c r="F67" s="565"/>
      <c r="G67" s="565"/>
      <c r="H67" s="566"/>
      <c r="I67" s="565"/>
      <c r="J67" s="529">
        <f t="shared" si="3"/>
        <v>0</v>
      </c>
      <c r="K67" s="531"/>
      <c r="L67" s="565"/>
      <c r="M67" s="603"/>
    </row>
    <row r="68" spans="2:13" s="262" customFormat="1" ht="21" customHeight="1">
      <c r="B68" s="637"/>
      <c r="C68" s="552">
        <v>7891</v>
      </c>
      <c r="D68" s="563"/>
      <c r="E68" s="564" t="s">
        <v>808</v>
      </c>
      <c r="F68" s="565"/>
      <c r="G68" s="565"/>
      <c r="H68" s="566"/>
      <c r="I68" s="565"/>
      <c r="J68" s="529">
        <f t="shared" si="3"/>
        <v>0</v>
      </c>
      <c r="K68" s="531"/>
      <c r="L68" s="565"/>
      <c r="M68" s="603"/>
    </row>
    <row r="69" spans="2:13" s="262" customFormat="1" ht="36">
      <c r="B69" s="637"/>
      <c r="C69" s="552">
        <v>78921</v>
      </c>
      <c r="D69" s="563"/>
      <c r="E69" s="564" t="s">
        <v>809</v>
      </c>
      <c r="F69" s="565"/>
      <c r="G69" s="565"/>
      <c r="H69" s="566"/>
      <c r="I69" s="565"/>
      <c r="J69" s="529">
        <f t="shared" si="3"/>
        <v>0</v>
      </c>
      <c r="K69" s="531"/>
      <c r="L69" s="565"/>
      <c r="M69" s="603"/>
    </row>
    <row r="70" spans="2:13" s="262" customFormat="1" ht="36">
      <c r="B70" s="637"/>
      <c r="C70" s="552">
        <v>78922</v>
      </c>
      <c r="D70" s="563"/>
      <c r="E70" s="564" t="s">
        <v>810</v>
      </c>
      <c r="F70" s="565"/>
      <c r="G70" s="565"/>
      <c r="H70" s="566"/>
      <c r="I70" s="565"/>
      <c r="J70" s="529">
        <f t="shared" si="3"/>
        <v>0</v>
      </c>
      <c r="K70" s="531"/>
      <c r="L70" s="565"/>
      <c r="M70" s="603"/>
    </row>
    <row r="71" spans="2:13" s="262" customFormat="1" ht="21" customHeight="1">
      <c r="B71" s="637"/>
      <c r="C71" s="552">
        <v>7894</v>
      </c>
      <c r="D71" s="563"/>
      <c r="E71" s="564" t="s">
        <v>811</v>
      </c>
      <c r="F71" s="565"/>
      <c r="G71" s="565"/>
      <c r="H71" s="566"/>
      <c r="I71" s="565"/>
      <c r="J71" s="529">
        <f t="shared" si="3"/>
        <v>0</v>
      </c>
      <c r="K71" s="531"/>
      <c r="L71" s="565"/>
      <c r="M71" s="603"/>
    </row>
    <row r="72" spans="2:13" s="262" customFormat="1" ht="21" customHeight="1">
      <c r="B72" s="637"/>
      <c r="C72" s="552">
        <v>7895</v>
      </c>
      <c r="D72" s="563"/>
      <c r="E72" s="564" t="s">
        <v>812</v>
      </c>
      <c r="F72" s="565"/>
      <c r="G72" s="565"/>
      <c r="H72" s="566"/>
      <c r="I72" s="565"/>
      <c r="J72" s="529">
        <f t="shared" si="3"/>
        <v>0</v>
      </c>
      <c r="K72" s="531"/>
      <c r="L72" s="565"/>
      <c r="M72" s="603"/>
    </row>
    <row r="73" spans="2:13" s="262" customFormat="1" ht="21" customHeight="1">
      <c r="B73" s="637"/>
      <c r="C73" s="552">
        <v>7896</v>
      </c>
      <c r="D73" s="563"/>
      <c r="E73" s="564" t="s">
        <v>813</v>
      </c>
      <c r="F73" s="565"/>
      <c r="G73" s="565"/>
      <c r="H73" s="566"/>
      <c r="I73" s="565"/>
      <c r="J73" s="529">
        <f t="shared" si="3"/>
        <v>0</v>
      </c>
      <c r="K73" s="531"/>
      <c r="L73" s="565"/>
      <c r="M73" s="603"/>
    </row>
    <row r="74" spans="2:13" s="262" customFormat="1" ht="21" customHeight="1">
      <c r="B74" s="637"/>
      <c r="C74" s="552">
        <v>79</v>
      </c>
      <c r="D74" s="567"/>
      <c r="E74" s="561" t="s">
        <v>44</v>
      </c>
      <c r="F74" s="528"/>
      <c r="G74" s="528"/>
      <c r="H74" s="543"/>
      <c r="I74" s="528"/>
      <c r="J74" s="529">
        <f t="shared" si="3"/>
        <v>0</v>
      </c>
      <c r="K74" s="534"/>
      <c r="L74" s="528"/>
      <c r="M74" s="603"/>
    </row>
    <row r="75" spans="2:13" s="264" customFormat="1" ht="9" customHeight="1" thickBot="1">
      <c r="B75" s="646"/>
      <c r="C75" s="639"/>
      <c r="D75" s="647"/>
      <c r="E75" s="648"/>
      <c r="F75" s="643"/>
      <c r="G75" s="643"/>
      <c r="H75" s="643"/>
      <c r="I75" s="643"/>
      <c r="J75" s="643"/>
      <c r="K75" s="393"/>
      <c r="L75" s="643"/>
      <c r="M75" s="608"/>
    </row>
    <row r="76" spans="2:13" s="265" customFormat="1" ht="24" customHeight="1" thickTop="1" thickBot="1">
      <c r="B76" s="649"/>
      <c r="C76" s="650"/>
      <c r="D76" s="585"/>
      <c r="E76" s="586" t="s">
        <v>28</v>
      </c>
      <c r="F76" s="568">
        <f>SUM(F46:F74)</f>
        <v>0</v>
      </c>
      <c r="G76" s="568">
        <f>SUM(G46:G74)</f>
        <v>0</v>
      </c>
      <c r="H76" s="568">
        <f>SUM(H46:H74)</f>
        <v>0</v>
      </c>
      <c r="I76" s="568">
        <f>SUM(I46:I74)</f>
        <v>0</v>
      </c>
      <c r="J76" s="568">
        <f>H76+I76</f>
        <v>0</v>
      </c>
      <c r="K76" s="569"/>
      <c r="L76" s="568">
        <f>SUM(L46:L74)</f>
        <v>0</v>
      </c>
      <c r="M76" s="608"/>
    </row>
    <row r="77" spans="2:13" s="266" customFormat="1" ht="9" customHeight="1" thickTop="1" thickBot="1">
      <c r="B77" s="651"/>
      <c r="C77" s="639"/>
      <c r="D77" s="647"/>
      <c r="E77" s="652"/>
      <c r="F77" s="643"/>
      <c r="G77" s="643"/>
      <c r="H77" s="643"/>
      <c r="I77" s="643"/>
      <c r="J77" s="643"/>
      <c r="K77" s="643"/>
      <c r="L77" s="643"/>
      <c r="M77" s="608"/>
    </row>
    <row r="78" spans="2:13" s="267" customFormat="1" ht="50.1" customHeight="1" thickTop="1" thickBot="1">
      <c r="B78" s="653"/>
      <c r="C78" s="650"/>
      <c r="D78" s="585"/>
      <c r="E78" s="587" t="s">
        <v>767</v>
      </c>
      <c r="F78" s="570">
        <f>F76+F40+F15</f>
        <v>0</v>
      </c>
      <c r="G78" s="570">
        <f>G76+G40+G15</f>
        <v>0</v>
      </c>
      <c r="H78" s="570">
        <f>H76+H40+H15</f>
        <v>0</v>
      </c>
      <c r="I78" s="568">
        <f>I76+I40+I15</f>
        <v>0</v>
      </c>
      <c r="J78" s="568">
        <f>H78+I78</f>
        <v>0</v>
      </c>
      <c r="K78" s="568">
        <f>K76+K40+K15</f>
        <v>0</v>
      </c>
      <c r="L78" s="571">
        <f>L76+L40+L15</f>
        <v>0</v>
      </c>
      <c r="M78" s="654"/>
    </row>
    <row r="79" spans="2:13" s="266" customFormat="1" ht="18.75" thickTop="1">
      <c r="B79" s="651"/>
      <c r="C79" s="655"/>
      <c r="D79" s="655"/>
      <c r="E79" s="656"/>
      <c r="F79" s="657"/>
      <c r="G79" s="657"/>
      <c r="H79" s="657"/>
      <c r="I79" s="657"/>
      <c r="J79" s="657"/>
      <c r="K79" s="658"/>
      <c r="L79" s="657"/>
      <c r="M79" s="608"/>
    </row>
    <row r="80" spans="2:13" s="267" customFormat="1" ht="30.75" customHeight="1">
      <c r="B80" s="653"/>
      <c r="C80" s="655"/>
      <c r="D80" s="655"/>
      <c r="E80" s="659"/>
      <c r="F80" s="572" t="str">
        <f>"RAN "&amp;'TELEBUDGET Enfance et adultes'!G45-2</f>
        <v>RAN 2022</v>
      </c>
      <c r="G80" s="572" t="str">
        <f>"RAN "&amp;'TELEBUDGET Enfance et adultes'!G45-1</f>
        <v>RAN 2023</v>
      </c>
      <c r="H80" s="573"/>
      <c r="I80" s="573"/>
      <c r="J80" s="1215" t="str">
        <f>"Report à nouveau "&amp;'TELEBUDGET Enfance et adultes'!G45</f>
        <v>Report à nouveau 2024</v>
      </c>
      <c r="K80" s="1215"/>
      <c r="L80" s="1215"/>
      <c r="M80" s="660"/>
    </row>
    <row r="81" spans="2:13" ht="18">
      <c r="B81" s="616"/>
      <c r="C81" s="574" t="s">
        <v>1</v>
      </c>
      <c r="D81" s="575"/>
      <c r="E81" s="576" t="s">
        <v>814</v>
      </c>
      <c r="F81" s="577"/>
      <c r="G81" s="577"/>
      <c r="H81" s="578"/>
      <c r="I81" s="578"/>
      <c r="J81" s="577"/>
      <c r="K81" s="579"/>
      <c r="L81" s="579"/>
      <c r="M81" s="608"/>
    </row>
    <row r="82" spans="2:13" ht="18">
      <c r="B82" s="616"/>
      <c r="C82" s="574" t="s">
        <v>2</v>
      </c>
      <c r="D82" s="575"/>
      <c r="E82" s="576" t="s">
        <v>383</v>
      </c>
      <c r="F82" s="577"/>
      <c r="G82" s="577"/>
      <c r="H82" s="580"/>
      <c r="I82" s="580"/>
      <c r="J82" s="577"/>
      <c r="K82" s="579"/>
      <c r="L82" s="579"/>
      <c r="M82" s="608"/>
    </row>
    <row r="83" spans="2:13" ht="18.75" thickBot="1">
      <c r="B83" s="616"/>
      <c r="C83" s="661"/>
      <c r="D83" s="661"/>
      <c r="E83" s="662"/>
      <c r="F83" s="581"/>
      <c r="G83" s="581"/>
      <c r="H83" s="581"/>
      <c r="I83" s="581"/>
      <c r="J83" s="582"/>
      <c r="K83" s="581"/>
      <c r="L83" s="581"/>
      <c r="M83" s="608"/>
    </row>
    <row r="84" spans="2:13" s="267" customFormat="1" ht="35.25" customHeight="1" thickTop="1" thickBot="1">
      <c r="B84" s="653"/>
      <c r="C84" s="650"/>
      <c r="D84" s="585"/>
      <c r="E84" s="587" t="s">
        <v>772</v>
      </c>
      <c r="F84" s="568">
        <f t="shared" ref="F84:L84" si="4">F78+F81+F82</f>
        <v>0</v>
      </c>
      <c r="G84" s="568">
        <f t="shared" si="4"/>
        <v>0</v>
      </c>
      <c r="H84" s="568">
        <f t="shared" si="4"/>
        <v>0</v>
      </c>
      <c r="I84" s="568">
        <f t="shared" si="4"/>
        <v>0</v>
      </c>
      <c r="J84" s="568">
        <f t="shared" si="4"/>
        <v>0</v>
      </c>
      <c r="K84" s="568">
        <f t="shared" si="4"/>
        <v>0</v>
      </c>
      <c r="L84" s="571">
        <f t="shared" si="4"/>
        <v>0</v>
      </c>
      <c r="M84" s="608"/>
    </row>
    <row r="85" spans="2:13" ht="26.25" thickTop="1">
      <c r="B85" s="616"/>
      <c r="C85" s="663" t="s">
        <v>815</v>
      </c>
      <c r="D85" s="664"/>
      <c r="E85" s="665"/>
      <c r="F85" s="666"/>
      <c r="G85" s="666"/>
      <c r="H85" s="666"/>
      <c r="I85" s="666"/>
      <c r="J85" s="666"/>
      <c r="K85" s="666"/>
      <c r="L85" s="666"/>
      <c r="M85" s="667"/>
    </row>
    <row r="86" spans="2:13" ht="14.45" customHeight="1" thickBot="1">
      <c r="B86" s="668"/>
      <c r="C86" s="669"/>
      <c r="D86" s="669"/>
      <c r="E86" s="670"/>
      <c r="F86" s="671"/>
      <c r="G86" s="671"/>
      <c r="H86" s="671"/>
      <c r="I86" s="671"/>
      <c r="J86" s="671"/>
      <c r="K86" s="671"/>
      <c r="L86" s="671"/>
      <c r="M86" s="672"/>
    </row>
  </sheetData>
  <sheetProtection password="B34F" sheet="1" objects="1" scenarios="1" formatCells="0" formatColumns="0" formatRows="0" selectLockedCells="1"/>
  <mergeCells count="17">
    <mergeCell ref="L17:L18"/>
    <mergeCell ref="J80:L80"/>
    <mergeCell ref="B2:M2"/>
    <mergeCell ref="F4:F5"/>
    <mergeCell ref="G4:G5"/>
    <mergeCell ref="H4:J4"/>
    <mergeCell ref="K4:K5"/>
    <mergeCell ref="L4:L5"/>
    <mergeCell ref="F43:F44"/>
    <mergeCell ref="G43:G44"/>
    <mergeCell ref="H43:J43"/>
    <mergeCell ref="K43:K44"/>
    <mergeCell ref="L43:L44"/>
    <mergeCell ref="F17:F18"/>
    <mergeCell ref="G17:G18"/>
    <mergeCell ref="H17:J17"/>
    <mergeCell ref="K17:K18"/>
  </mergeCells>
  <printOptions horizontalCentered="1"/>
  <pageMargins left="0.39370078740157483" right="0.39370078740157483" top="0.98425196850393704" bottom="0" header="0.19685039370078741" footer="0.19685039370078741"/>
  <pageSetup paperSize="9" scale="49" firstPageNumber="7" fitToHeight="2" orientation="landscape" useFirstPageNumber="1" horizontalDpi="4294967292" verticalDpi="4294967292" r:id="rId1"/>
  <headerFooter alignWithMargins="0">
    <oddHeader>&amp;L&amp;"Arial,Gras"&amp;14ANNEXE 1-2 . 5 :  Produits de la section d'exploitation</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LongProp xmlns="" name="TaxCatchAll"><![CDATA[12;#Cadres|5b498987-c963-437c-bf3b-86e3fc341774;#11;#DGCS|59907015-4be5-4c2c-9e36-95f4856e3ea7;#17;#Direction des établissements et services|7c35c8b6-f45d-48cc-bb0f-ac5e3ae11fce;#2;#Editeurs de logiciels ESMS|8aec77bc-e00a-4321-b3dc-6faab0abf0ec;#32;#Comptes administratifs (CA)|d51a94ea-7607-449e-93e4-3cc43fea0338]]></LongProp>
</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78506d7-eb0e-44a0-8da7-f79a0ddb0ff7">
      <Value>12</Value>
      <Value>11</Value>
      <Value>17</Value>
      <Value>2</Value>
      <Value>32</Value>
    </TaxCatchAll>
    <ide584677f6d4206b7110f42825eb085 xmlns="978506d7-eb0e-44a0-8da7-f79a0ddb0ff7">
      <Terms xmlns="http://schemas.microsoft.com/office/infopath/2007/PartnerControls"/>
    </ide584677f6d4206b7110f42825eb085>
    <l5e8f84d9c0f4747a9f1c7db3073f2c3 xmlns="978506d7-eb0e-44a0-8da7-f79a0ddb0ff7">
      <Terms xmlns="http://schemas.microsoft.com/office/infopath/2007/PartnerControls">
        <TermInfo xmlns="http://schemas.microsoft.com/office/infopath/2007/PartnerControls">
          <TermName xmlns="http://schemas.microsoft.com/office/infopath/2007/PartnerControls">Editeurs de logiciels ESMS</TermName>
          <TermId xmlns="http://schemas.microsoft.com/office/infopath/2007/PartnerControls">8aec77bc-e00a-4321-b3dc-6faab0abf0ec</TermId>
        </TermInfo>
        <TermInfo xmlns="http://schemas.microsoft.com/office/infopath/2007/PartnerControls">
          <TermName xmlns="http://schemas.microsoft.com/office/infopath/2007/PartnerControls">Comptes administratifs (CA)</TermName>
          <TermId xmlns="http://schemas.microsoft.com/office/infopath/2007/PartnerControls">d51a94ea-7607-449e-93e4-3cc43fea0338</TermId>
        </TermInfo>
      </Terms>
    </l5e8f84d9c0f4747a9f1c7db3073f2c3>
    <f254a6a9ac054354a15cf811497db103 xmlns="978506d7-eb0e-44a0-8da7-f79a0ddb0ff7">
      <Terms xmlns="http://schemas.microsoft.com/office/infopath/2007/PartnerControls">
        <TermInfo xmlns="http://schemas.microsoft.com/office/infopath/2007/PartnerControls">
          <TermName xmlns="http://schemas.microsoft.com/office/infopath/2007/PartnerControls">Direction des établissements et services</TermName>
          <TermId xmlns="http://schemas.microsoft.com/office/infopath/2007/PartnerControls">7c35c8b6-f45d-48cc-bb0f-ac5e3ae11fce</TermId>
        </TermInfo>
      </Terms>
    </f254a6a9ac054354a15cf811497db103>
    <bcd22c0b00ed4f58b852c8dec85cece5 xmlns="978506d7-eb0e-44a0-8da7-f79a0ddb0ff7">
      <Terms xmlns="http://schemas.microsoft.com/office/infopath/2007/PartnerControls">
        <TermInfo xmlns="http://schemas.microsoft.com/office/infopath/2007/PartnerControls">
          <TermName xmlns="http://schemas.microsoft.com/office/infopath/2007/PartnerControls">Cadres</TermName>
          <TermId xmlns="http://schemas.microsoft.com/office/infopath/2007/PartnerControls">5b498987-c963-437c-bf3b-86e3fc341774</TermId>
        </TermInfo>
      </Terms>
    </bcd22c0b00ed4f58b852c8dec85cece5>
    <a3ada6257294460e8e75a548b4693a72 xmlns="978506d7-eb0e-44a0-8da7-f79a0ddb0ff7">
      <Terms xmlns="http://schemas.microsoft.com/office/infopath/2007/PartnerControls"/>
    </a3ada6257294460e8e75a548b4693a72>
    <h005972c0a86495ca3c5c96092369de9 xmlns="978506d7-eb0e-44a0-8da7-f79a0ddb0ff7">
      <Terms xmlns="http://schemas.microsoft.com/office/infopath/2007/PartnerControls">
        <TermInfo xmlns="http://schemas.microsoft.com/office/infopath/2007/PartnerControls">
          <TermName xmlns="http://schemas.microsoft.com/office/infopath/2007/PartnerControls">DGCS</TermName>
          <TermId xmlns="http://schemas.microsoft.com/office/infopath/2007/PartnerControls">59907015-4be5-4c2c-9e36-95f4856e3ea7</TermId>
        </TermInfo>
      </Terms>
    </h005972c0a86495ca3c5c96092369de9>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403C0BEEDD3E994F97CC961E0DC06782" ma:contentTypeVersion="5" ma:contentTypeDescription="Crée un document." ma:contentTypeScope="" ma:versionID="627bd703d5aef597c3d27e3c355a7e2a">
  <xsd:schema xmlns:xsd="http://www.w3.org/2001/XMLSchema" xmlns:xs="http://www.w3.org/2001/XMLSchema" xmlns:p="http://schemas.microsoft.com/office/2006/metadata/properties" xmlns:ns2="978506d7-eb0e-44a0-8da7-f79a0ddb0ff7" xmlns:ns3="7e008619-cc1c-4b41-ab62-fe6fb598a013" targetNamespace="http://schemas.microsoft.com/office/2006/metadata/properties" ma:root="true" ma:fieldsID="ad8c5d4681fe411ddf9070beb4b27915" ns2:_="" ns3:_="">
    <xsd:import namespace="978506d7-eb0e-44a0-8da7-f79a0ddb0ff7"/>
    <xsd:import namespace="7e008619-cc1c-4b41-ab62-fe6fb598a013"/>
    <xsd:element name="properties">
      <xsd:complexType>
        <xsd:sequence>
          <xsd:element name="documentManagement">
            <xsd:complexType>
              <xsd:all>
                <xsd:element ref="ns2:f254a6a9ac054354a15cf811497db103" minOccurs="0"/>
                <xsd:element ref="ns2:TaxCatchAll" minOccurs="0"/>
                <xsd:element ref="ns2:TaxCatchAllLabel" minOccurs="0"/>
                <xsd:element ref="ns2:a3ada6257294460e8e75a548b4693a72" minOccurs="0"/>
                <xsd:element ref="ns2:h005972c0a86495ca3c5c96092369de9" minOccurs="0"/>
                <xsd:element ref="ns2:l5e8f84d9c0f4747a9f1c7db3073f2c3" minOccurs="0"/>
                <xsd:element ref="ns2:ide584677f6d4206b7110f42825eb085" minOccurs="0"/>
                <xsd:element ref="ns2:bcd22c0b00ed4f58b852c8dec85cece5" minOccurs="0"/>
                <xsd:element ref="ns3:MediaServiceMetadata" minOccurs="0"/>
                <xsd:element ref="ns3:MediaServiceFastMetadata"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8506d7-eb0e-44a0-8da7-f79a0ddb0ff7" elementFormDefault="qualified">
    <xsd:import namespace="http://schemas.microsoft.com/office/2006/documentManagement/types"/>
    <xsd:import namespace="http://schemas.microsoft.com/office/infopath/2007/PartnerControls"/>
    <xsd:element name="f254a6a9ac054354a15cf811497db103" ma:index="8" nillable="true" ma:taxonomy="true" ma:internalName="f254a6a9ac054354a15cf811497db103" ma:taxonomyFieldName="DirectionCNSA" ma:displayName="Direction CNSA" ma:fieldId="{f254a6a9-ac05-4354-a15c-f811497db103}" ma:taxonomyMulti="true" ma:sspId="e0dec428-4417-4531-8d24-fd80b4001807" ma:termSetId="d142b16e-6db7-428e-9c68-fb5d8a88c46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f6374b7-0218-4dd3-8274-01232b07f9ab}" ma:internalName="TaxCatchAll" ma:showField="CatchAllData" ma:web="978506d7-eb0e-44a0-8da7-f79a0ddb0ff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f6374b7-0218-4dd3-8274-01232b07f9ab}" ma:internalName="TaxCatchAllLabel" ma:readOnly="true" ma:showField="CatchAllDataLabel" ma:web="978506d7-eb0e-44a0-8da7-f79a0ddb0ff7">
      <xsd:complexType>
        <xsd:complexContent>
          <xsd:extension base="dms:MultiChoiceLookup">
            <xsd:sequence>
              <xsd:element name="Value" type="dms:Lookup" maxOccurs="unbounded" minOccurs="0" nillable="true"/>
            </xsd:sequence>
          </xsd:extension>
        </xsd:complexContent>
      </xsd:complexType>
    </xsd:element>
    <xsd:element name="a3ada6257294460e8e75a548b4693a72" ma:index="12" nillable="true" ma:taxonomy="true" ma:internalName="a3ada6257294460e8e75a548b4693a72" ma:taxonomyFieldName="MotCles" ma:displayName="Mots-Clés Entreprise" ma:fieldId="{a3ada625-7294-460e-8e75-a548b4693a72}" ma:taxonomyMulti="true" ma:sspId="e0dec428-4417-4531-8d24-fd80b4001807" ma:termSetId="8f4cbe9f-f6ec-46e4-921b-e29964b58eea" ma:anchorId="00000000-0000-0000-0000-000000000000" ma:open="false" ma:isKeyword="false">
      <xsd:complexType>
        <xsd:sequence>
          <xsd:element ref="pc:Terms" minOccurs="0" maxOccurs="1"/>
        </xsd:sequence>
      </xsd:complexType>
    </xsd:element>
    <xsd:element name="h005972c0a86495ca3c5c96092369de9" ma:index="14" nillable="true" ma:taxonomy="true" ma:internalName="h005972c0a86495ca3c5c96092369de9" ma:taxonomyFieldName="Partenaire" ma:displayName="Partenaire" ma:fieldId="{1005972c-0a86-495c-a3c5-c96092369de9}" ma:taxonomyMulti="true" ma:sspId="e0dec428-4417-4531-8d24-fd80b4001807" ma:termSetId="47ef046c-6410-400b-8b0a-4aef40f27000" ma:anchorId="00000000-0000-0000-0000-000000000000" ma:open="false" ma:isKeyword="false">
      <xsd:complexType>
        <xsd:sequence>
          <xsd:element ref="pc:Terms" minOccurs="0" maxOccurs="1"/>
        </xsd:sequence>
      </xsd:complexType>
    </xsd:element>
    <xsd:element name="l5e8f84d9c0f4747a9f1c7db3073f2c3" ma:index="16" nillable="true" ma:taxonomy="true" ma:internalName="l5e8f84d9c0f4747a9f1c7db3073f2c3" ma:taxonomyFieldName="Theme" ma:displayName="Théme" ma:fieldId="{55e8f84d-9c0f-4747-a9f1-c7db3073f2c3}" ma:taxonomyMulti="true" ma:sspId="e0dec428-4417-4531-8d24-fd80b4001807" ma:termSetId="1070438b-21af-4b18-bb17-eadc52f8c244" ma:anchorId="00000000-0000-0000-0000-000000000000" ma:open="false" ma:isKeyword="false">
      <xsd:complexType>
        <xsd:sequence>
          <xsd:element ref="pc:Terms" minOccurs="0" maxOccurs="1"/>
        </xsd:sequence>
      </xsd:complexType>
    </xsd:element>
    <xsd:element name="ide584677f6d4206b7110f42825eb085" ma:index="18" nillable="true" ma:taxonomy="true" ma:internalName="ide584677f6d4206b7110f42825eb085" ma:taxonomyFieldName="Sous_x002d_Theme" ma:displayName="Sous-Thème" ma:fieldId="{2de58467-7f6d-4206-b711-0f42825eb085}" ma:taxonomyMulti="true" ma:sspId="e0dec428-4417-4531-8d24-fd80b4001807" ma:termSetId="1070438b-21af-4b18-bb17-eadc52f8c244" ma:anchorId="00000000-0000-0000-0000-000000000000" ma:open="false" ma:isKeyword="false">
      <xsd:complexType>
        <xsd:sequence>
          <xsd:element ref="pc:Terms" minOccurs="0" maxOccurs="1"/>
        </xsd:sequence>
      </xsd:complexType>
    </xsd:element>
    <xsd:element name="bcd22c0b00ed4f58b852c8dec85cece5" ma:index="20" nillable="true" ma:taxonomy="true" ma:internalName="bcd22c0b00ed4f58b852c8dec85cece5" ma:taxonomyFieldName="Typologie_x0020_de_x0020_document" ma:displayName="Typologie de document" ma:fieldId="{bcd22c0b-00ed-4f58-b852-c8dec85cece5}" ma:taxonomyMulti="true" ma:sspId="e0dec428-4417-4531-8d24-fd80b4001807" ma:termSetId="4194fc66-549e-4784-a32a-0a9dc49401a1" ma:anchorId="00000000-0000-0000-0000-000000000000" ma:open="false" ma:isKeyword="false">
      <xsd:complexType>
        <xsd:sequence>
          <xsd:element ref="pc:Terms" minOccurs="0" maxOccurs="1"/>
        </xsd:sequence>
      </xsd:complexType>
    </xsd:element>
    <xsd:element name="SharedWithUsers" ma:index="2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Partagé avec dé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e008619-cc1c-4b41-ab62-fe6fb598a013"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7"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63F5BC-6953-49AF-81B2-563AF0F3CA0A}">
  <ds:schemaRefs>
    <ds:schemaRef ds:uri="http://schemas.microsoft.com/office/2006/metadata/longProperties"/>
    <ds:schemaRef ds:uri=""/>
  </ds:schemaRefs>
</ds:datastoreItem>
</file>

<file path=customXml/itemProps2.xml><?xml version="1.0" encoding="utf-8"?>
<ds:datastoreItem xmlns:ds="http://schemas.openxmlformats.org/officeDocument/2006/customXml" ds:itemID="{97F903B9-15AF-4443-8B0E-49FF5ACA38B1}">
  <ds:schemaRefs>
    <ds:schemaRef ds:uri="http://schemas.microsoft.com/sharepoint/v3/contenttype/forms"/>
  </ds:schemaRefs>
</ds:datastoreItem>
</file>

<file path=customXml/itemProps3.xml><?xml version="1.0" encoding="utf-8"?>
<ds:datastoreItem xmlns:ds="http://schemas.openxmlformats.org/officeDocument/2006/customXml" ds:itemID="{269C1092-6B10-4E1A-9545-C34213632870}">
  <ds:schemaRefs>
    <ds:schemaRef ds:uri="http://schemas.microsoft.com/office/2006/metadata/properties"/>
    <ds:schemaRef ds:uri="978506d7-eb0e-44a0-8da7-f79a0ddb0ff7"/>
    <ds:schemaRef ds:uri="http://purl.org/dc/terms/"/>
    <ds:schemaRef ds:uri="7e008619-cc1c-4b41-ab62-fe6fb598a013"/>
    <ds:schemaRef ds:uri="http://schemas.microsoft.com/office/2006/documentManagement/types"/>
    <ds:schemaRef ds:uri="http://www.w3.org/XML/1998/namespace"/>
    <ds:schemaRef ds:uri="http://purl.org/dc/elements/1.1/"/>
    <ds:schemaRef ds:uri="http://schemas.openxmlformats.org/package/2006/metadata/core-properties"/>
    <ds:schemaRef ds:uri="http://schemas.microsoft.com/office/infopath/2007/PartnerControls"/>
    <ds:schemaRef ds:uri="http://purl.org/dc/dcmitype/"/>
  </ds:schemaRefs>
</ds:datastoreItem>
</file>

<file path=customXml/itemProps4.xml><?xml version="1.0" encoding="utf-8"?>
<ds:datastoreItem xmlns:ds="http://schemas.openxmlformats.org/officeDocument/2006/customXml" ds:itemID="{99232CFD-E3A3-4B45-BF2A-4D9503052C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8506d7-eb0e-44a0-8da7-f79a0ddb0ff7"/>
    <ds:schemaRef ds:uri="7e008619-cc1c-4b41-ab62-fe6fb598a0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16</vt:i4>
      </vt:variant>
      <vt:variant>
        <vt:lpstr>Plages nommées</vt:lpstr>
      </vt:variant>
      <vt:variant>
        <vt:i4>3095</vt:i4>
      </vt:variant>
    </vt:vector>
  </HeadingPairs>
  <TitlesOfParts>
    <vt:vector size="3111" baseType="lpstr">
      <vt:lpstr>Listes</vt:lpstr>
      <vt:lpstr>RefVar</vt:lpstr>
      <vt:lpstr>TELEBUDGET Enfance et adultes</vt:lpstr>
      <vt:lpstr>Données</vt:lpstr>
      <vt:lpstr>Activité</vt:lpstr>
      <vt:lpstr>Mesures</vt:lpstr>
      <vt:lpstr>IME Creton</vt:lpstr>
      <vt:lpstr>Charges d_exploitation</vt:lpstr>
      <vt:lpstr>produits</vt:lpstr>
      <vt:lpstr>section invest emplois</vt:lpstr>
      <vt:lpstr>section invest ressources</vt:lpstr>
      <vt:lpstr>tarifs</vt:lpstr>
      <vt:lpstr>PFP</vt:lpstr>
      <vt:lpstr>Tableau du personnel</vt:lpstr>
      <vt:lpstr>Tableau du personnel extérieur</vt:lpstr>
      <vt:lpstr>Commentaires</vt:lpstr>
      <vt:lpstr>categorie</vt:lpstr>
      <vt:lpstr>Listes!CCNT</vt:lpstr>
      <vt:lpstr>Convention_collective</vt:lpstr>
      <vt:lpstr>CR_Version</vt:lpstr>
      <vt:lpstr>CRBPL2ACTI___MNTTARIFBEXANM1</vt:lpstr>
      <vt:lpstr>CRBPL2ACTI_A1JP20OAUTANTANM1</vt:lpstr>
      <vt:lpstr>CRBPL2ACTI_A1JP20OAUTANTANN0</vt:lpstr>
      <vt:lpstr>CRBPL2ACTI_A1JP20OAUTBPPANN0</vt:lpstr>
      <vt:lpstr>CRBPL2ACTI_A1JP20OAUTCARANM1</vt:lpstr>
      <vt:lpstr>CRBPL2ACTI_A1JP20OC__ANTANM1</vt:lpstr>
      <vt:lpstr>CRBPL2ACTI_A1JP20OC__ANTANN0</vt:lpstr>
      <vt:lpstr>CRBPL2ACTI_A1JP20OC__BPPANN0</vt:lpstr>
      <vt:lpstr>CRBPL2ACTI_A1JP20OC__CARANM1</vt:lpstr>
      <vt:lpstr>CRBPL2ACTI_A1JP20OCMUANTANM1</vt:lpstr>
      <vt:lpstr>CRBPL2ACTI_A1JP20OCMUANTANN0</vt:lpstr>
      <vt:lpstr>CRBPL2ACTI_A1JP20OCMUBPPANN0</vt:lpstr>
      <vt:lpstr>CRBPL2ACTI_A1JP20OCMUCARANM1</vt:lpstr>
      <vt:lpstr>CRBPL2ACTI_A1JP20OF__ANTANM1</vt:lpstr>
      <vt:lpstr>CRBPL2ACTI_A1JP20OF__ANTANN0</vt:lpstr>
      <vt:lpstr>CRBPL2ACTI_A1JP20OF__BPPANN0</vt:lpstr>
      <vt:lpstr>CRBPL2ACTI_A1JP20OF__CARANM1</vt:lpstr>
      <vt:lpstr>CRBPL2ACTI_A1JP20OFAMANTANM1</vt:lpstr>
      <vt:lpstr>CRBPL2ACTI_A1JP20OFAMANTANN0</vt:lpstr>
      <vt:lpstr>CRBPL2ACTI_A1JP20OFAMBPPANN0</vt:lpstr>
      <vt:lpstr>CRBPL2ACTI_A1JP20OFAMCARANM1</vt:lpstr>
      <vt:lpstr>CRBPL2ACTI_A1JP20OM__ANTANM1</vt:lpstr>
      <vt:lpstr>CRBPL2ACTI_A1JP20OM__ANTANN0</vt:lpstr>
      <vt:lpstr>CRBPL2ACTI_A1JP20OM__BPPANN0</vt:lpstr>
      <vt:lpstr>CRBPL2ACTI_A1JP20OM__CARANM1</vt:lpstr>
      <vt:lpstr>CRBPL2ACTI_A2JP20OAUTANTANM1</vt:lpstr>
      <vt:lpstr>CRBPL2ACTI_A2JP20OAUTANTANN0</vt:lpstr>
      <vt:lpstr>CRBPL2ACTI_A2JP20OAUTBPPANN0</vt:lpstr>
      <vt:lpstr>CRBPL2ACTI_A2JP20OAUTCARANM1</vt:lpstr>
      <vt:lpstr>CRBPL2ACTI_A2JP20OC__ANTANM1</vt:lpstr>
      <vt:lpstr>CRBPL2ACTI_A2JP20OC__ANTANN0</vt:lpstr>
      <vt:lpstr>CRBPL2ACTI_A2JP20OC__BPPANN0</vt:lpstr>
      <vt:lpstr>CRBPL2ACTI_A2JP20OC__CARANM1</vt:lpstr>
      <vt:lpstr>CRBPL2ACTI_A2JP20OCMUANTANM1</vt:lpstr>
      <vt:lpstr>CRBPL2ACTI_A2JP20OCMUANTANN0</vt:lpstr>
      <vt:lpstr>CRBPL2ACTI_A2JP20OCMUBPPANN0</vt:lpstr>
      <vt:lpstr>CRBPL2ACTI_A2JP20OCMUCARANM1</vt:lpstr>
      <vt:lpstr>CRBPL2ACTI_A2JP20OF__ANTANM1</vt:lpstr>
      <vt:lpstr>CRBPL2ACTI_A2JP20OF__ANTANN0</vt:lpstr>
      <vt:lpstr>CRBPL2ACTI_A2JP20OF__BPPANN0</vt:lpstr>
      <vt:lpstr>CRBPL2ACTI_A2JP20OF__CARANM1</vt:lpstr>
      <vt:lpstr>CRBPL2ACTI_A2JP20OFAMANTANM1</vt:lpstr>
      <vt:lpstr>CRBPL2ACTI_A2JP20OFAMANTANN0</vt:lpstr>
      <vt:lpstr>CRBPL2ACTI_A2JP20OFAMBPPANN0</vt:lpstr>
      <vt:lpstr>CRBPL2ACTI_A2JP20OFAMCARANM1</vt:lpstr>
      <vt:lpstr>CRBPL2ACTI_A2JP20OM__ANTANM1</vt:lpstr>
      <vt:lpstr>CRBPL2ACTI_A2JP20OM__ANTANN0</vt:lpstr>
      <vt:lpstr>CRBPL2ACTI_A2JP20OM__BPPANN0</vt:lpstr>
      <vt:lpstr>CRBPL2ACTI_A2JP20OM__CARANM1</vt:lpstr>
      <vt:lpstr>CRBPL2ACTI_A3JP20OAUTANTANM1</vt:lpstr>
      <vt:lpstr>CRBPL2ACTI_A3JP20OAUTANTANN0</vt:lpstr>
      <vt:lpstr>CRBPL2ACTI_A3JP20OAUTBPPANN0</vt:lpstr>
      <vt:lpstr>CRBPL2ACTI_A3JP20OAUTCARANM1</vt:lpstr>
      <vt:lpstr>CRBPL2ACTI_A3JP20OC__ANTANM1</vt:lpstr>
      <vt:lpstr>CRBPL2ACTI_A3JP20OC__ANTANN0</vt:lpstr>
      <vt:lpstr>CRBPL2ACTI_A3JP20OC__BPPANN0</vt:lpstr>
      <vt:lpstr>CRBPL2ACTI_A3JP20OC__CARANM1</vt:lpstr>
      <vt:lpstr>CRBPL2ACTI_A3JP20OCMUANTANM1</vt:lpstr>
      <vt:lpstr>CRBPL2ACTI_A3JP20OCMUANTANN0</vt:lpstr>
      <vt:lpstr>CRBPL2ACTI_A3JP20OCMUBPPANN0</vt:lpstr>
      <vt:lpstr>CRBPL2ACTI_A3JP20OCMUCARANM1</vt:lpstr>
      <vt:lpstr>CRBPL2ACTI_A3JP20OF__ANTANM1</vt:lpstr>
      <vt:lpstr>CRBPL2ACTI_A3JP20OF__ANTANN0</vt:lpstr>
      <vt:lpstr>CRBPL2ACTI_A3JP20OF__BPPANN0</vt:lpstr>
      <vt:lpstr>CRBPL2ACTI_A3JP20OF__CARANM1</vt:lpstr>
      <vt:lpstr>CRBPL2ACTI_A3JP20OFAMANTANM1</vt:lpstr>
      <vt:lpstr>CRBPL2ACTI_A3JP20OFAMANTANN0</vt:lpstr>
      <vt:lpstr>CRBPL2ACTI_A3JP20OFAMBPPANN0</vt:lpstr>
      <vt:lpstr>CRBPL2ACTI_A3JP20OFAMCARANM1</vt:lpstr>
      <vt:lpstr>CRBPL2ACTI_A3JP20OM__ANTANM1</vt:lpstr>
      <vt:lpstr>CRBPL2ACTI_A3JP20OM__ANTANN0</vt:lpstr>
      <vt:lpstr>CRBPL2ACTI_A3JP20OM__BPPANN0</vt:lpstr>
      <vt:lpstr>CRBPL2ACTI_A3JP20OM__CARANM1</vt:lpstr>
      <vt:lpstr>CRBPL2ACTI_A4JP20OAUTANTANM1</vt:lpstr>
      <vt:lpstr>CRBPL2ACTI_A4JP20OAUTANTANN0</vt:lpstr>
      <vt:lpstr>CRBPL2ACTI_A4JP20OAUTBPPANN0</vt:lpstr>
      <vt:lpstr>CRBPL2ACTI_A4JP20OAUTCARANM1</vt:lpstr>
      <vt:lpstr>CRBPL2ACTI_A4JP20OC__ANTANM1</vt:lpstr>
      <vt:lpstr>CRBPL2ACTI_A4JP20OC__ANTANN0</vt:lpstr>
      <vt:lpstr>CRBPL2ACTI_A4JP20OC__BPPANN0</vt:lpstr>
      <vt:lpstr>CRBPL2ACTI_A4JP20OC__CARANM1</vt:lpstr>
      <vt:lpstr>CRBPL2ACTI_A4JP20OCMUANTANM1</vt:lpstr>
      <vt:lpstr>CRBPL2ACTI_A4JP20OCMUANTANN0</vt:lpstr>
      <vt:lpstr>CRBPL2ACTI_A4JP20OCMUBPPANN0</vt:lpstr>
      <vt:lpstr>CRBPL2ACTI_A4JP20OCMUCARANM1</vt:lpstr>
      <vt:lpstr>CRBPL2ACTI_A4JP20OF__ANTANM1</vt:lpstr>
      <vt:lpstr>CRBPL2ACTI_A4JP20OF__ANTANN0</vt:lpstr>
      <vt:lpstr>CRBPL2ACTI_A4JP20OF__BPPANN0</vt:lpstr>
      <vt:lpstr>CRBPL2ACTI_A4JP20OF__CARANM1</vt:lpstr>
      <vt:lpstr>CRBPL2ACTI_A4JP20OFAMANTANM1</vt:lpstr>
      <vt:lpstr>CRBPL2ACTI_A4JP20OFAMANTANN0</vt:lpstr>
      <vt:lpstr>CRBPL2ACTI_A4JP20OFAMBPPANN0</vt:lpstr>
      <vt:lpstr>CRBPL2ACTI_A4JP20OFAMCARANM1</vt:lpstr>
      <vt:lpstr>CRBPL2ACTI_A4JP20OM__ANTANM1</vt:lpstr>
      <vt:lpstr>CRBPL2ACTI_A4JP20OM__ANTANN0</vt:lpstr>
      <vt:lpstr>CRBPL2ACTI_A4JP20OM__BPPANN0</vt:lpstr>
      <vt:lpstr>CRBPL2ACTI_A4JP20OM__CARANM1</vt:lpstr>
      <vt:lpstr>CRBPL2ACTI_A5JP20OAUTANTANM1</vt:lpstr>
      <vt:lpstr>CRBPL2ACTI_A5JP20OAUTANTANN0</vt:lpstr>
      <vt:lpstr>CRBPL2ACTI_A5JP20OAUTBPPANN0</vt:lpstr>
      <vt:lpstr>CRBPL2ACTI_A5JP20OAUTCARANM1</vt:lpstr>
      <vt:lpstr>CRBPL2ACTI_A5JP20OC__ANTANM1</vt:lpstr>
      <vt:lpstr>CRBPL2ACTI_A5JP20OC__ANTANN0</vt:lpstr>
      <vt:lpstr>CRBPL2ACTI_A5JP20OC__BPPANN0</vt:lpstr>
      <vt:lpstr>CRBPL2ACTI_A5JP20OC__CARANM1</vt:lpstr>
      <vt:lpstr>CRBPL2ACTI_A5JP20OCMUANTANM1</vt:lpstr>
      <vt:lpstr>CRBPL2ACTI_A5JP20OCMUANTANN0</vt:lpstr>
      <vt:lpstr>CRBPL2ACTI_A5JP20OCMUBPPANN0</vt:lpstr>
      <vt:lpstr>CRBPL2ACTI_A5JP20OCMUCARANM1</vt:lpstr>
      <vt:lpstr>CRBPL2ACTI_A5JP20OF__ANTANM1</vt:lpstr>
      <vt:lpstr>CRBPL2ACTI_A5JP20OF__ANTANN0</vt:lpstr>
      <vt:lpstr>CRBPL2ACTI_A5JP20OF__BPPANN0</vt:lpstr>
      <vt:lpstr>CRBPL2ACTI_A5JP20OF__CARANM1</vt:lpstr>
      <vt:lpstr>CRBPL2ACTI_A5JP20OFAMANTANM1</vt:lpstr>
      <vt:lpstr>CRBPL2ACTI_A5JP20OFAMANTANN0</vt:lpstr>
      <vt:lpstr>CRBPL2ACTI_A5JP20OFAMBPPANN0</vt:lpstr>
      <vt:lpstr>CRBPL2ACTI_A5JP20OFAMCARANM1</vt:lpstr>
      <vt:lpstr>CRBPL2ACTI_A5JP20OM__ANTANM1</vt:lpstr>
      <vt:lpstr>CRBPL2ACTI_A5JP20OM__ANTANN0</vt:lpstr>
      <vt:lpstr>CRBPL2ACTI_A5JP20OM__BPPANN0</vt:lpstr>
      <vt:lpstr>CRBPL2ACTI_A5JP20OM__CARANM1</vt:lpstr>
      <vt:lpstr>CRBPL2ACTI_A6JP20OAUTANTANM1</vt:lpstr>
      <vt:lpstr>CRBPL2ACTI_A6JP20OAUTANTANN0</vt:lpstr>
      <vt:lpstr>CRBPL2ACTI_A6JP20OAUTBPPANN0</vt:lpstr>
      <vt:lpstr>CRBPL2ACTI_A6JP20OAUTCARANM1</vt:lpstr>
      <vt:lpstr>CRBPL2ACTI_A6JP20OC__ANTANM1</vt:lpstr>
      <vt:lpstr>CRBPL2ACTI_A6JP20OC__ANTANN0</vt:lpstr>
      <vt:lpstr>CRBPL2ACTI_A6JP20OC__BPPANN0</vt:lpstr>
      <vt:lpstr>CRBPL2ACTI_A6JP20OC__CARANM1</vt:lpstr>
      <vt:lpstr>CRBPL2ACTI_A6JP20OCMUANTANM1</vt:lpstr>
      <vt:lpstr>CRBPL2ACTI_A6JP20OCMUANTANN0</vt:lpstr>
      <vt:lpstr>CRBPL2ACTI_A6JP20OCMUBPPANN0</vt:lpstr>
      <vt:lpstr>CRBPL2ACTI_A6JP20OCMUCARANM1</vt:lpstr>
      <vt:lpstr>CRBPL2ACTI_A6JP20OF__ANTANM1</vt:lpstr>
      <vt:lpstr>CRBPL2ACTI_A6JP20OF__ANTANN0</vt:lpstr>
      <vt:lpstr>CRBPL2ACTI_A6JP20OF__BPPANN0</vt:lpstr>
      <vt:lpstr>CRBPL2ACTI_A6JP20OF__CARANM1</vt:lpstr>
      <vt:lpstr>CRBPL2ACTI_A6JP20OFAMANTANM1</vt:lpstr>
      <vt:lpstr>CRBPL2ACTI_A6JP20OFAMANTANN0</vt:lpstr>
      <vt:lpstr>CRBPL2ACTI_A6JP20OFAMBPPANN0</vt:lpstr>
      <vt:lpstr>CRBPL2ACTI_A6JP20OFAMCARANM1</vt:lpstr>
      <vt:lpstr>CRBPL2ACTI_A6JP20OM__ANTANM1</vt:lpstr>
      <vt:lpstr>CRBPL2ACTI_A6JP20OM__ANTANN0</vt:lpstr>
      <vt:lpstr>CRBPL2ACTI_A6JP20OM__BPPANN0</vt:lpstr>
      <vt:lpstr>CRBPL2ACTI_A6JP20OM__CARANM1</vt:lpstr>
      <vt:lpstr>CRBPL2ACTI_A7JP20OAUTANTANM1</vt:lpstr>
      <vt:lpstr>CRBPL2ACTI_A7JP20OAUTANTANN0</vt:lpstr>
      <vt:lpstr>CRBPL2ACTI_A7JP20OAUTBPPANN0</vt:lpstr>
      <vt:lpstr>CRBPL2ACTI_A7JP20OAUTCARANM1</vt:lpstr>
      <vt:lpstr>CRBPL2ACTI_A7JP20OC__ANTANM1</vt:lpstr>
      <vt:lpstr>CRBPL2ACTI_A7JP20OC__ANTANN0</vt:lpstr>
      <vt:lpstr>CRBPL2ACTI_A7JP20OC__BPPANN0</vt:lpstr>
      <vt:lpstr>CRBPL2ACTI_A7JP20OC__CARANM1</vt:lpstr>
      <vt:lpstr>CRBPL2ACTI_A7JP20OCMUANTANM1</vt:lpstr>
      <vt:lpstr>CRBPL2ACTI_A7JP20OCMUANTANN0</vt:lpstr>
      <vt:lpstr>CRBPL2ACTI_A7JP20OCMUBPPANN0</vt:lpstr>
      <vt:lpstr>CRBPL2ACTI_A7JP20OCMUCARANM1</vt:lpstr>
      <vt:lpstr>CRBPL2ACTI_A7JP20OF__ANTANM1</vt:lpstr>
      <vt:lpstr>CRBPL2ACTI_A7JP20OF__ANTANN0</vt:lpstr>
      <vt:lpstr>CRBPL2ACTI_A7JP20OF__BPPANN0</vt:lpstr>
      <vt:lpstr>CRBPL2ACTI_A7JP20OF__CARANM1</vt:lpstr>
      <vt:lpstr>CRBPL2ACTI_A7JP20OFAMANTANM1</vt:lpstr>
      <vt:lpstr>CRBPL2ACTI_A7JP20OFAMANTANN0</vt:lpstr>
      <vt:lpstr>CRBPL2ACTI_A7JP20OFAMBPPANN0</vt:lpstr>
      <vt:lpstr>CRBPL2ACTI_A7JP20OFAMCARANM1</vt:lpstr>
      <vt:lpstr>CRBPL2ACTI_A7JP20OM__ANTANM1</vt:lpstr>
      <vt:lpstr>CRBPL2ACTI_A7JP20OM__ANTANN0</vt:lpstr>
      <vt:lpstr>CRBPL2ACTI_A7JP20OM__BPPANN0</vt:lpstr>
      <vt:lpstr>CRBPL2ACTI_A7JP20OM__CARANM1</vt:lpstr>
      <vt:lpstr>CRBPL2ACTI_A8JP20OAUTANTANM1</vt:lpstr>
      <vt:lpstr>CRBPL2ACTI_A8JP20OAUTANTANN0</vt:lpstr>
      <vt:lpstr>CRBPL2ACTI_A8JP20OAUTBPPANN0</vt:lpstr>
      <vt:lpstr>CRBPL2ACTI_A8JP20OAUTCARANM1</vt:lpstr>
      <vt:lpstr>CRBPL2ACTI_A8JP20OC__ANTANM1</vt:lpstr>
      <vt:lpstr>CRBPL2ACTI_A8JP20OC__ANTANN0</vt:lpstr>
      <vt:lpstr>CRBPL2ACTI_A8JP20OC__BPPANN0</vt:lpstr>
      <vt:lpstr>CRBPL2ACTI_A8JP20OC__CARANM1</vt:lpstr>
      <vt:lpstr>CRBPL2ACTI_A8JP20OCMUANTANM1</vt:lpstr>
      <vt:lpstr>CRBPL2ACTI_A8JP20OCMUANTANN0</vt:lpstr>
      <vt:lpstr>CRBPL2ACTI_A8JP20OCMUBPPANN0</vt:lpstr>
      <vt:lpstr>CRBPL2ACTI_A8JP20OCMUCARANM1</vt:lpstr>
      <vt:lpstr>CRBPL2ACTI_A8JP20OF__ANTANM1</vt:lpstr>
      <vt:lpstr>CRBPL2ACTI_A8JP20OF__ANTANN0</vt:lpstr>
      <vt:lpstr>CRBPL2ACTI_A8JP20OF__BPPANN0</vt:lpstr>
      <vt:lpstr>CRBPL2ACTI_A8JP20OF__CARANM1</vt:lpstr>
      <vt:lpstr>CRBPL2ACTI_A8JP20OFAMANTANM1</vt:lpstr>
      <vt:lpstr>CRBPL2ACTI_A8JP20OFAMANTANN0</vt:lpstr>
      <vt:lpstr>CRBPL2ACTI_A8JP20OFAMBPPANN0</vt:lpstr>
      <vt:lpstr>CRBPL2ACTI_A8JP20OFAMCARANM1</vt:lpstr>
      <vt:lpstr>CRBPL2ACTI_A8JP20OM__ANTANM1</vt:lpstr>
      <vt:lpstr>CRBPL2ACTI_A8JP20OM__ANTANN0</vt:lpstr>
      <vt:lpstr>CRBPL2ACTI_A8JP20OM__BPPANN0</vt:lpstr>
      <vt:lpstr>CRBPL2ACTI_A8JP20OM__CARANM1</vt:lpstr>
      <vt:lpstr>CRBPL2ACTI_A9JP20OAUTANTANM1</vt:lpstr>
      <vt:lpstr>CRBPL2ACTI_A9JP20OAUTANTANN0</vt:lpstr>
      <vt:lpstr>CRBPL2ACTI_A9JP20OAUTBPPANN0</vt:lpstr>
      <vt:lpstr>CRBPL2ACTI_A9JP20OAUTCARANM1</vt:lpstr>
      <vt:lpstr>CRBPL2ACTI_A9JP20OC__ANTANM1</vt:lpstr>
      <vt:lpstr>CRBPL2ACTI_A9JP20OC__ANTANN0</vt:lpstr>
      <vt:lpstr>CRBPL2ACTI_A9JP20OC__BPPANN0</vt:lpstr>
      <vt:lpstr>CRBPL2ACTI_A9JP20OC__CARANM1</vt:lpstr>
      <vt:lpstr>CRBPL2ACTI_A9JP20OCMUANTANM1</vt:lpstr>
      <vt:lpstr>CRBPL2ACTI_A9JP20OCMUANTANN0</vt:lpstr>
      <vt:lpstr>CRBPL2ACTI_A9JP20OCMUBPPANN0</vt:lpstr>
      <vt:lpstr>CRBPL2ACTI_A9JP20OCMUCARANM1</vt:lpstr>
      <vt:lpstr>CRBPL2ACTI_A9JP20OF__ANTANM1</vt:lpstr>
      <vt:lpstr>CRBPL2ACTI_A9JP20OF__ANTANN0</vt:lpstr>
      <vt:lpstr>CRBPL2ACTI_A9JP20OF__BPPANN0</vt:lpstr>
      <vt:lpstr>CRBPL2ACTI_A9JP20OF__CARANM1</vt:lpstr>
      <vt:lpstr>CRBPL2ACTI_A9JP20OFAMANTANM1</vt:lpstr>
      <vt:lpstr>CRBPL2ACTI_A9JP20OFAMANTANN0</vt:lpstr>
      <vt:lpstr>CRBPL2ACTI_A9JP20OFAMBPPANN0</vt:lpstr>
      <vt:lpstr>CRBPL2ACTI_A9JP20OFAMCARANM1</vt:lpstr>
      <vt:lpstr>CRBPL2ACTI_A9JP20OM__ANTANM1</vt:lpstr>
      <vt:lpstr>CRBPL2ACTI_A9JP20OM__ANTANN0</vt:lpstr>
      <vt:lpstr>CRBPL2ACTI_A9JP20OM__BPPANN0</vt:lpstr>
      <vt:lpstr>CRBPL2ACTI_A9JP20OM__CARANM1</vt:lpstr>
      <vt:lpstr>CRBPL2ACTI_EXJP20OAUTANTANM1</vt:lpstr>
      <vt:lpstr>CRBPL2ACTI_EXJP20OAUTANTANN0</vt:lpstr>
      <vt:lpstr>CRBPL2ACTI_EXJP20OAUTBPPANN0</vt:lpstr>
      <vt:lpstr>CRBPL2ACTI_EXJP20OAUTCARANM1</vt:lpstr>
      <vt:lpstr>CRBPL2ACTI_EXJP20OC__ANTANM1</vt:lpstr>
      <vt:lpstr>CRBPL2ACTI_EXJP20OC__ANTANN0</vt:lpstr>
      <vt:lpstr>CRBPL2ACTI_EXJP20OC__BPPANN0</vt:lpstr>
      <vt:lpstr>CRBPL2ACTI_EXJP20OC__CARANM1</vt:lpstr>
      <vt:lpstr>CRBPL2ACTI_EXJP20OCMUANTANM1</vt:lpstr>
      <vt:lpstr>CRBPL2ACTI_EXJP20OCMUANTANN0</vt:lpstr>
      <vt:lpstr>CRBPL2ACTI_EXJP20OCMUBPPANN0</vt:lpstr>
      <vt:lpstr>CRBPL2ACTI_EXJP20OCMUCARANM1</vt:lpstr>
      <vt:lpstr>CRBPL2ACTI_EXJP20OF__ANTANM1</vt:lpstr>
      <vt:lpstr>CRBPL2ACTI_EXJP20OF__ANTANN0</vt:lpstr>
      <vt:lpstr>CRBPL2ACTI_EXJP20OF__BPPANN0</vt:lpstr>
      <vt:lpstr>CRBPL2ACTI_EXJP20OF__CARANM1</vt:lpstr>
      <vt:lpstr>CRBPL2ACTI_EXJP20OFAMANTANM1</vt:lpstr>
      <vt:lpstr>CRBPL2ACTI_EXJP20OFAMANTANN0</vt:lpstr>
      <vt:lpstr>CRBPL2ACTI_EXJP20OFAMBPPANN0</vt:lpstr>
      <vt:lpstr>CRBPL2ACTI_EXJP20OFAMCARANM1</vt:lpstr>
      <vt:lpstr>CRBPL2ACTI_EXJP20OM__ANTANM1</vt:lpstr>
      <vt:lpstr>CRBPL2ACTI_EXJP20OM__ANTANN0</vt:lpstr>
      <vt:lpstr>CRBPL2ACTI_EXJP20OM__BPPANN0</vt:lpstr>
      <vt:lpstr>CRBPL2ACTI_EXJP20OM__CARANM1</vt:lpstr>
      <vt:lpstr>CRBPL2ACTI_INJP20OAUTANTANM1</vt:lpstr>
      <vt:lpstr>CRBPL2ACTI_INJP20OAUTANTANN0</vt:lpstr>
      <vt:lpstr>CRBPL2ACTI_INJP20OAUTBPPANN0</vt:lpstr>
      <vt:lpstr>CRBPL2ACTI_INJP20OAUTCARANM1</vt:lpstr>
      <vt:lpstr>CRBPL2ACTI_INJP20OC__ANTANM1</vt:lpstr>
      <vt:lpstr>CRBPL2ACTI_INJP20OC__ANTANN0</vt:lpstr>
      <vt:lpstr>CRBPL2ACTI_INJP20OC__BPPANN0</vt:lpstr>
      <vt:lpstr>CRBPL2ACTI_INJP20OC__CARANM1</vt:lpstr>
      <vt:lpstr>CRBPL2ACTI_INJP20OCMUANTANM1</vt:lpstr>
      <vt:lpstr>CRBPL2ACTI_INJP20OCMUANTANN0</vt:lpstr>
      <vt:lpstr>CRBPL2ACTI_INJP20OCMUBPPANN0</vt:lpstr>
      <vt:lpstr>CRBPL2ACTI_INJP20OCMUCARANM1</vt:lpstr>
      <vt:lpstr>CRBPL2ACTI_INJP20OF__ANTANM1</vt:lpstr>
      <vt:lpstr>CRBPL2ACTI_INJP20OF__ANTANN0</vt:lpstr>
      <vt:lpstr>CRBPL2ACTI_INJP20OF__BPPANN0</vt:lpstr>
      <vt:lpstr>CRBPL2ACTI_INJP20OF__CARANM1</vt:lpstr>
      <vt:lpstr>CRBPL2ACTI_INJP20OFAMANTANM1</vt:lpstr>
      <vt:lpstr>CRBPL2ACTI_INJP20OFAMANTANN0</vt:lpstr>
      <vt:lpstr>CRBPL2ACTI_INJP20OFAMBPPANN0</vt:lpstr>
      <vt:lpstr>CRBPL2ACTI_INJP20OFAMCARANM1</vt:lpstr>
      <vt:lpstr>CRBPL2ACTI_INJP20OM__ANTANM1</vt:lpstr>
      <vt:lpstr>CRBPL2ACTI_INJP20OM__ANTANN0</vt:lpstr>
      <vt:lpstr>CRBPL2ACTI_INJP20OM__BPPANN0</vt:lpstr>
      <vt:lpstr>CRBPL2ACTI_INJP20OM__CARANM1</vt:lpstr>
      <vt:lpstr>CRBPL2ACTI_SIJP20OAUTANTANM1</vt:lpstr>
      <vt:lpstr>CRBPL2ACTI_SIJP20OAUTANTANN0</vt:lpstr>
      <vt:lpstr>CRBPL2ACTI_SIJP20OAUTBPPANN0</vt:lpstr>
      <vt:lpstr>CRBPL2ACTI_SIJP20OAUTCARANM1</vt:lpstr>
      <vt:lpstr>CRBPL2ACTI_SIJP20OC__ANTANM1</vt:lpstr>
      <vt:lpstr>CRBPL2ACTI_SIJP20OC__ANTANN0</vt:lpstr>
      <vt:lpstr>CRBPL2ACTI_SIJP20OC__BPPANN0</vt:lpstr>
      <vt:lpstr>CRBPL2ACTI_SIJP20OC__CARANM1</vt:lpstr>
      <vt:lpstr>CRBPL2ACTI_SIJP20OCMUANTANM1</vt:lpstr>
      <vt:lpstr>CRBPL2ACTI_SIJP20OCMUANTANN0</vt:lpstr>
      <vt:lpstr>CRBPL2ACTI_SIJP20OCMUBPPANN0</vt:lpstr>
      <vt:lpstr>CRBPL2ACTI_SIJP20OCMUCARANM1</vt:lpstr>
      <vt:lpstr>CRBPL2ACTI_SIJP20OF__ANTANM1</vt:lpstr>
      <vt:lpstr>CRBPL2ACTI_SIJP20OF__ANTANN0</vt:lpstr>
      <vt:lpstr>CRBPL2ACTI_SIJP20OF__BPPANN0</vt:lpstr>
      <vt:lpstr>CRBPL2ACTI_SIJP20OF__CARANM1</vt:lpstr>
      <vt:lpstr>CRBPL2ACTI_SIJP20OFAMANTANM1</vt:lpstr>
      <vt:lpstr>CRBPL2ACTI_SIJP20OFAMANTANN0</vt:lpstr>
      <vt:lpstr>CRBPL2ACTI_SIJP20OFAMBPPANN0</vt:lpstr>
      <vt:lpstr>CRBPL2ACTI_SIJP20OFAMCARANM1</vt:lpstr>
      <vt:lpstr>CRBPL2ACTI_SIJP20OM__ANTANM1</vt:lpstr>
      <vt:lpstr>CRBPL2ACTI_SIJP20OM__ANTANN0</vt:lpstr>
      <vt:lpstr>CRBPL2ACTI_SIJP20OM__BPPANN0</vt:lpstr>
      <vt:lpstr>CRBPL2ACTI_SIJP20OM__CARANM1</vt:lpstr>
      <vt:lpstr>CRBPPHACTI___ISNBJOURBPPANN0</vt:lpstr>
      <vt:lpstr>CRBPPHACTI___ISNBJOURBPRANN0</vt:lpstr>
      <vt:lpstr>CRBPPHACTI___NBSEANCEBPPANN0</vt:lpstr>
      <vt:lpstr>CRBPPHACTI___NBSEANCEBPRANN0</vt:lpstr>
      <vt:lpstr>CRBPPHACTI___TOTJOUT_BPPANN0</vt:lpstr>
      <vt:lpstr>CRBPPHACTI___TOTJOUT_BPRANN0</vt:lpstr>
      <vt:lpstr>CRBPPHACTI_A1JESAPR__BPPANN0</vt:lpstr>
      <vt:lpstr>CRBPPHACTI_A1JOUVFI__BPPANN0</vt:lpstr>
      <vt:lpstr>CRBPPHACTI_A1NBJOUD__BPPANN0</vt:lpstr>
      <vt:lpstr>CRBPPHACTI_A1NBJOUD__BPRANN0</vt:lpstr>
      <vt:lpstr>CRBPPHACTI_A1NBJOUR__BPPANN0</vt:lpstr>
      <vt:lpstr>CRBPPHACTI_A1NBJOUR__BPRANM1</vt:lpstr>
      <vt:lpstr>CRBPPHACTI_A1NBJOUR__BPRANN0</vt:lpstr>
      <vt:lpstr>CRBPPHACTI_A1NBJOUR__CARANM2</vt:lpstr>
      <vt:lpstr>CRBPPHACTI_A1NBJOUR__CARANM3</vt:lpstr>
      <vt:lpstr>CRBPPHACTI_A1NBJOUR__CARANM4</vt:lpstr>
      <vt:lpstr>CRBPPHACTI_A1NBPERD__BPPANN0</vt:lpstr>
      <vt:lpstr>CRBPPHACTI_A1PLFI____BPPANN0</vt:lpstr>
      <vt:lpstr>CRBPPHACTI_A1PLFI____CARANM2</vt:lpstr>
      <vt:lpstr>CRBPPHACTI_A1TXOCC___BPRANN0</vt:lpstr>
      <vt:lpstr>CRBPPHACTI_A2JESAPR__BPPANN0</vt:lpstr>
      <vt:lpstr>CRBPPHACTI_A2JOUVFI__BPPANN0</vt:lpstr>
      <vt:lpstr>CRBPPHACTI_A2NBJOUD__BPPANN0</vt:lpstr>
      <vt:lpstr>CRBPPHACTI_A2NBJOUD__BPRANN0</vt:lpstr>
      <vt:lpstr>CRBPPHACTI_A2NBJOUR__BPPANN0</vt:lpstr>
      <vt:lpstr>CRBPPHACTI_A2NBJOUR__BPRANM1</vt:lpstr>
      <vt:lpstr>CRBPPHACTI_A2NBJOUR__BPRANN0</vt:lpstr>
      <vt:lpstr>CRBPPHACTI_A2NBJOUR__CARANM2</vt:lpstr>
      <vt:lpstr>CRBPPHACTI_A2NBJOUR__CARANM3</vt:lpstr>
      <vt:lpstr>CRBPPHACTI_A2NBJOUR__CARANM4</vt:lpstr>
      <vt:lpstr>CRBPPHACTI_A2NBPERD__BPPANN0</vt:lpstr>
      <vt:lpstr>CRBPPHACTI_A2PLFI____BPPANN0</vt:lpstr>
      <vt:lpstr>CRBPPHACTI_A2PLFI____CARANM2</vt:lpstr>
      <vt:lpstr>CRBPPHACTI_A2TXOCC___BPRANN0</vt:lpstr>
      <vt:lpstr>CRBPPHACTI_A3JESAPR__BPPANN0</vt:lpstr>
      <vt:lpstr>CRBPPHACTI_A3JOUVFI__BPPANN0</vt:lpstr>
      <vt:lpstr>CRBPPHACTI_A3NBJOUD__BPPANN0</vt:lpstr>
      <vt:lpstr>CRBPPHACTI_A3NBJOUD__BPRANN0</vt:lpstr>
      <vt:lpstr>CRBPPHACTI_A3NBJOUR__BPPANN0</vt:lpstr>
      <vt:lpstr>CRBPPHACTI_A3NBJOUR__BPRANM1</vt:lpstr>
      <vt:lpstr>CRBPPHACTI_A3NBJOUR__BPRANN0</vt:lpstr>
      <vt:lpstr>CRBPPHACTI_A3NBJOUR__CARANM2</vt:lpstr>
      <vt:lpstr>CRBPPHACTI_A3NBJOUR__CARANM3</vt:lpstr>
      <vt:lpstr>CRBPPHACTI_A3NBJOUR__CARANM4</vt:lpstr>
      <vt:lpstr>CRBPPHACTI_A3NBPERD__BPPANN0</vt:lpstr>
      <vt:lpstr>CRBPPHACTI_A3PLFI____BPPANN0</vt:lpstr>
      <vt:lpstr>CRBPPHACTI_A3PLFI____CARANM2</vt:lpstr>
      <vt:lpstr>CRBPPHACTI_A3TXOCC___BPRANN0</vt:lpstr>
      <vt:lpstr>CRBPPHACTI_A4JESAPR__BPPANN0</vt:lpstr>
      <vt:lpstr>CRBPPHACTI_A4JOUVFI__BPPANN0</vt:lpstr>
      <vt:lpstr>CRBPPHACTI_A4NBJOUD__BPPANN0</vt:lpstr>
      <vt:lpstr>CRBPPHACTI_A4NBJOUD__BPRANN0</vt:lpstr>
      <vt:lpstr>CRBPPHACTI_A4NBJOUR__BPPANN0</vt:lpstr>
      <vt:lpstr>CRBPPHACTI_A4NBJOUR__BPRANM1</vt:lpstr>
      <vt:lpstr>CRBPPHACTI_A4NBJOUR__BPRANN0</vt:lpstr>
      <vt:lpstr>CRBPPHACTI_A4NBJOUR__CARANM2</vt:lpstr>
      <vt:lpstr>CRBPPHACTI_A4NBJOUR__CARANM3</vt:lpstr>
      <vt:lpstr>CRBPPHACTI_A4NBJOUR__CARANM4</vt:lpstr>
      <vt:lpstr>CRBPPHACTI_A4NBPERD__BPPANN0</vt:lpstr>
      <vt:lpstr>CRBPPHACTI_A4PLFI____BPPANN0</vt:lpstr>
      <vt:lpstr>CRBPPHACTI_A4PLFI____CARANM2</vt:lpstr>
      <vt:lpstr>CRBPPHACTI_A4TXOCC___BPRANN0</vt:lpstr>
      <vt:lpstr>CRBPPHACTI_A5JESAPR__BPPANN0</vt:lpstr>
      <vt:lpstr>CRBPPHACTI_A5JOUVFI__BPPANN0</vt:lpstr>
      <vt:lpstr>CRBPPHACTI_A5NBJOUD__BPPANN0</vt:lpstr>
      <vt:lpstr>CRBPPHACTI_A5NBJOUD__BPRANN0</vt:lpstr>
      <vt:lpstr>CRBPPHACTI_A5NBJOUR__BPPANN0</vt:lpstr>
      <vt:lpstr>CRBPPHACTI_A5NBJOUR__BPRANM1</vt:lpstr>
      <vt:lpstr>CRBPPHACTI_A5NBJOUR__BPRANN0</vt:lpstr>
      <vt:lpstr>CRBPPHACTI_A5NBJOUR__CARANM2</vt:lpstr>
      <vt:lpstr>CRBPPHACTI_A5NBJOUR__CARANM3</vt:lpstr>
      <vt:lpstr>CRBPPHACTI_A5NBJOUR__CARANM4</vt:lpstr>
      <vt:lpstr>CRBPPHACTI_A5NBPERD__BPPANN0</vt:lpstr>
      <vt:lpstr>CRBPPHACTI_A5PLFI____BPPANN0</vt:lpstr>
      <vt:lpstr>CRBPPHACTI_A5PLFI____CARANM2</vt:lpstr>
      <vt:lpstr>CRBPPHACTI_A5TXOCC___BPRANN0</vt:lpstr>
      <vt:lpstr>CRBPPHACTI_A6JESAPR__BPPANN0</vt:lpstr>
      <vt:lpstr>CRBPPHACTI_A6JOUVFI__BPPANN0</vt:lpstr>
      <vt:lpstr>CRBPPHACTI_A6NBJOUD__BPPANN0</vt:lpstr>
      <vt:lpstr>CRBPPHACTI_A6NBJOUD__BPRANN0</vt:lpstr>
      <vt:lpstr>CRBPPHACTI_A6NBJOUR__BPPANN0</vt:lpstr>
      <vt:lpstr>CRBPPHACTI_A6NBJOUR__BPRANM1</vt:lpstr>
      <vt:lpstr>CRBPPHACTI_A6NBJOUR__BPRANN0</vt:lpstr>
      <vt:lpstr>CRBPPHACTI_A6NBJOUR__CARANM2</vt:lpstr>
      <vt:lpstr>CRBPPHACTI_A6NBJOUR__CARANM3</vt:lpstr>
      <vt:lpstr>CRBPPHACTI_A6NBJOUR__CARANM4</vt:lpstr>
      <vt:lpstr>CRBPPHACTI_A6NBPERD__BPPANN0</vt:lpstr>
      <vt:lpstr>CRBPPHACTI_A6PLFI____BPPANN0</vt:lpstr>
      <vt:lpstr>CRBPPHACTI_A6PLFI____CARANM2</vt:lpstr>
      <vt:lpstr>CRBPPHACTI_A6TXOCC___BPRANN0</vt:lpstr>
      <vt:lpstr>CRBPPHACTI_A7JESAPR__BPPANN0</vt:lpstr>
      <vt:lpstr>CRBPPHACTI_A7JOUVFI__BPPANN0</vt:lpstr>
      <vt:lpstr>CRBPPHACTI_A7NBJOUD__BPPANN0</vt:lpstr>
      <vt:lpstr>CRBPPHACTI_A7NBJOUD__BPRANN0</vt:lpstr>
      <vt:lpstr>CRBPPHACTI_A7NBJOUR__BPPANN0</vt:lpstr>
      <vt:lpstr>CRBPPHACTI_A7NBJOUR__BPRANM1</vt:lpstr>
      <vt:lpstr>CRBPPHACTI_A7NBJOUR__BPRANN0</vt:lpstr>
      <vt:lpstr>CRBPPHACTI_A7NBJOUR__CARANM2</vt:lpstr>
      <vt:lpstr>CRBPPHACTI_A7NBJOUR__CARANM3</vt:lpstr>
      <vt:lpstr>CRBPPHACTI_A7NBJOUR__CARANM4</vt:lpstr>
      <vt:lpstr>CRBPPHACTI_A7NBPERD__BPPANN0</vt:lpstr>
      <vt:lpstr>CRBPPHACTI_A7PLFI____BPPANN0</vt:lpstr>
      <vt:lpstr>CRBPPHACTI_A7PLFI____CARANM2</vt:lpstr>
      <vt:lpstr>CRBPPHACTI_A7TXOCC___BPRANN0</vt:lpstr>
      <vt:lpstr>CRBPPHACTI_A8JESAPR__BPPANN0</vt:lpstr>
      <vt:lpstr>CRBPPHACTI_A8JOUVFI__BPPANN0</vt:lpstr>
      <vt:lpstr>CRBPPHACTI_A8NBJOUD__BPPANN0</vt:lpstr>
      <vt:lpstr>CRBPPHACTI_A8NBJOUD__BPRANN0</vt:lpstr>
      <vt:lpstr>CRBPPHACTI_A8NBJOUR__BPPANN0</vt:lpstr>
      <vt:lpstr>CRBPPHACTI_A8NBJOUR__BPRANM1</vt:lpstr>
      <vt:lpstr>CRBPPHACTI_A8NBJOUR__BPRANN0</vt:lpstr>
      <vt:lpstr>CRBPPHACTI_A8NBJOUR__CARANM2</vt:lpstr>
      <vt:lpstr>CRBPPHACTI_A8NBJOUR__CARANM3</vt:lpstr>
      <vt:lpstr>CRBPPHACTI_A8NBJOUR__CARANM4</vt:lpstr>
      <vt:lpstr>CRBPPHACTI_A8NBPERD__BPPANN0</vt:lpstr>
      <vt:lpstr>CRBPPHACTI_A8PLFI____BPPANN0</vt:lpstr>
      <vt:lpstr>CRBPPHACTI_A8PLFI____CARANM2</vt:lpstr>
      <vt:lpstr>CRBPPHACTI_A8TXOCC___BPRANN0</vt:lpstr>
      <vt:lpstr>CRBPPHACTI_A9JESAPR__BPPANN0</vt:lpstr>
      <vt:lpstr>CRBPPHACTI_A9JOUVFI__BPPANN0</vt:lpstr>
      <vt:lpstr>CRBPPHACTI_A9NBJOUD__BPPANN0</vt:lpstr>
      <vt:lpstr>CRBPPHACTI_A9NBJOUD__BPRANN0</vt:lpstr>
      <vt:lpstr>CRBPPHACTI_A9NBJOUR__BPPANN0</vt:lpstr>
      <vt:lpstr>CRBPPHACTI_A9NBJOUR__BPRANM1</vt:lpstr>
      <vt:lpstr>CRBPPHACTI_A9NBJOUR__BPRANN0</vt:lpstr>
      <vt:lpstr>CRBPPHACTI_A9NBJOUR__CARANM2</vt:lpstr>
      <vt:lpstr>CRBPPHACTI_A9NBJOUR__CARANM3</vt:lpstr>
      <vt:lpstr>CRBPPHACTI_A9NBJOUR__CARANM4</vt:lpstr>
      <vt:lpstr>CRBPPHACTI_A9NBPERD__BPPANN0</vt:lpstr>
      <vt:lpstr>CRBPPHACTI_A9PLFI____BPPANN0</vt:lpstr>
      <vt:lpstr>CRBPPHACTI_A9PLFI____CARANM2</vt:lpstr>
      <vt:lpstr>CRBPPHACTI_A9TXOCC___BPRANN0</vt:lpstr>
      <vt:lpstr>CRBPPHACTI_EXJESAPR__BPPANN0</vt:lpstr>
      <vt:lpstr>CRBPPHACTI_EXJOUVFI__BPPANN0</vt:lpstr>
      <vt:lpstr>CRBPPHACTI_EXNBJOUD__BPPANN0</vt:lpstr>
      <vt:lpstr>CRBPPHACTI_EXNBJOUD__BPRANN0</vt:lpstr>
      <vt:lpstr>CRBPPHACTI_EXNBJOUR__BPPANN0</vt:lpstr>
      <vt:lpstr>CRBPPHACTI_EXNBJOUR__BPRANM1</vt:lpstr>
      <vt:lpstr>CRBPPHACTI_EXNBJOUR__BPRANN0</vt:lpstr>
      <vt:lpstr>CRBPPHACTI_EXNBJOUR__CARANM2</vt:lpstr>
      <vt:lpstr>CRBPPHACTI_EXNBJOUR__CARANM3</vt:lpstr>
      <vt:lpstr>CRBPPHACTI_EXNBJOUR__CARANM4</vt:lpstr>
      <vt:lpstr>CRBPPHACTI_EXNBPERD__BPPANN0</vt:lpstr>
      <vt:lpstr>CRBPPHACTI_EXPLFI____BPPANN0</vt:lpstr>
      <vt:lpstr>CRBPPHACTI_EXPLFI____CARANM2</vt:lpstr>
      <vt:lpstr>CRBPPHACTI_EXTXOCC___BPRANN0</vt:lpstr>
      <vt:lpstr>CRBPPHACTI_INJESAPR__BPPANN0</vt:lpstr>
      <vt:lpstr>CRBPPHACTI_INJOUVFI__BPPANN0</vt:lpstr>
      <vt:lpstr>CRBPPHACTI_INNBJOUD__BPPANN0</vt:lpstr>
      <vt:lpstr>CRBPPHACTI_INNBJOUD__BPRANN0</vt:lpstr>
      <vt:lpstr>CRBPPHACTI_INNBJOUR__BPPANN0</vt:lpstr>
      <vt:lpstr>CRBPPHACTI_INNBJOUR__BPRANM1</vt:lpstr>
      <vt:lpstr>CRBPPHACTI_INNBJOUR__BPRANN0</vt:lpstr>
      <vt:lpstr>CRBPPHACTI_INNBJOUR__CARANM2</vt:lpstr>
      <vt:lpstr>CRBPPHACTI_INNBJOUR__CARANM3</vt:lpstr>
      <vt:lpstr>CRBPPHACTI_INNBJOUR__CARANM4</vt:lpstr>
      <vt:lpstr>CRBPPHACTI_INNBPERD__BPPANN0</vt:lpstr>
      <vt:lpstr>CRBPPHACTI_INPLFI____BPPANN0</vt:lpstr>
      <vt:lpstr>CRBPPHACTI_INPLFI____CARANM2</vt:lpstr>
      <vt:lpstr>CRBPPHACTI_INTXOCC___BPRANN0</vt:lpstr>
      <vt:lpstr>CRBPPHACTI_SIJESAPR__BPPANN0</vt:lpstr>
      <vt:lpstr>CRBPPHACTI_SIJOUVFI__BPPANN0</vt:lpstr>
      <vt:lpstr>CRBPPHACTI_SINBJOUD__BPPANN0</vt:lpstr>
      <vt:lpstr>CRBPPHACTI_SINBJOUD__BPRANN0</vt:lpstr>
      <vt:lpstr>CRBPPHACTI_SINBJOUR__BPPANN0</vt:lpstr>
      <vt:lpstr>CRBPPHACTI_SINBJOUR__BPRANM1</vt:lpstr>
      <vt:lpstr>CRBPPHACTI_SINBJOUR__BPRANN0</vt:lpstr>
      <vt:lpstr>CRBPPHACTI_SINBJOUR__CARANM2</vt:lpstr>
      <vt:lpstr>CRBPPHACTI_SINBJOUR__CARANM3</vt:lpstr>
      <vt:lpstr>CRBPPHACTI_SINBJOUR__CARANM4</vt:lpstr>
      <vt:lpstr>CRBPPHACTI_SINBPERD__BPPANN0</vt:lpstr>
      <vt:lpstr>CRBPPHACTI_SIPLFI____BPPANN0</vt:lpstr>
      <vt:lpstr>CRBPPHACTI_SIPLFI____CARANM2</vt:lpstr>
      <vt:lpstr>CRBPPHACTI_SITXOCC___BPRANN0</vt:lpstr>
      <vt:lpstr>CRBPPHACTI_TOTJESAPR_BPPANN0</vt:lpstr>
      <vt:lpstr>CRBPPHACTI_TOTNBJOUD_BPPANN0</vt:lpstr>
      <vt:lpstr>CRBPPHACTI_TOTNBJOUD_BPRANN0</vt:lpstr>
      <vt:lpstr>CRBPPHACTI_TOTNBJOUR_BPPANN0</vt:lpstr>
      <vt:lpstr>CRBPPHACTI_TOTNBJOUR_BPRANM1</vt:lpstr>
      <vt:lpstr>CRBPPHACTI_TOTNBJOUR_BPRANN0</vt:lpstr>
      <vt:lpstr>CRBPPHACTI_TOTNBJOUR_CARANM2</vt:lpstr>
      <vt:lpstr>CRBPPHACTI_TOTNBJOUR_CARANM3</vt:lpstr>
      <vt:lpstr>CRBPPHACTI_TOTNBJOUR_CARANM4</vt:lpstr>
      <vt:lpstr>CRBPPHACTI_TOTNBPERD_BPPANN0</vt:lpstr>
      <vt:lpstr>CRBPPHACTI_TOTPLFI___BPPANN0</vt:lpstr>
      <vt:lpstr>CRBPPHACTI_TOTPLFI___CARANM2</vt:lpstr>
      <vt:lpstr>CRBPPHAUTR___DATEARRIVE_ANN0</vt:lpstr>
      <vt:lpstr>CRBPPHAUTR___DATEGENE___ANN0</vt:lpstr>
      <vt:lpstr>CRBPPHAUTR___EDITEURL___ANN0</vt:lpstr>
      <vt:lpstr>CRBPPHAUTR___VERSIONL___ANN0</vt:lpstr>
      <vt:lpstr>CRBPPHCPTEG__18EPLOIABEXANM1</vt:lpstr>
      <vt:lpstr>CRBPPHCPTEG__18EPLOIABPPANN0</vt:lpstr>
      <vt:lpstr>CRBPPHCPTEG__18EPLOIAPFPANP1</vt:lpstr>
      <vt:lpstr>CRBPPHCPTEG__18EPLOIAPFPANP2</vt:lpstr>
      <vt:lpstr>CRBPPHCPTEG__18EPLOIAPFPANP3</vt:lpstr>
      <vt:lpstr>CRBPPHCPTEG__18EPLOIAPFPANP4</vt:lpstr>
      <vt:lpstr>CRBPPHCPTEG__18EPLOIAPFPANP5</vt:lpstr>
      <vt:lpstr>CRBPPHCPTEG__18EPLOIAPFPANP6</vt:lpstr>
      <vt:lpstr>CRBPPHCPTEG__18EPLOIDBEXANM1</vt:lpstr>
      <vt:lpstr>CRBPPHCPTEG__18EPLOIDBPPANN0</vt:lpstr>
      <vt:lpstr>CRBPPHCPTEG__18EPLOIDPFPANP1</vt:lpstr>
      <vt:lpstr>CRBPPHCPTEG__18EPLOIDPFPANP2</vt:lpstr>
      <vt:lpstr>CRBPPHCPTEG__18EPLOIDPFPANP3</vt:lpstr>
      <vt:lpstr>CRBPPHCPTEG__18EPLOIDPFPANP4</vt:lpstr>
      <vt:lpstr>CRBPPHCPTEG__18EPLOIDPFPANP5</vt:lpstr>
      <vt:lpstr>CRBPPHCPTEG__18EPLOIDPFPANP6</vt:lpstr>
      <vt:lpstr>CRBPPHCPTEG__18INVA__PFPANP1</vt:lpstr>
      <vt:lpstr>CRBPPHCPTEG__18INVA__PFPANP2</vt:lpstr>
      <vt:lpstr>CRBPPHCPTEG__18INVA__PFPANP3</vt:lpstr>
      <vt:lpstr>CRBPPHCPTEG__18INVA__PFPANP4</vt:lpstr>
      <vt:lpstr>CRBPPHCPTEG__18INVA__PFPANP5</vt:lpstr>
      <vt:lpstr>CRBPPHCPTEG__18INVA__PFPANP6</vt:lpstr>
      <vt:lpstr>CRBPPHCPTEG__18INVD__PFPANP1</vt:lpstr>
      <vt:lpstr>CRBPPHCPTEG__18INVD__PFPANP2</vt:lpstr>
      <vt:lpstr>CRBPPHCPTEG__18INVD__PFPANP3</vt:lpstr>
      <vt:lpstr>CRBPPHCPTEG__18INVD__PFPANP4</vt:lpstr>
      <vt:lpstr>CRBPPHCPTEG__18INVD__PFPANP5</vt:lpstr>
      <vt:lpstr>CRBPPHCPTEG__18INVD__PFPANP6</vt:lpstr>
      <vt:lpstr>CRBPPHCPTEG__601_____BEXANM1</vt:lpstr>
      <vt:lpstr>CRBPPHCPTEG__601_____BEXANN0</vt:lpstr>
      <vt:lpstr>CRBPPHCPTEG__601_____CARANM2</vt:lpstr>
      <vt:lpstr>CRBPPHCPTEG__601_____MSNANN0</vt:lpstr>
      <vt:lpstr>CRBPPHCPTEG__601_____RECANN0</vt:lpstr>
      <vt:lpstr>CRBPPHCPTEG__602_____BEXANM1</vt:lpstr>
      <vt:lpstr>CRBPPHCPTEG__602_____BEXANN0</vt:lpstr>
      <vt:lpstr>CRBPPHCPTEG__602_____CARANM2</vt:lpstr>
      <vt:lpstr>CRBPPHCPTEG__602_____MSNANN0</vt:lpstr>
      <vt:lpstr>CRBPPHCPTEG__602_____RECANN0</vt:lpstr>
      <vt:lpstr>CRBPPHCPTEG__603D____BEXANM1</vt:lpstr>
      <vt:lpstr>CRBPPHCPTEG__603D____BEXANN0</vt:lpstr>
      <vt:lpstr>CRBPPHCPTEG__603D____CARANM2</vt:lpstr>
      <vt:lpstr>CRBPPHCPTEG__603D____MSNANN0</vt:lpstr>
      <vt:lpstr>CRBPPHCPTEG__603D____RECANN0</vt:lpstr>
      <vt:lpstr>CRBPPHCPTEG__603P____BEXANM1</vt:lpstr>
      <vt:lpstr>CRBPPHCPTEG__603P____BEXANN0</vt:lpstr>
      <vt:lpstr>CRBPPHCPTEG__603P____CARANM2</vt:lpstr>
      <vt:lpstr>CRBPPHCPTEG__603P____MSNANN0</vt:lpstr>
      <vt:lpstr>CRBPPHCPTEG__603P____RECANN0</vt:lpstr>
      <vt:lpstr>CRBPPHCPTEG__606_____BEXANM1</vt:lpstr>
      <vt:lpstr>CRBPPHCPTEG__606_____BEXANN0</vt:lpstr>
      <vt:lpstr>CRBPPHCPTEG__606_____CARANM2</vt:lpstr>
      <vt:lpstr>CRBPPHCPTEG__606_____MSNANN0</vt:lpstr>
      <vt:lpstr>CRBPPHCPTEG__606_____RECANN0</vt:lpstr>
      <vt:lpstr>CRBPPHCPTEG__607_____BEXANM1</vt:lpstr>
      <vt:lpstr>CRBPPHCPTEG__607_____BEXANN0</vt:lpstr>
      <vt:lpstr>CRBPPHCPTEG__607_____CARANM2</vt:lpstr>
      <vt:lpstr>CRBPPHCPTEG__607_____MSNANN0</vt:lpstr>
      <vt:lpstr>CRBPPHCPTEG__607_____RECANN0</vt:lpstr>
      <vt:lpstr>CRBPPHCPTEG__609P____BEXANM1</vt:lpstr>
      <vt:lpstr>CRBPPHCPTEG__609P____BEXANN0</vt:lpstr>
      <vt:lpstr>CRBPPHCPTEG__609P____CARANM2</vt:lpstr>
      <vt:lpstr>CRBPPHCPTEG__609P____MSNANN0</vt:lpstr>
      <vt:lpstr>CRBPPHCPTEG__609P____RECANN0</vt:lpstr>
      <vt:lpstr>CRBPPHCPTEG__6111____BEXANM1</vt:lpstr>
      <vt:lpstr>CRBPPHCPTEG__6111____BEXANN0</vt:lpstr>
      <vt:lpstr>CRBPPHCPTEG__6111____CARANM2</vt:lpstr>
      <vt:lpstr>CRBPPHCPTEG__6111____MSNANN0</vt:lpstr>
      <vt:lpstr>CRBPPHCPTEG__6111____RECANN0</vt:lpstr>
      <vt:lpstr>CRBPPHCPTEG__6112____BEXANM1</vt:lpstr>
      <vt:lpstr>CRBPPHCPTEG__6112____BEXANN0</vt:lpstr>
      <vt:lpstr>CRBPPHCPTEG__6112____CARANM2</vt:lpstr>
      <vt:lpstr>CRBPPHCPTEG__6112____MSNANN0</vt:lpstr>
      <vt:lpstr>CRBPPHCPTEG__6112____RECANN0</vt:lpstr>
      <vt:lpstr>CRBPPHCPTEG__6118____BEXANM1</vt:lpstr>
      <vt:lpstr>CRBPPHCPTEG__6118____BEXANN0</vt:lpstr>
      <vt:lpstr>CRBPPHCPTEG__6118____CARANM2</vt:lpstr>
      <vt:lpstr>CRBPPHCPTEG__6118____MSNANN0</vt:lpstr>
      <vt:lpstr>CRBPPHCPTEG__6118____RECANN0</vt:lpstr>
      <vt:lpstr>CRBPPHCPTEG__612_____BEXANM1</vt:lpstr>
      <vt:lpstr>CRBPPHCPTEG__612_____BEXANN0</vt:lpstr>
      <vt:lpstr>CRBPPHCPTEG__612_____CARANM2</vt:lpstr>
      <vt:lpstr>CRBPPHCPTEG__612_____MSNANN0</vt:lpstr>
      <vt:lpstr>CRBPPHCPTEG__612_____RECANN0</vt:lpstr>
      <vt:lpstr>CRBPPHCPTEG__6132____BEXANM1</vt:lpstr>
      <vt:lpstr>CRBPPHCPTEG__6132____BEXANN0</vt:lpstr>
      <vt:lpstr>CRBPPHCPTEG__6132____CARANM2</vt:lpstr>
      <vt:lpstr>CRBPPHCPTEG__6132____MSNANN0</vt:lpstr>
      <vt:lpstr>CRBPPHCPTEG__6132____RECANN0</vt:lpstr>
      <vt:lpstr>CRBPPHCPTEG__6135____BEXANM1</vt:lpstr>
      <vt:lpstr>CRBPPHCPTEG__6135____BEXANN0</vt:lpstr>
      <vt:lpstr>CRBPPHCPTEG__6135____CARANM2</vt:lpstr>
      <vt:lpstr>CRBPPHCPTEG__6135____MSNANN0</vt:lpstr>
      <vt:lpstr>CRBPPHCPTEG__6135____RECANN0</vt:lpstr>
      <vt:lpstr>CRBPPHCPTEG__614_____BEXANM1</vt:lpstr>
      <vt:lpstr>CRBPPHCPTEG__614_____BEXANN0</vt:lpstr>
      <vt:lpstr>CRBPPHCPTEG__614_____CARANM2</vt:lpstr>
      <vt:lpstr>CRBPPHCPTEG__614_____MSNANN0</vt:lpstr>
      <vt:lpstr>CRBPPHCPTEG__614_____RECANN0</vt:lpstr>
      <vt:lpstr>CRBPPHCPTEG__6152____BEXANM1</vt:lpstr>
      <vt:lpstr>CRBPPHCPTEG__6152____BEXANN0</vt:lpstr>
      <vt:lpstr>CRBPPHCPTEG__6152____CARANM2</vt:lpstr>
      <vt:lpstr>CRBPPHCPTEG__6152____MSNANN0</vt:lpstr>
      <vt:lpstr>CRBPPHCPTEG__6152____RECANN0</vt:lpstr>
      <vt:lpstr>CRBPPHCPTEG__6155____BEXANM1</vt:lpstr>
      <vt:lpstr>CRBPPHCPTEG__6155____BEXANN0</vt:lpstr>
      <vt:lpstr>CRBPPHCPTEG__6155____CARANM2</vt:lpstr>
      <vt:lpstr>CRBPPHCPTEG__6155____MSNANN0</vt:lpstr>
      <vt:lpstr>CRBPPHCPTEG__6155____RECANN0</vt:lpstr>
      <vt:lpstr>CRBPPHCPTEG__6156____BEXANM1</vt:lpstr>
      <vt:lpstr>CRBPPHCPTEG__6156____BEXANN0</vt:lpstr>
      <vt:lpstr>CRBPPHCPTEG__6156____CARANM2</vt:lpstr>
      <vt:lpstr>CRBPPHCPTEG__6156____MSNANN0</vt:lpstr>
      <vt:lpstr>CRBPPHCPTEG__6156____RECANN0</vt:lpstr>
      <vt:lpstr>CRBPPHCPTEG__616_____BEXANM1</vt:lpstr>
      <vt:lpstr>CRBPPHCPTEG__616_____BEXANN0</vt:lpstr>
      <vt:lpstr>CRBPPHCPTEG__616_____CARANM2</vt:lpstr>
      <vt:lpstr>CRBPPHCPTEG__616_____MSNANN0</vt:lpstr>
      <vt:lpstr>CRBPPHCPTEG__616_____RECANN0</vt:lpstr>
      <vt:lpstr>CRBPPHCPTEG__617_____BEXANM1</vt:lpstr>
      <vt:lpstr>CRBPPHCPTEG__617_____BEXANN0</vt:lpstr>
      <vt:lpstr>CRBPPHCPTEG__617_____CARANM2</vt:lpstr>
      <vt:lpstr>CRBPPHCPTEG__617_____MSNANN0</vt:lpstr>
      <vt:lpstr>CRBPPHCPTEG__617_____RECANN0</vt:lpstr>
      <vt:lpstr>CRBPPHCPTEG__618_____BEXANM1</vt:lpstr>
      <vt:lpstr>CRBPPHCPTEG__618_____BEXANN0</vt:lpstr>
      <vt:lpstr>CRBPPHCPTEG__618_____CARANM2</vt:lpstr>
      <vt:lpstr>CRBPPHCPTEG__618_____MSNANN0</vt:lpstr>
      <vt:lpstr>CRBPPHCPTEG__618_____RECANN0</vt:lpstr>
      <vt:lpstr>CRBPPHCPTEG__619P____BEXANM1</vt:lpstr>
      <vt:lpstr>CRBPPHCPTEG__619P____BEXANN0</vt:lpstr>
      <vt:lpstr>CRBPPHCPTEG__619P____CARANM2</vt:lpstr>
      <vt:lpstr>CRBPPHCPTEG__619P____MSNANN0</vt:lpstr>
      <vt:lpstr>CRBPPHCPTEG__619P____RECANN0</vt:lpstr>
      <vt:lpstr>CRBPPHCPTEG__621_____BEXANM1</vt:lpstr>
      <vt:lpstr>CRBPPHCPTEG__621_____BEXANN0</vt:lpstr>
      <vt:lpstr>CRBPPHCPTEG__621_____CARANM2</vt:lpstr>
      <vt:lpstr>CRBPPHCPTEG__621_____MSNANN0</vt:lpstr>
      <vt:lpstr>CRBPPHCPTEG__621_____RECANN0</vt:lpstr>
      <vt:lpstr>CRBPPHCPTEG__622_____BEXANM1</vt:lpstr>
      <vt:lpstr>CRBPPHCPTEG__622_____BEXANN0</vt:lpstr>
      <vt:lpstr>CRBPPHCPTEG__622_____CARANM2</vt:lpstr>
      <vt:lpstr>CRBPPHCPTEG__622_____MSNANN0</vt:lpstr>
      <vt:lpstr>CRBPPHCPTEG__622_____RECANN0</vt:lpstr>
      <vt:lpstr>CRBPPHCPTEG__623_____BEXANM1</vt:lpstr>
      <vt:lpstr>CRBPPHCPTEG__623_____BEXANN0</vt:lpstr>
      <vt:lpstr>CRBPPHCPTEG__623_____CARANM2</vt:lpstr>
      <vt:lpstr>CRBPPHCPTEG__623_____MSNANN0</vt:lpstr>
      <vt:lpstr>CRBPPHCPTEG__623_____RECANN0</vt:lpstr>
      <vt:lpstr>CRBPPHCPTEG__6241____BEXANM1</vt:lpstr>
      <vt:lpstr>CRBPPHCPTEG__6241____BEXANN0</vt:lpstr>
      <vt:lpstr>CRBPPHCPTEG__6241____CARANM2</vt:lpstr>
      <vt:lpstr>CRBPPHCPTEG__6241____MSNANN0</vt:lpstr>
      <vt:lpstr>CRBPPHCPTEG__6241____RECANN0</vt:lpstr>
      <vt:lpstr>CRBPPHCPTEG__6242____BEXANM1</vt:lpstr>
      <vt:lpstr>CRBPPHCPTEG__6242____BEXANN0</vt:lpstr>
      <vt:lpstr>CRBPPHCPTEG__6242____CARANM2</vt:lpstr>
      <vt:lpstr>CRBPPHCPTEG__6242____MSNANN0</vt:lpstr>
      <vt:lpstr>CRBPPHCPTEG__6242____RECANN0</vt:lpstr>
      <vt:lpstr>CRBPPHCPTEG__6247____BEXANM1</vt:lpstr>
      <vt:lpstr>CRBPPHCPTEG__6247____BEXANN0</vt:lpstr>
      <vt:lpstr>CRBPPHCPTEG__6247____CARANM2</vt:lpstr>
      <vt:lpstr>CRBPPHCPTEG__6247____MSNANN0</vt:lpstr>
      <vt:lpstr>CRBPPHCPTEG__6247____RECANN0</vt:lpstr>
      <vt:lpstr>CRBPPHCPTEG__6248____BEXANM1</vt:lpstr>
      <vt:lpstr>CRBPPHCPTEG__6248____BEXANN0</vt:lpstr>
      <vt:lpstr>CRBPPHCPTEG__6248____CARANM2</vt:lpstr>
      <vt:lpstr>CRBPPHCPTEG__6248____MSNANN0</vt:lpstr>
      <vt:lpstr>CRBPPHCPTEG__6248____RECANN0</vt:lpstr>
      <vt:lpstr>CRBPPHCPTEG__625_____BEXANM1</vt:lpstr>
      <vt:lpstr>CRBPPHCPTEG__625_____BEXANN0</vt:lpstr>
      <vt:lpstr>CRBPPHCPTEG__625_____CARANM2</vt:lpstr>
      <vt:lpstr>CRBPPHCPTEG__625_____MSNANN0</vt:lpstr>
      <vt:lpstr>CRBPPHCPTEG__625_____RECANN0</vt:lpstr>
      <vt:lpstr>CRBPPHCPTEG__626_____BEXANM1</vt:lpstr>
      <vt:lpstr>CRBPPHCPTEG__626_____BEXANN0</vt:lpstr>
      <vt:lpstr>CRBPPHCPTEG__626_____CARANM2</vt:lpstr>
      <vt:lpstr>CRBPPHCPTEG__626_____MSNANN0</vt:lpstr>
      <vt:lpstr>CRBPPHCPTEG__626_____RECANN0</vt:lpstr>
      <vt:lpstr>CRBPPHCPTEG__627_____BEXANM1</vt:lpstr>
      <vt:lpstr>CRBPPHCPTEG__627_____BEXANN0</vt:lpstr>
      <vt:lpstr>CRBPPHCPTEG__627_____CARANM2</vt:lpstr>
      <vt:lpstr>CRBPPHCPTEG__627_____MSNANN0</vt:lpstr>
      <vt:lpstr>CRBPPHCPTEG__627_____RECANN0</vt:lpstr>
      <vt:lpstr>CRBPPHCPTEG__6281____BEXANM1</vt:lpstr>
      <vt:lpstr>CRBPPHCPTEG__6281____BEXANN0</vt:lpstr>
      <vt:lpstr>CRBPPHCPTEG__6281____CARANM2</vt:lpstr>
      <vt:lpstr>CRBPPHCPTEG__6281____MSNANN0</vt:lpstr>
      <vt:lpstr>CRBPPHCPTEG__6281____RECANN0</vt:lpstr>
      <vt:lpstr>CRBPPHCPTEG__6282____BEXANM1</vt:lpstr>
      <vt:lpstr>CRBPPHCPTEG__6282____BEXANN0</vt:lpstr>
      <vt:lpstr>CRBPPHCPTEG__6282____CARANM2</vt:lpstr>
      <vt:lpstr>CRBPPHCPTEG__6282____MSNANN0</vt:lpstr>
      <vt:lpstr>CRBPPHCPTEG__6282____RECANN0</vt:lpstr>
      <vt:lpstr>CRBPPHCPTEG__6283____BEXANM1</vt:lpstr>
      <vt:lpstr>CRBPPHCPTEG__6283____BEXANN0</vt:lpstr>
      <vt:lpstr>CRBPPHCPTEG__6283____CARANM2</vt:lpstr>
      <vt:lpstr>CRBPPHCPTEG__6283____MSNANN0</vt:lpstr>
      <vt:lpstr>CRBPPHCPTEG__6283____RECANN0</vt:lpstr>
      <vt:lpstr>CRBPPHCPTEG__6284____BEXANM1</vt:lpstr>
      <vt:lpstr>CRBPPHCPTEG__6284____BEXANN0</vt:lpstr>
      <vt:lpstr>CRBPPHCPTEG__6284____CARANM2</vt:lpstr>
      <vt:lpstr>CRBPPHCPTEG__6284____MSNANN0</vt:lpstr>
      <vt:lpstr>CRBPPHCPTEG__6284____RECANN0</vt:lpstr>
      <vt:lpstr>CRBPPHCPTEG__6287____BEXANM1</vt:lpstr>
      <vt:lpstr>CRBPPHCPTEG__6287____BEXANN0</vt:lpstr>
      <vt:lpstr>CRBPPHCPTEG__6287____CARANM2</vt:lpstr>
      <vt:lpstr>CRBPPHCPTEG__6287____MSNANN0</vt:lpstr>
      <vt:lpstr>CRBPPHCPTEG__6287____RECANN0</vt:lpstr>
      <vt:lpstr>CRBPPHCPTEG__6288____BEXANM1</vt:lpstr>
      <vt:lpstr>CRBPPHCPTEG__6288____BEXANN0</vt:lpstr>
      <vt:lpstr>CRBPPHCPTEG__6288____CARANM2</vt:lpstr>
      <vt:lpstr>CRBPPHCPTEG__6288____MSNANN0</vt:lpstr>
      <vt:lpstr>CRBPPHCPTEG__6288____RECANN0</vt:lpstr>
      <vt:lpstr>CRBPPHCPTEG__629P____BEXANM1</vt:lpstr>
      <vt:lpstr>CRBPPHCPTEG__629P____BEXANN0</vt:lpstr>
      <vt:lpstr>CRBPPHCPTEG__629P____CARANM2</vt:lpstr>
      <vt:lpstr>CRBPPHCPTEG__629P____MSNANN0</vt:lpstr>
      <vt:lpstr>CRBPPHCPTEG__629P____RECANN0</vt:lpstr>
      <vt:lpstr>CRBPPHCPTEG__631_____BEXANM1</vt:lpstr>
      <vt:lpstr>CRBPPHCPTEG__631_____BEXANN0</vt:lpstr>
      <vt:lpstr>CRBPPHCPTEG__631_____CARANM2</vt:lpstr>
      <vt:lpstr>CRBPPHCPTEG__631_____MSNANN0</vt:lpstr>
      <vt:lpstr>CRBPPHCPTEG__631_____RECANN0</vt:lpstr>
      <vt:lpstr>CRBPPHCPTEG__633_____BEXANM1</vt:lpstr>
      <vt:lpstr>CRBPPHCPTEG__633_____BEXANN0</vt:lpstr>
      <vt:lpstr>CRBPPHCPTEG__633_____CARANM2</vt:lpstr>
      <vt:lpstr>CRBPPHCPTEG__633_____MSNANN0</vt:lpstr>
      <vt:lpstr>CRBPPHCPTEG__633_____RECANN0</vt:lpstr>
      <vt:lpstr>CRBPPHCPTEG__635_____BEXANM1</vt:lpstr>
      <vt:lpstr>CRBPPHCPTEG__635_____BEXANN0</vt:lpstr>
      <vt:lpstr>CRBPPHCPTEG__635_____CARANM2</vt:lpstr>
      <vt:lpstr>CRBPPHCPTEG__635_____MSNANN0</vt:lpstr>
      <vt:lpstr>CRBPPHCPTEG__635_____RECANN0</vt:lpstr>
      <vt:lpstr>CRBPPHCPTEG__637_____BEXANM1</vt:lpstr>
      <vt:lpstr>CRBPPHCPTEG__637_____BEXANN0</vt:lpstr>
      <vt:lpstr>CRBPPHCPTEG__637_____CARANM2</vt:lpstr>
      <vt:lpstr>CRBPPHCPTEG__637_____MSNANN0</vt:lpstr>
      <vt:lpstr>CRBPPHCPTEG__637_____RECANN0</vt:lpstr>
      <vt:lpstr>CRBPPHCPTEG__641_____BEXANM1</vt:lpstr>
      <vt:lpstr>CRBPPHCPTEG__641_____BEXANN0</vt:lpstr>
      <vt:lpstr>CRBPPHCPTEG__641_____CARANM2</vt:lpstr>
      <vt:lpstr>CRBPPHCPTEG__641_____MSNANN0</vt:lpstr>
      <vt:lpstr>CRBPPHCPTEG__641_____RECANN0</vt:lpstr>
      <vt:lpstr>CRBPPHCPTEG__6419P___BEXANM1</vt:lpstr>
      <vt:lpstr>CRBPPHCPTEG__6419P___BEXANN0</vt:lpstr>
      <vt:lpstr>CRBPPHCPTEG__6419P___CARANM2</vt:lpstr>
      <vt:lpstr>CRBPPHCPTEG__6419P___MSNANN0</vt:lpstr>
      <vt:lpstr>CRBPPHCPTEG__6419P___RECANN0</vt:lpstr>
      <vt:lpstr>CRBPPHCPTEG__642_____BEXANM1</vt:lpstr>
      <vt:lpstr>CRBPPHCPTEG__642_____BEXANN0</vt:lpstr>
      <vt:lpstr>CRBPPHCPTEG__642_____CARANM2</vt:lpstr>
      <vt:lpstr>CRBPPHCPTEG__642_____MSNANN0</vt:lpstr>
      <vt:lpstr>CRBPPHCPTEG__642_____RECANN0</vt:lpstr>
      <vt:lpstr>CRBPPHCPTEG__6429P___BEXANM1</vt:lpstr>
      <vt:lpstr>CRBPPHCPTEG__6429P___BEXANN0</vt:lpstr>
      <vt:lpstr>CRBPPHCPTEG__6429P___CARANM2</vt:lpstr>
      <vt:lpstr>CRBPPHCPTEG__6429P___MSNANN0</vt:lpstr>
      <vt:lpstr>CRBPPHCPTEG__6429P___RECANN0</vt:lpstr>
      <vt:lpstr>CRBPPHCPTEG__643_____BEXANM1</vt:lpstr>
      <vt:lpstr>CRBPPHCPTEG__643_____BEXANN0</vt:lpstr>
      <vt:lpstr>CRBPPHCPTEG__643_____CARANM2</vt:lpstr>
      <vt:lpstr>CRBPPHCPTEG__643_____MSNANN0</vt:lpstr>
      <vt:lpstr>CRBPPHCPTEG__643_____RECANN0</vt:lpstr>
      <vt:lpstr>CRBPPHCPTEG__6439P___BEXANM1</vt:lpstr>
      <vt:lpstr>CRBPPHCPTEG__6439P___BEXANN0</vt:lpstr>
      <vt:lpstr>CRBPPHCPTEG__6439P___CARANM2</vt:lpstr>
      <vt:lpstr>CRBPPHCPTEG__6439P___MSNANN0</vt:lpstr>
      <vt:lpstr>CRBPPHCPTEG__6439P___RECANN0</vt:lpstr>
      <vt:lpstr>CRBPPHCPTEG__645_____BEXANM1</vt:lpstr>
      <vt:lpstr>CRBPPHCPTEG__645_____BEXANN0</vt:lpstr>
      <vt:lpstr>CRBPPHCPTEG__645_____CARANM2</vt:lpstr>
      <vt:lpstr>CRBPPHCPTEG__645_____MSNANN0</vt:lpstr>
      <vt:lpstr>CRBPPHCPTEG__645_____RECANN0</vt:lpstr>
      <vt:lpstr>CRBPPHCPTEG__6459P___BEXANM1</vt:lpstr>
      <vt:lpstr>CRBPPHCPTEG__6459P___BEXANN0</vt:lpstr>
      <vt:lpstr>CRBPPHCPTEG__6459P___CARANM2</vt:lpstr>
      <vt:lpstr>CRBPPHCPTEG__6459P___MSNANN0</vt:lpstr>
      <vt:lpstr>CRBPPHCPTEG__6459P___RECANN0</vt:lpstr>
      <vt:lpstr>CRBPPHCPTEG__646_____BEXANM1</vt:lpstr>
      <vt:lpstr>CRBPPHCPTEG__646_____BEXANN0</vt:lpstr>
      <vt:lpstr>CRBPPHCPTEG__646_____CARANM2</vt:lpstr>
      <vt:lpstr>CRBPPHCPTEG__646_____MSNANN0</vt:lpstr>
      <vt:lpstr>CRBPPHCPTEG__646_____RECANN0</vt:lpstr>
      <vt:lpstr>CRBPPHCPTEG__647_____BEXANM1</vt:lpstr>
      <vt:lpstr>CRBPPHCPTEG__647_____BEXANN0</vt:lpstr>
      <vt:lpstr>CRBPPHCPTEG__647_____CARANM2</vt:lpstr>
      <vt:lpstr>CRBPPHCPTEG__647_____MSNANN0</vt:lpstr>
      <vt:lpstr>CRBPPHCPTEG__647_____RECANN0</vt:lpstr>
      <vt:lpstr>CRBPPHCPTEG__648_____BEXANM1</vt:lpstr>
      <vt:lpstr>CRBPPHCPTEG__648_____BEXANN0</vt:lpstr>
      <vt:lpstr>CRBPPHCPTEG__648_____CARANM2</vt:lpstr>
      <vt:lpstr>CRBPPHCPTEG__648_____MSNANN0</vt:lpstr>
      <vt:lpstr>CRBPPHCPTEG__648_____RECANN0</vt:lpstr>
      <vt:lpstr>CRBPPHCPTEG__6489P___BEXANM1</vt:lpstr>
      <vt:lpstr>CRBPPHCPTEG__6489P___BEXANN0</vt:lpstr>
      <vt:lpstr>CRBPPHCPTEG__6489P___CARANM2</vt:lpstr>
      <vt:lpstr>CRBPPHCPTEG__6489P___MSNANN0</vt:lpstr>
      <vt:lpstr>CRBPPHCPTEG__6489P___RECANN0</vt:lpstr>
      <vt:lpstr>CRBPPHCPTEG__651_____BEXANM1</vt:lpstr>
      <vt:lpstr>CRBPPHCPTEG__651_____BEXANN0</vt:lpstr>
      <vt:lpstr>CRBPPHCPTEG__651_____CARANM2</vt:lpstr>
      <vt:lpstr>CRBPPHCPTEG__651_____MSNANN0</vt:lpstr>
      <vt:lpstr>CRBPPHCPTEG__651_____RECANN0</vt:lpstr>
      <vt:lpstr>CRBPPHCPTEG__653_____BEXANM1</vt:lpstr>
      <vt:lpstr>CRBPPHCPTEG__653_____BEXANN0</vt:lpstr>
      <vt:lpstr>CRBPPHCPTEG__653_____CARANM2</vt:lpstr>
      <vt:lpstr>CRBPPHCPTEG__653_____MSNANN0</vt:lpstr>
      <vt:lpstr>CRBPPHCPTEG__653_____RECANN0</vt:lpstr>
      <vt:lpstr>CRBPPHCPTEG__654_____BEXANM1</vt:lpstr>
      <vt:lpstr>CRBPPHCPTEG__654_____BEXANN0</vt:lpstr>
      <vt:lpstr>CRBPPHCPTEG__654_____CARANM2</vt:lpstr>
      <vt:lpstr>CRBPPHCPTEG__654_____MSNANN0</vt:lpstr>
      <vt:lpstr>CRBPPHCPTEG__654_____RECANN0</vt:lpstr>
      <vt:lpstr>CRBPPHCPTEG__655_____BEXANM1</vt:lpstr>
      <vt:lpstr>CRBPPHCPTEG__655_____BEXANN0</vt:lpstr>
      <vt:lpstr>CRBPPHCPTEG__655_____CARANM2</vt:lpstr>
      <vt:lpstr>CRBPPHCPTEG__655_____MSNANN0</vt:lpstr>
      <vt:lpstr>CRBPPHCPTEG__655_____RECANN0</vt:lpstr>
      <vt:lpstr>CRBPPHCPTEG__657_____BEXANM1</vt:lpstr>
      <vt:lpstr>CRBPPHCPTEG__657_____BEXANN0</vt:lpstr>
      <vt:lpstr>CRBPPHCPTEG__657_____CARANM2</vt:lpstr>
      <vt:lpstr>CRBPPHCPTEG__657_____MSNANN0</vt:lpstr>
      <vt:lpstr>CRBPPHCPTEG__657_____RECANN0</vt:lpstr>
      <vt:lpstr>CRBPPHCPTEG__658_____BEXANM1</vt:lpstr>
      <vt:lpstr>CRBPPHCPTEG__658_____BEXANN0</vt:lpstr>
      <vt:lpstr>CRBPPHCPTEG__658_____CARANM2</vt:lpstr>
      <vt:lpstr>CRBPPHCPTEG__658_____MSNANN0</vt:lpstr>
      <vt:lpstr>CRBPPHCPTEG__658_____RECANN0</vt:lpstr>
      <vt:lpstr>CRBPPHCPTEG__66______BEXANM1</vt:lpstr>
      <vt:lpstr>CRBPPHCPTEG__66______BEXANN0</vt:lpstr>
      <vt:lpstr>CRBPPHCPTEG__66______CARANM2</vt:lpstr>
      <vt:lpstr>CRBPPHCPTEG__66______MSNANN0</vt:lpstr>
      <vt:lpstr>CRBPPHCPTEG__66______RECANN0</vt:lpstr>
      <vt:lpstr>CRBPPHCPTEG__6611P___BEXANM1</vt:lpstr>
      <vt:lpstr>CRBPPHCPTEG__6611P___BEXANN0</vt:lpstr>
      <vt:lpstr>CRBPPHCPTEG__6611P___CARANM2</vt:lpstr>
      <vt:lpstr>CRBPPHCPTEG__6611P___MSNANN0</vt:lpstr>
      <vt:lpstr>CRBPPHCPTEG__6611P___RECANN0</vt:lpstr>
      <vt:lpstr>CRBPPHCPTEG__671_____BEXANM1</vt:lpstr>
      <vt:lpstr>CRBPPHCPTEG__671_____BEXANN0</vt:lpstr>
      <vt:lpstr>CRBPPHCPTEG__671_____CARANM2</vt:lpstr>
      <vt:lpstr>CRBPPHCPTEG__671_____MSNANN0</vt:lpstr>
      <vt:lpstr>CRBPPHCPTEG__671_____RECANN0</vt:lpstr>
      <vt:lpstr>CRBPPHCPTEG__673_____BEXANM1</vt:lpstr>
      <vt:lpstr>CRBPPHCPTEG__673_____BEXANN0</vt:lpstr>
      <vt:lpstr>CRBPPHCPTEG__673_____CARANM2</vt:lpstr>
      <vt:lpstr>CRBPPHCPTEG__673_____MSNANN0</vt:lpstr>
      <vt:lpstr>CRBPPHCPTEG__673_____RECANN0</vt:lpstr>
      <vt:lpstr>CRBPPHCPTEG__675_____BEXANM1</vt:lpstr>
      <vt:lpstr>CRBPPHCPTEG__675_____BEXANN0</vt:lpstr>
      <vt:lpstr>CRBPPHCPTEG__675_____CARANM2</vt:lpstr>
      <vt:lpstr>CRBPPHCPTEG__675_____MSNANN0</vt:lpstr>
      <vt:lpstr>CRBPPHCPTEG__675_____RECANN0</vt:lpstr>
      <vt:lpstr>CRBPPHCPTEG__678_____BEXANM1</vt:lpstr>
      <vt:lpstr>CRBPPHCPTEG__678_____BEXANN0</vt:lpstr>
      <vt:lpstr>CRBPPHCPTEG__678_____CARANM2</vt:lpstr>
      <vt:lpstr>CRBPPHCPTEG__678_____MSNANN0</vt:lpstr>
      <vt:lpstr>CRBPPHCPTEG__678_____RECANN0</vt:lpstr>
      <vt:lpstr>CRBPPHCPTEG__6811____BEXANM1</vt:lpstr>
      <vt:lpstr>CRBPPHCPTEG__6811____BEXANN0</vt:lpstr>
      <vt:lpstr>CRBPPHCPTEG__6811____CARANM2</vt:lpstr>
      <vt:lpstr>CRBPPHCPTEG__6811____MSNANN0</vt:lpstr>
      <vt:lpstr>CRBPPHCPTEG__6811____RECANN0</vt:lpstr>
      <vt:lpstr>CRBPPHCPTEG__6812____BEXANM1</vt:lpstr>
      <vt:lpstr>CRBPPHCPTEG__6812____BEXANN0</vt:lpstr>
      <vt:lpstr>CRBPPHCPTEG__6812____CARANM2</vt:lpstr>
      <vt:lpstr>CRBPPHCPTEG__6812____MSNANN0</vt:lpstr>
      <vt:lpstr>CRBPPHCPTEG__6812____RECANN0</vt:lpstr>
      <vt:lpstr>CRBPPHCPTEG__6815____BEXANM1</vt:lpstr>
      <vt:lpstr>CRBPPHCPTEG__6815____BEXANN0</vt:lpstr>
      <vt:lpstr>CRBPPHCPTEG__6815____CARANM2</vt:lpstr>
      <vt:lpstr>CRBPPHCPTEG__6815____MSNANN0</vt:lpstr>
      <vt:lpstr>CRBPPHCPTEG__6815____RECANN0</vt:lpstr>
      <vt:lpstr>CRBPPHCPTEG__6816____BEXANM1</vt:lpstr>
      <vt:lpstr>CRBPPHCPTEG__6816____BEXANN0</vt:lpstr>
      <vt:lpstr>CRBPPHCPTEG__6816____CARANM2</vt:lpstr>
      <vt:lpstr>CRBPPHCPTEG__6816____MSNANN0</vt:lpstr>
      <vt:lpstr>CRBPPHCPTEG__6816____RECANN0</vt:lpstr>
      <vt:lpstr>CRBPPHCPTEG__6817____BEXANM1</vt:lpstr>
      <vt:lpstr>CRBPPHCPTEG__6817____BEXANN0</vt:lpstr>
      <vt:lpstr>CRBPPHCPTEG__6817____CARANM2</vt:lpstr>
      <vt:lpstr>CRBPPHCPTEG__6817____MSNANN0</vt:lpstr>
      <vt:lpstr>CRBPPHCPTEG__6817____RECANN0</vt:lpstr>
      <vt:lpstr>CRBPPHCPTEG__686_____BEXANM1</vt:lpstr>
      <vt:lpstr>CRBPPHCPTEG__686_____BEXANN0</vt:lpstr>
      <vt:lpstr>CRBPPHCPTEG__686_____CARANM2</vt:lpstr>
      <vt:lpstr>CRBPPHCPTEG__686_____MSNANN0</vt:lpstr>
      <vt:lpstr>CRBPPHCPTEG__686_____RECANN0</vt:lpstr>
      <vt:lpstr>CRBPPHCPTEG__6871____BEXANM1</vt:lpstr>
      <vt:lpstr>CRBPPHCPTEG__6871____BEXANN0</vt:lpstr>
      <vt:lpstr>CRBPPHCPTEG__6871____CARANM2</vt:lpstr>
      <vt:lpstr>CRBPPHCPTEG__6871____MSNANN0</vt:lpstr>
      <vt:lpstr>CRBPPHCPTEG__6871____RECANN0</vt:lpstr>
      <vt:lpstr>CRBPPHCPTEG__68725___BEXANM1</vt:lpstr>
      <vt:lpstr>CRBPPHCPTEG__68725___BEXANN0</vt:lpstr>
      <vt:lpstr>CRBPPHCPTEG__68725___CARANM2</vt:lpstr>
      <vt:lpstr>CRBPPHCPTEG__68725___MSNANN0</vt:lpstr>
      <vt:lpstr>CRBPPHCPTEG__68725___RECANN0</vt:lpstr>
      <vt:lpstr>CRBPPHCPTEG__68741___BEXANM1</vt:lpstr>
      <vt:lpstr>CRBPPHCPTEG__68741___BEXANN0</vt:lpstr>
      <vt:lpstr>CRBPPHCPTEG__68741___CARANM2</vt:lpstr>
      <vt:lpstr>CRBPPHCPTEG__68741___MSNANN0</vt:lpstr>
      <vt:lpstr>CRBPPHCPTEG__68741___RECANN0</vt:lpstr>
      <vt:lpstr>CRBPPHCPTEG__68742___BEXANM1</vt:lpstr>
      <vt:lpstr>CRBPPHCPTEG__68742___BEXANN0</vt:lpstr>
      <vt:lpstr>CRBPPHCPTEG__68742___CARANM2</vt:lpstr>
      <vt:lpstr>CRBPPHCPTEG__68742___MSNANN0</vt:lpstr>
      <vt:lpstr>CRBPPHCPTEG__68742___RECANN0</vt:lpstr>
      <vt:lpstr>CRBPPHCPTEG__687461__BEXANM1</vt:lpstr>
      <vt:lpstr>CRBPPHCPTEG__687461__BEXANN0</vt:lpstr>
      <vt:lpstr>CRBPPHCPTEG__687461__CARANM2</vt:lpstr>
      <vt:lpstr>CRBPPHCPTEG__687461__MSNANN0</vt:lpstr>
      <vt:lpstr>CRBPPHCPTEG__687461__RECANN0</vt:lpstr>
      <vt:lpstr>CRBPPHCPTEG__687462__BEXANM1</vt:lpstr>
      <vt:lpstr>CRBPPHCPTEG__687462__BEXANN0</vt:lpstr>
      <vt:lpstr>CRBPPHCPTEG__687462__CARANM2</vt:lpstr>
      <vt:lpstr>CRBPPHCPTEG__687462__MSNANN0</vt:lpstr>
      <vt:lpstr>CRBPPHCPTEG__687462__RECANN0</vt:lpstr>
      <vt:lpstr>CRBPPHCPTEG__68748___BEXANM1</vt:lpstr>
      <vt:lpstr>CRBPPHCPTEG__68748___BEXANN0</vt:lpstr>
      <vt:lpstr>CRBPPHCPTEG__68748___CARANM2</vt:lpstr>
      <vt:lpstr>CRBPPHCPTEG__68748___MSNANN0</vt:lpstr>
      <vt:lpstr>CRBPPHCPTEG__68748___RECANN0</vt:lpstr>
      <vt:lpstr>CRBPPHCPTEG__6876____BEXANM1</vt:lpstr>
      <vt:lpstr>CRBPPHCPTEG__6876____BEXANN0</vt:lpstr>
      <vt:lpstr>CRBPPHCPTEG__6876____CARANM2</vt:lpstr>
      <vt:lpstr>CRBPPHCPTEG__6876____MSNANN0</vt:lpstr>
      <vt:lpstr>CRBPPHCPTEG__6876____RECANN0</vt:lpstr>
      <vt:lpstr>CRBPPHCPTEG__6891____BEXANM1</vt:lpstr>
      <vt:lpstr>CRBPPHCPTEG__6891____BEXANN0</vt:lpstr>
      <vt:lpstr>CRBPPHCPTEG__6891____CARANM2</vt:lpstr>
      <vt:lpstr>CRBPPHCPTEG__6891____MSNANN0</vt:lpstr>
      <vt:lpstr>CRBPPHCPTEG__6891____RECANN0</vt:lpstr>
      <vt:lpstr>CRBPPHCPTEG__68921___BEXANM1</vt:lpstr>
      <vt:lpstr>CRBPPHCPTEG__68921___BEXANN0</vt:lpstr>
      <vt:lpstr>CRBPPHCPTEG__68921___CARANM2</vt:lpstr>
      <vt:lpstr>CRBPPHCPTEG__68921___MSNANN0</vt:lpstr>
      <vt:lpstr>CRBPPHCPTEG__68921___RECANN0</vt:lpstr>
      <vt:lpstr>CRBPPHCPTEG__68922___BEXANM1</vt:lpstr>
      <vt:lpstr>CRBPPHCPTEG__68922___BEXANN0</vt:lpstr>
      <vt:lpstr>CRBPPHCPTEG__68922___CARANM2</vt:lpstr>
      <vt:lpstr>CRBPPHCPTEG__68922___MSNANN0</vt:lpstr>
      <vt:lpstr>CRBPPHCPTEG__68922___RECANN0</vt:lpstr>
      <vt:lpstr>CRBPPHCPTEG__6894____BEXANM1</vt:lpstr>
      <vt:lpstr>CRBPPHCPTEG__6894____BEXANN0</vt:lpstr>
      <vt:lpstr>CRBPPHCPTEG__6894____CARANM2</vt:lpstr>
      <vt:lpstr>CRBPPHCPTEG__6894____MSNANN0</vt:lpstr>
      <vt:lpstr>CRBPPHCPTEG__6894____RECANN0</vt:lpstr>
      <vt:lpstr>CRBPPHCPTEG__6895____BEXANM1</vt:lpstr>
      <vt:lpstr>CRBPPHCPTEG__6895____BEXANN0</vt:lpstr>
      <vt:lpstr>CRBPPHCPTEG__6895____CARANM2</vt:lpstr>
      <vt:lpstr>CRBPPHCPTEG__6895____MSNANN0</vt:lpstr>
      <vt:lpstr>CRBPPHCPTEG__6895____RECANN0</vt:lpstr>
      <vt:lpstr>CRBPPHCPTEG__6896____BEXANM1</vt:lpstr>
      <vt:lpstr>CRBPPHCPTEG__6896____BEXANN0</vt:lpstr>
      <vt:lpstr>CRBPPHCPTEG__6896____CARANM2</vt:lpstr>
      <vt:lpstr>CRBPPHCPTEG__6896____MSNANN0</vt:lpstr>
      <vt:lpstr>CRBPPHCPTEG__6896____RECANN0</vt:lpstr>
      <vt:lpstr>CRBPPHCPTEG__70______BEXANM1</vt:lpstr>
      <vt:lpstr>CRBPPHCPTEG__70______BEXANN0</vt:lpstr>
      <vt:lpstr>CRBPPHCPTEG__70______CARANM2</vt:lpstr>
      <vt:lpstr>CRBPPHCPTEG__70______MSNANN0</vt:lpstr>
      <vt:lpstr>CRBPPHCPTEG__70______RECANN0</vt:lpstr>
      <vt:lpstr>CRBPPHCPTEG__70821___BEXANM1</vt:lpstr>
      <vt:lpstr>CRBPPHCPTEG__70821___BEXANN0</vt:lpstr>
      <vt:lpstr>CRBPPHCPTEG__70821___CARANM2</vt:lpstr>
      <vt:lpstr>CRBPPHCPTEG__70821___MSNANN0</vt:lpstr>
      <vt:lpstr>CRBPPHCPTEG__70821___RECANN0</vt:lpstr>
      <vt:lpstr>CRBPPHCPTEG__70822___BEXANM1</vt:lpstr>
      <vt:lpstr>CRBPPHCPTEG__70822___BEXANN0</vt:lpstr>
      <vt:lpstr>CRBPPHCPTEG__70822___CARANM2</vt:lpstr>
      <vt:lpstr>CRBPPHCPTEG__70822___MSNANN0</vt:lpstr>
      <vt:lpstr>CRBPPHCPTEG__70822___RECANN0</vt:lpstr>
      <vt:lpstr>CRBPPHCPTEG__70823___BEXANM1</vt:lpstr>
      <vt:lpstr>CRBPPHCPTEG__70823___BEXANN0</vt:lpstr>
      <vt:lpstr>CRBPPHCPTEG__70823___CARANM2</vt:lpstr>
      <vt:lpstr>CRBPPHCPTEG__70823___MSNANN0</vt:lpstr>
      <vt:lpstr>CRBPPHCPTEG__70823___RECANN0</vt:lpstr>
      <vt:lpstr>CRBPPHCPTEG__70828___BEXANM1</vt:lpstr>
      <vt:lpstr>CRBPPHCPTEG__70828___BEXANN0</vt:lpstr>
      <vt:lpstr>CRBPPHCPTEG__70828___CARANM2</vt:lpstr>
      <vt:lpstr>CRBPPHCPTEG__70828___MSNANN0</vt:lpstr>
      <vt:lpstr>CRBPPHCPTEG__70828___RECANN0</vt:lpstr>
      <vt:lpstr>CRBPPHCPTEG__709D____BEXANM1</vt:lpstr>
      <vt:lpstr>CRBPPHCPTEG__709D____BEXANN0</vt:lpstr>
      <vt:lpstr>CRBPPHCPTEG__709D____CARANM2</vt:lpstr>
      <vt:lpstr>CRBPPHCPTEG__709D____MSNANN0</vt:lpstr>
      <vt:lpstr>CRBPPHCPTEG__709D____RECANN0</vt:lpstr>
      <vt:lpstr>CRBPPHCPTEG__71______BEXANM1</vt:lpstr>
      <vt:lpstr>CRBPPHCPTEG__71______BEXANN0</vt:lpstr>
      <vt:lpstr>CRBPPHCPTEG__71______CARANM2</vt:lpstr>
      <vt:lpstr>CRBPPHCPTEG__71______MSNANN0</vt:lpstr>
      <vt:lpstr>CRBPPHCPTEG__71______RECANN0</vt:lpstr>
      <vt:lpstr>CRBPPHCPTEG__713D____BEXANM1</vt:lpstr>
      <vt:lpstr>CRBPPHCPTEG__713D____BEXANN0</vt:lpstr>
      <vt:lpstr>CRBPPHCPTEG__713D____CARANM2</vt:lpstr>
      <vt:lpstr>CRBPPHCPTEG__713D____MSNANN0</vt:lpstr>
      <vt:lpstr>CRBPPHCPTEG__713D____RECANN0</vt:lpstr>
      <vt:lpstr>CRBPPHCPTEG__72______BEXANM1</vt:lpstr>
      <vt:lpstr>CRBPPHCPTEG__72______BEXANN0</vt:lpstr>
      <vt:lpstr>CRBPPHCPTEG__72______CARANM2</vt:lpstr>
      <vt:lpstr>CRBPPHCPTEG__72______MSNANN0</vt:lpstr>
      <vt:lpstr>CRBPPHCPTEG__72______RECANN0</vt:lpstr>
      <vt:lpstr>CRBPPHCPTEG__731_____BEXANM1</vt:lpstr>
      <vt:lpstr>CRBPPHCPTEG__731_____BEXANN0</vt:lpstr>
      <vt:lpstr>CRBPPHCPTEG__731_____CARANM2</vt:lpstr>
      <vt:lpstr>CRBPPHCPTEG__731_____MSNANN0</vt:lpstr>
      <vt:lpstr>CRBPPHCPTEG__731_____RECANN0</vt:lpstr>
      <vt:lpstr>CRBPPHCPTEG__731224__BEXANM1</vt:lpstr>
      <vt:lpstr>CRBPPHCPTEG__731224__BEXANN0</vt:lpstr>
      <vt:lpstr>CRBPPHCPTEG__731224__CARANM2</vt:lpstr>
      <vt:lpstr>CRBPPHCPTEG__731224__MSNANN0</vt:lpstr>
      <vt:lpstr>CRBPPHCPTEG__731224__RECANN0</vt:lpstr>
      <vt:lpstr>CRBPPHCPTEG__732_____BEXANM1</vt:lpstr>
      <vt:lpstr>CRBPPHCPTEG__732_____BEXANN0</vt:lpstr>
      <vt:lpstr>CRBPPHCPTEG__732_____CARANM2</vt:lpstr>
      <vt:lpstr>CRBPPHCPTEG__732_____MSNANN0</vt:lpstr>
      <vt:lpstr>CRBPPHCPTEG__732_____RECANN0</vt:lpstr>
      <vt:lpstr>CRBPPHCPTEG__733_____BEXANM1</vt:lpstr>
      <vt:lpstr>CRBPPHCPTEG__733_____BEXANN0</vt:lpstr>
      <vt:lpstr>CRBPPHCPTEG__733_____CARANM2</vt:lpstr>
      <vt:lpstr>CRBPPHCPTEG__733_____MSNANN0</vt:lpstr>
      <vt:lpstr>CRBPPHCPTEG__733_____RECANN0</vt:lpstr>
      <vt:lpstr>CRBPPHCPTEG__733222__BEXANM1</vt:lpstr>
      <vt:lpstr>CRBPPHCPTEG__733222__BEXANN0</vt:lpstr>
      <vt:lpstr>CRBPPHCPTEG__733222__CARANM2</vt:lpstr>
      <vt:lpstr>CRBPPHCPTEG__733222__MSNANN0</vt:lpstr>
      <vt:lpstr>CRBPPHCPTEG__733222__RECANN0</vt:lpstr>
      <vt:lpstr>CRBPPHCPTEG__734_____BEXANM1</vt:lpstr>
      <vt:lpstr>CRBPPHCPTEG__734_____BEXANN0</vt:lpstr>
      <vt:lpstr>CRBPPHCPTEG__734_____CARANM2</vt:lpstr>
      <vt:lpstr>CRBPPHCPTEG__734_____MSNANN0</vt:lpstr>
      <vt:lpstr>CRBPPHCPTEG__734_____RECANN0</vt:lpstr>
      <vt:lpstr>CRBPPHCPTEG__738_____BEXANM1</vt:lpstr>
      <vt:lpstr>CRBPPHCPTEG__738_____BEXANN0</vt:lpstr>
      <vt:lpstr>CRBPPHCPTEG__738_____CARANM2</vt:lpstr>
      <vt:lpstr>CRBPPHCPTEG__738_____MSNANN0</vt:lpstr>
      <vt:lpstr>CRBPPHCPTEG__738_____RECANN0</vt:lpstr>
      <vt:lpstr>CRBPPHCPTEG__74______BEXANM1</vt:lpstr>
      <vt:lpstr>CRBPPHCPTEG__74______BEXANN0</vt:lpstr>
      <vt:lpstr>CRBPPHCPTEG__74______CARANM2</vt:lpstr>
      <vt:lpstr>CRBPPHCPTEG__74______MSNANN0</vt:lpstr>
      <vt:lpstr>CRBPPHCPTEG__74______RECANN0</vt:lpstr>
      <vt:lpstr>CRBPPHCPTEG__75______BEXANM1</vt:lpstr>
      <vt:lpstr>CRBPPHCPTEG__75______BEXANN0</vt:lpstr>
      <vt:lpstr>CRBPPHCPTEG__75______CARANM2</vt:lpstr>
      <vt:lpstr>CRBPPHCPTEG__75______MSNANN0</vt:lpstr>
      <vt:lpstr>CRBPPHCPTEG__75______RECANN0</vt:lpstr>
      <vt:lpstr>CRBPPHCPTEG__76______BEXANM1</vt:lpstr>
      <vt:lpstr>CRBPPHCPTEG__76______BEXANN0</vt:lpstr>
      <vt:lpstr>CRBPPHCPTEG__76______CARANM2</vt:lpstr>
      <vt:lpstr>CRBPPHCPTEG__76______MSNANN0</vt:lpstr>
      <vt:lpstr>CRBPPHCPTEG__76______RECANN0</vt:lpstr>
      <vt:lpstr>CRBPPHCPTEG__771_____BEXANM1</vt:lpstr>
      <vt:lpstr>CRBPPHCPTEG__771_____BEXANN0</vt:lpstr>
      <vt:lpstr>CRBPPHCPTEG__771_____CARANM2</vt:lpstr>
      <vt:lpstr>CRBPPHCPTEG__771_____MSNANN0</vt:lpstr>
      <vt:lpstr>CRBPPHCPTEG__771_____RECANN0</vt:lpstr>
      <vt:lpstr>CRBPPHCPTEG__773_____BEXANM1</vt:lpstr>
      <vt:lpstr>CRBPPHCPTEG__773_____BEXANN0</vt:lpstr>
      <vt:lpstr>CRBPPHCPTEG__773_____CARANM2</vt:lpstr>
      <vt:lpstr>CRBPPHCPTEG__773_____MSNANN0</vt:lpstr>
      <vt:lpstr>CRBPPHCPTEG__773_____RECANN0</vt:lpstr>
      <vt:lpstr>CRBPPHCPTEG__775_____BEXANM1</vt:lpstr>
      <vt:lpstr>CRBPPHCPTEG__775_____BEXANN0</vt:lpstr>
      <vt:lpstr>CRBPPHCPTEG__775_____CARANM2</vt:lpstr>
      <vt:lpstr>CRBPPHCPTEG__775_____MSNANN0</vt:lpstr>
      <vt:lpstr>CRBPPHCPTEG__775_____RECANN0</vt:lpstr>
      <vt:lpstr>CRBPPHCPTEG__777_____BEXANM1</vt:lpstr>
      <vt:lpstr>CRBPPHCPTEG__777_____BEXANN0</vt:lpstr>
      <vt:lpstr>CRBPPHCPTEG__777_____CARANM2</vt:lpstr>
      <vt:lpstr>CRBPPHCPTEG__777_____MSNANN0</vt:lpstr>
      <vt:lpstr>CRBPPHCPTEG__777_____RECANN0</vt:lpstr>
      <vt:lpstr>CRBPPHCPTEG__778_____BEXANM1</vt:lpstr>
      <vt:lpstr>CRBPPHCPTEG__778_____BEXANN0</vt:lpstr>
      <vt:lpstr>CRBPPHCPTEG__778_____CARANM2</vt:lpstr>
      <vt:lpstr>CRBPPHCPTEG__778_____MSNANN0</vt:lpstr>
      <vt:lpstr>CRBPPHCPTEG__778_____RECANN0</vt:lpstr>
      <vt:lpstr>CRBPPHCPTEG__7781____BEXANM1</vt:lpstr>
      <vt:lpstr>CRBPPHCPTEG__7781____BEXANN0</vt:lpstr>
      <vt:lpstr>CRBPPHCPTEG__7781____CARANM2</vt:lpstr>
      <vt:lpstr>CRBPPHCPTEG__7781____MSNANN0</vt:lpstr>
      <vt:lpstr>CRBPPHCPTEG__7781____RECANN0</vt:lpstr>
      <vt:lpstr>CRBPPHCPTEG__7811____BEXANM1</vt:lpstr>
      <vt:lpstr>CRBPPHCPTEG__7811____BEXANN0</vt:lpstr>
      <vt:lpstr>CRBPPHCPTEG__7811____CARANM2</vt:lpstr>
      <vt:lpstr>CRBPPHCPTEG__7811____MSNANN0</vt:lpstr>
      <vt:lpstr>CRBPPHCPTEG__7811____RECANN0</vt:lpstr>
      <vt:lpstr>CRBPPHCPTEG__7815____BEXANM1</vt:lpstr>
      <vt:lpstr>CRBPPHCPTEG__7815____BEXANN0</vt:lpstr>
      <vt:lpstr>CRBPPHCPTEG__7815____CARANM2</vt:lpstr>
      <vt:lpstr>CRBPPHCPTEG__7815____MSNANN0</vt:lpstr>
      <vt:lpstr>CRBPPHCPTEG__7815____RECANN0</vt:lpstr>
      <vt:lpstr>CRBPPHCPTEG__7816____BEXANM1</vt:lpstr>
      <vt:lpstr>CRBPPHCPTEG__7816____BEXANN0</vt:lpstr>
      <vt:lpstr>CRBPPHCPTEG__7816____CARANM2</vt:lpstr>
      <vt:lpstr>CRBPPHCPTEG__7816____MSNANN0</vt:lpstr>
      <vt:lpstr>CRBPPHCPTEG__7816____RECANN0</vt:lpstr>
      <vt:lpstr>CRBPPHCPTEG__7817____BEXANM1</vt:lpstr>
      <vt:lpstr>CRBPPHCPTEG__7817____BEXANN0</vt:lpstr>
      <vt:lpstr>CRBPPHCPTEG__7817____CARANM2</vt:lpstr>
      <vt:lpstr>CRBPPHCPTEG__7817____MSNANN0</vt:lpstr>
      <vt:lpstr>CRBPPHCPTEG__7817____RECANN0</vt:lpstr>
      <vt:lpstr>CRBPPHCPTEG__786_____BEXANM1</vt:lpstr>
      <vt:lpstr>CRBPPHCPTEG__786_____BEXANN0</vt:lpstr>
      <vt:lpstr>CRBPPHCPTEG__786_____CARANM2</vt:lpstr>
      <vt:lpstr>CRBPPHCPTEG__786_____MSNANN0</vt:lpstr>
      <vt:lpstr>CRBPPHCPTEG__786_____RECANN0</vt:lpstr>
      <vt:lpstr>CRBPPHCPTEG__78725___BEXANM1</vt:lpstr>
      <vt:lpstr>CRBPPHCPTEG__78725___BEXANN0</vt:lpstr>
      <vt:lpstr>CRBPPHCPTEG__78725___CARANM2</vt:lpstr>
      <vt:lpstr>CRBPPHCPTEG__78725___MSNANN0</vt:lpstr>
      <vt:lpstr>CRBPPHCPTEG__78725___RECANN0</vt:lpstr>
      <vt:lpstr>CRBPPHCPTEG__78741___BEXANM1</vt:lpstr>
      <vt:lpstr>CRBPPHCPTEG__78741___BEXANN0</vt:lpstr>
      <vt:lpstr>CRBPPHCPTEG__78741___CARANM2</vt:lpstr>
      <vt:lpstr>CRBPPHCPTEG__78741___MSNANN0</vt:lpstr>
      <vt:lpstr>CRBPPHCPTEG__78741___RECANN0</vt:lpstr>
      <vt:lpstr>CRBPPHCPTEG__78742___BEXANM1</vt:lpstr>
      <vt:lpstr>CRBPPHCPTEG__78742___BEXANN0</vt:lpstr>
      <vt:lpstr>CRBPPHCPTEG__78742___CARANM2</vt:lpstr>
      <vt:lpstr>CRBPPHCPTEG__78742___MSNANN0</vt:lpstr>
      <vt:lpstr>CRBPPHCPTEG__78742___RECANN0</vt:lpstr>
      <vt:lpstr>CRBPPHCPTEG__787461__BEXANM1</vt:lpstr>
      <vt:lpstr>CRBPPHCPTEG__787461__BEXANN0</vt:lpstr>
      <vt:lpstr>CRBPPHCPTEG__787461__CARANM2</vt:lpstr>
      <vt:lpstr>CRBPPHCPTEG__787461__MSNANN0</vt:lpstr>
      <vt:lpstr>CRBPPHCPTEG__787461__RECANN0</vt:lpstr>
      <vt:lpstr>CRBPPHCPTEG__787462__BEXANM1</vt:lpstr>
      <vt:lpstr>CRBPPHCPTEG__787462__BEXANN0</vt:lpstr>
      <vt:lpstr>CRBPPHCPTEG__787462__CARANM2</vt:lpstr>
      <vt:lpstr>CRBPPHCPTEG__787462__MSNANN0</vt:lpstr>
      <vt:lpstr>CRBPPHCPTEG__787462__RECANN0</vt:lpstr>
      <vt:lpstr>CRBPPHCPTEG__78748___BEXANM1</vt:lpstr>
      <vt:lpstr>CRBPPHCPTEG__78748___BEXANN0</vt:lpstr>
      <vt:lpstr>CRBPPHCPTEG__78748___CARANM2</vt:lpstr>
      <vt:lpstr>CRBPPHCPTEG__78748___MSNANN0</vt:lpstr>
      <vt:lpstr>CRBPPHCPTEG__78748___RECANN0</vt:lpstr>
      <vt:lpstr>CRBPPHCPTEG__7876____BEXANM1</vt:lpstr>
      <vt:lpstr>CRBPPHCPTEG__7876____BEXANN0</vt:lpstr>
      <vt:lpstr>CRBPPHCPTEG__7876____CARANM2</vt:lpstr>
      <vt:lpstr>CRBPPHCPTEG__7876____MSNANN0</vt:lpstr>
      <vt:lpstr>CRBPPHCPTEG__7876____RECANN0</vt:lpstr>
      <vt:lpstr>CRBPPHCPTEG__7891____BEXANM1</vt:lpstr>
      <vt:lpstr>CRBPPHCPTEG__7891____BEXANN0</vt:lpstr>
      <vt:lpstr>CRBPPHCPTEG__7891____CARANM2</vt:lpstr>
      <vt:lpstr>CRBPPHCPTEG__7891____MSNANN0</vt:lpstr>
      <vt:lpstr>CRBPPHCPTEG__7891____RECANN0</vt:lpstr>
      <vt:lpstr>CRBPPHCPTEG__78921___BEXANM1</vt:lpstr>
      <vt:lpstr>CRBPPHCPTEG__78921___BEXANN0</vt:lpstr>
      <vt:lpstr>CRBPPHCPTEG__78921___CARANM2</vt:lpstr>
      <vt:lpstr>CRBPPHCPTEG__78921___MSNANN0</vt:lpstr>
      <vt:lpstr>CRBPPHCPTEG__78921___RECANN0</vt:lpstr>
      <vt:lpstr>CRBPPHCPTEG__78922___BEXANM1</vt:lpstr>
      <vt:lpstr>CRBPPHCPTEG__78922___BEXANN0</vt:lpstr>
      <vt:lpstr>CRBPPHCPTEG__78922___CARANM2</vt:lpstr>
      <vt:lpstr>CRBPPHCPTEG__78922___MSNANN0</vt:lpstr>
      <vt:lpstr>CRBPPHCPTEG__78922___RECANN0</vt:lpstr>
      <vt:lpstr>CRBPPHCPTEG__7894____BEXANM1</vt:lpstr>
      <vt:lpstr>CRBPPHCPTEG__7894____BEXANN0</vt:lpstr>
      <vt:lpstr>CRBPPHCPTEG__7894____CARANM2</vt:lpstr>
      <vt:lpstr>CRBPPHCPTEG__7894____MSNANN0</vt:lpstr>
      <vt:lpstr>CRBPPHCPTEG__7894____RECANN0</vt:lpstr>
      <vt:lpstr>CRBPPHCPTEG__7895____BEXANM1</vt:lpstr>
      <vt:lpstr>CRBPPHCPTEG__7895____BEXANN0</vt:lpstr>
      <vt:lpstr>CRBPPHCPTEG__7895____CARANM2</vt:lpstr>
      <vt:lpstr>CRBPPHCPTEG__7895____MSNANN0</vt:lpstr>
      <vt:lpstr>CRBPPHCPTEG__7895____RECANN0</vt:lpstr>
      <vt:lpstr>CRBPPHCPTEG__7896____BEXANM1</vt:lpstr>
      <vt:lpstr>CRBPPHCPTEG__7896____BEXANN0</vt:lpstr>
      <vt:lpstr>CRBPPHCPTEG__7896____CARANM2</vt:lpstr>
      <vt:lpstr>CRBPPHCPTEG__7896____MSNANN0</vt:lpstr>
      <vt:lpstr>CRBPPHCPTEG__7896____RECANN0</vt:lpstr>
      <vt:lpstr>CRBPPHCPTEG__79______BEXANM1</vt:lpstr>
      <vt:lpstr>CRBPPHCPTEG__79______BEXANN0</vt:lpstr>
      <vt:lpstr>CRBPPHCPTEG__79______CARANM2</vt:lpstr>
      <vt:lpstr>CRBPPHCPTEG__79______MSNANN0</vt:lpstr>
      <vt:lpstr>CRBPPHCPTEG__79______RECANN0</vt:lpstr>
      <vt:lpstr>CRBPPHCPTEG__AFFRINVEBEXANM1</vt:lpstr>
      <vt:lpstr>CRBPPHCPTEG__AFFRINVEBPPANN0</vt:lpstr>
      <vt:lpstr>CRBPPHCPTEG__AFFRINVEPFPANP1</vt:lpstr>
      <vt:lpstr>CRBPPHCPTEG__AFFRINVEPFPANP2</vt:lpstr>
      <vt:lpstr>CRBPPHCPTEG__AFFRINVEPFPANP3</vt:lpstr>
      <vt:lpstr>CRBPPHCPTEG__AFFRINVEPFPANP4</vt:lpstr>
      <vt:lpstr>CRBPPHCPTEG__AFFRINVEPFPANP5</vt:lpstr>
      <vt:lpstr>CRBPPHCPTEG__AFFRINVEPFPANP6</vt:lpstr>
      <vt:lpstr>CRBPPHCPTEG__AMTEXCEDBEXANM1</vt:lpstr>
      <vt:lpstr>CRBPPHCPTEG__AMTEXCEDBEXANN0</vt:lpstr>
      <vt:lpstr>CRBPPHCPTEG__AMTEXCEDBPPANN0</vt:lpstr>
      <vt:lpstr>CRBPPHCPTEG__AMTEXCEDBPRANN0</vt:lpstr>
      <vt:lpstr>CRBPPHCPTEG__AMTEXCEDCARANM2</vt:lpstr>
      <vt:lpstr>CRBPPHCPTEG__AMTEXCEPBEXANM1</vt:lpstr>
      <vt:lpstr>CRBPPHCPTEG__AMTEXCEPBEXANN0</vt:lpstr>
      <vt:lpstr>CRBPPHCPTEG__AMTEXCEPBPPANN0</vt:lpstr>
      <vt:lpstr>CRBPPHCPTEG__AMTEXCEPBPRANN0</vt:lpstr>
      <vt:lpstr>CRBPPHCPTEG__AMTEXCEPCARANM2</vt:lpstr>
      <vt:lpstr>CRBPPHCPTEG__AUGAUTDEBEXANM1</vt:lpstr>
      <vt:lpstr>CRBPPHCPTEG__AUGAUTDEBPPANN0</vt:lpstr>
      <vt:lpstr>CRBPPHCPTEG__AUGAUTDEPFPANP1</vt:lpstr>
      <vt:lpstr>CRBPPHCPTEG__AUGAUTDEPFPANP2</vt:lpstr>
      <vt:lpstr>CRBPPHCPTEG__AUGAUTDEPFPANP3</vt:lpstr>
      <vt:lpstr>CRBPPHCPTEG__AUGAUTDEPFPANP4</vt:lpstr>
      <vt:lpstr>CRBPPHCPTEG__AUGAUTDEPFPANP5</vt:lpstr>
      <vt:lpstr>CRBPPHCPTEG__AUGAUTDEPFPANP6</vt:lpstr>
      <vt:lpstr>CRBPPHCPTEG__AUGCREANBEXANM1</vt:lpstr>
      <vt:lpstr>CRBPPHCPTEG__AUGCREANBPPANN0</vt:lpstr>
      <vt:lpstr>CRBPPHCPTEG__AUGCREANPFPANP1</vt:lpstr>
      <vt:lpstr>CRBPPHCPTEG__AUGCREANPFPANP2</vt:lpstr>
      <vt:lpstr>CRBPPHCPTEG__AUGCREANPFPANP3</vt:lpstr>
      <vt:lpstr>CRBPPHCPTEG__AUGCREANPFPANP4</vt:lpstr>
      <vt:lpstr>CRBPPHCPTEG__AUGCREANPFPANP5</vt:lpstr>
      <vt:lpstr>CRBPPHCPTEG__AUGCREANPFPANP6</vt:lpstr>
      <vt:lpstr>CRBPPHCPTEG__AUGDETFOBEXANM1</vt:lpstr>
      <vt:lpstr>CRBPPHCPTEG__AUGDETFOBPPANN0</vt:lpstr>
      <vt:lpstr>CRBPPHCPTEG__AUGDETFOPFPANP1</vt:lpstr>
      <vt:lpstr>CRBPPHCPTEG__AUGDETFOPFPANP2</vt:lpstr>
      <vt:lpstr>CRBPPHCPTEG__AUGDETFOPFPANP3</vt:lpstr>
      <vt:lpstr>CRBPPHCPTEG__AUGDETFOPFPANP4</vt:lpstr>
      <vt:lpstr>CRBPPHCPTEG__AUGDETFOPFPANP5</vt:lpstr>
      <vt:lpstr>CRBPPHCPTEG__AUGDETFOPFPANP6</vt:lpstr>
      <vt:lpstr>CRBPPHCPTEG__AUGSTOCKBEXANM1</vt:lpstr>
      <vt:lpstr>CRBPPHCPTEG__AUGSTOCKBPPANN0</vt:lpstr>
      <vt:lpstr>CRBPPHCPTEG__AUGSTOCKPFPANP1</vt:lpstr>
      <vt:lpstr>CRBPPHCPTEG__AUGSTOCKPFPANP2</vt:lpstr>
      <vt:lpstr>CRBPPHCPTEG__AUGSTOCKPFPANP3</vt:lpstr>
      <vt:lpstr>CRBPPHCPTEG__AUGSTOCKPFPANP4</vt:lpstr>
      <vt:lpstr>CRBPPHCPTEG__AUGSTOCKPFPANP5</vt:lpstr>
      <vt:lpstr>CRBPPHCPTEG__AUGSTOCKPFPANP6</vt:lpstr>
      <vt:lpstr>CRBPPHCPTEG__AUTAFFREBEXANM1</vt:lpstr>
      <vt:lpstr>CRBPPHCPTEG__AUTAFFREBPPANN0</vt:lpstr>
      <vt:lpstr>CRBPPHCPTEG__AUTAFFREPFPANP1</vt:lpstr>
      <vt:lpstr>CRBPPHCPTEG__AUTAFFREPFPANP2</vt:lpstr>
      <vt:lpstr>CRBPPHCPTEG__AUTAFFREPFPANP3</vt:lpstr>
      <vt:lpstr>CRBPPHCPTEG__AUTAFFREPFPANP4</vt:lpstr>
      <vt:lpstr>CRBPPHCPTEG__AUTAFFREPFPANP5</vt:lpstr>
      <vt:lpstr>CRBPPHCPTEG__AUTAFFREPFPANP6</vt:lpstr>
      <vt:lpstr>CRBPPHCPTEG__AUTDFFREBEXANM1</vt:lpstr>
      <vt:lpstr>CRBPPHCPTEG__AUTDFFREBPPANN0</vt:lpstr>
      <vt:lpstr>CRBPPHCPTEG__AUTDFFREPFPANP1</vt:lpstr>
      <vt:lpstr>CRBPPHCPTEG__AUTDFFREPFPANP2</vt:lpstr>
      <vt:lpstr>CRBPPHCPTEG__AUTDFFREPFPANP3</vt:lpstr>
      <vt:lpstr>CRBPPHCPTEG__AUTDFFREPFPANP4</vt:lpstr>
      <vt:lpstr>CRBPPHCPTEG__AUTDFFREPFPANP5</vt:lpstr>
      <vt:lpstr>CRBPPHCPTEG__AUTDFFREPFPANP6</vt:lpstr>
      <vt:lpstr>CRBPPHCPTEG__AUTREDEPBEXANM1</vt:lpstr>
      <vt:lpstr>CRBPPHCPTEG__AUTREDEPBPPANN0</vt:lpstr>
      <vt:lpstr>CRBPPHCPTEG__AUTREDEPPFPANP1</vt:lpstr>
      <vt:lpstr>CRBPPHCPTEG__AUTREDEPPFPANP2</vt:lpstr>
      <vt:lpstr>CRBPPHCPTEG__AUTREDEPPFPANP3</vt:lpstr>
      <vt:lpstr>CRBPPHCPTEG__AUTREDEPPFPANP4</vt:lpstr>
      <vt:lpstr>CRBPPHCPTEG__AUTREDEPPFPANP5</vt:lpstr>
      <vt:lpstr>CRBPPHCPTEG__AUTREDEPPFPANP6</vt:lpstr>
      <vt:lpstr>CRBPPHCPTEG__AUTREFSTBEXANM1</vt:lpstr>
      <vt:lpstr>CRBPPHCPTEG__AUTREFSTBPPANN0</vt:lpstr>
      <vt:lpstr>CRBPPHCPTEG__AUTREFSTPFPANP1</vt:lpstr>
      <vt:lpstr>CRBPPHCPTEG__AUTREFSTPFPANP2</vt:lpstr>
      <vt:lpstr>CRBPPHCPTEG__AUTREFSTPFPANP3</vt:lpstr>
      <vt:lpstr>CRBPPHCPTEG__AUTREFSTPFPANP4</vt:lpstr>
      <vt:lpstr>CRBPPHCPTEG__AUTREFSTPFPANP5</vt:lpstr>
      <vt:lpstr>CRBPPHCPTEG__AUTREFSTPFPANP6</vt:lpstr>
      <vt:lpstr>CRBPPHCPTEG__BFRI____BEXANM1</vt:lpstr>
      <vt:lpstr>CRBPPHCPTEG__BUDGETT_BPPANN0</vt:lpstr>
      <vt:lpstr>CRBPPHCPTEG__BUDGETT_BPRANN0</vt:lpstr>
      <vt:lpstr>CRBPPHCPTEG__C11503__BPPANN0</vt:lpstr>
      <vt:lpstr>CRBPPHCPTEG__C11503__BPRANN0</vt:lpstr>
      <vt:lpstr>CRBPPHCPTEG__CAFGDEN_PFPANP1</vt:lpstr>
      <vt:lpstr>CRBPPHCPTEG__CAFGDEN_PFPANP2</vt:lpstr>
      <vt:lpstr>CRBPPHCPTEG__CAFGDEN_PFPANP3</vt:lpstr>
      <vt:lpstr>CRBPPHCPTEG__CAFGDEN_PFPANP4</vt:lpstr>
      <vt:lpstr>CRBPPHCPTEG__CAFGDEN_PFPANP5</vt:lpstr>
      <vt:lpstr>CRBPPHCPTEG__CAFGDEN_PFPANP6</vt:lpstr>
      <vt:lpstr>CRBPPHCPTEG__CHAGGI__PFPANP1</vt:lpstr>
      <vt:lpstr>CRBPPHCPTEG__CHAGGI__PFPANP2</vt:lpstr>
      <vt:lpstr>CRBPPHCPTEG__CHAGGI__PFPANP3</vt:lpstr>
      <vt:lpstr>CRBPPHCPTEG__CHAGGI__PFPANP4</vt:lpstr>
      <vt:lpstr>CRBPPHCPTEG__CHAGGI__PFPANP5</vt:lpstr>
      <vt:lpstr>CRBPPHCPTEG__CHAGGI__PFPANP6</vt:lpstr>
      <vt:lpstr>CRBPPHCPTEG__CHAGGII_PFPANP1</vt:lpstr>
      <vt:lpstr>CRBPPHCPTEG__CHAGGII_PFPANP2</vt:lpstr>
      <vt:lpstr>CRBPPHCPTEG__CHAGGII_PFPANP3</vt:lpstr>
      <vt:lpstr>CRBPPHCPTEG__CHAGGII_PFPANP4</vt:lpstr>
      <vt:lpstr>CRBPPHCPTEG__CHAGGII_PFPANP5</vt:lpstr>
      <vt:lpstr>CRBPPHCPTEG__CHAGGII_PFPANP6</vt:lpstr>
      <vt:lpstr>CRBPPHCPTEG__CHAGGIIIPFPANP1</vt:lpstr>
      <vt:lpstr>CRBPPHCPTEG__CHAGGIIIPFPANP2</vt:lpstr>
      <vt:lpstr>CRBPPHCPTEG__CHAGGIIIPFPANP3</vt:lpstr>
      <vt:lpstr>CRBPPHCPTEG__CHAGGIIIPFPANP4</vt:lpstr>
      <vt:lpstr>CRBPPHCPTEG__CHAGGIIIPFPANP5</vt:lpstr>
      <vt:lpstr>CRBPPHCPTEG__CHAGGIIIPFPANP6</vt:lpstr>
      <vt:lpstr>CRBPPHCPTEG__CHANDCG_PFPANP1</vt:lpstr>
      <vt:lpstr>CRBPPHCPTEG__CHANDCG_PFPANP2</vt:lpstr>
      <vt:lpstr>CRBPPHCPTEG__CHANDCG_PFPANP3</vt:lpstr>
      <vt:lpstr>CRBPPHCPTEG__CHANDCG_PFPANP4</vt:lpstr>
      <vt:lpstr>CRBPPHCPTEG__CHANDCG_PFPANP5</vt:lpstr>
      <vt:lpstr>CRBPPHCPTEG__CHANDCG_PFPANP6</vt:lpstr>
      <vt:lpstr>CRBPPHCPTEG__CHAREPARPFPANP1</vt:lpstr>
      <vt:lpstr>CRBPPHCPTEG__CHAREPARPFPANP2</vt:lpstr>
      <vt:lpstr>CRBPPHCPTEG__CHAREPARPFPANP3</vt:lpstr>
      <vt:lpstr>CRBPPHCPTEG__CHAREPARPFPANP4</vt:lpstr>
      <vt:lpstr>CRBPPHCPTEG__CHAREPARPFPANP5</vt:lpstr>
      <vt:lpstr>CRBPPHCPTEG__CHAREPARPFPANP6</vt:lpstr>
      <vt:lpstr>CRBPPHCPTEG__CHFOURNGPFPANP1</vt:lpstr>
      <vt:lpstr>CRBPPHCPTEG__CHFOURNGPFPANP2</vt:lpstr>
      <vt:lpstr>CRBPPHCPTEG__CHFOURNGPFPANP3</vt:lpstr>
      <vt:lpstr>CRBPPHCPTEG__CHFOURNGPFPANP4</vt:lpstr>
      <vt:lpstr>CRBPPHCPTEG__CHFOURNGPFPANP5</vt:lpstr>
      <vt:lpstr>CRBPPHCPTEG__CHFOURNGPFPANP6</vt:lpstr>
      <vt:lpstr>CRBPPHCPTEG__CHSOCFIGPFPANP1</vt:lpstr>
      <vt:lpstr>CRBPPHCPTEG__CHSOCFIGPFPANP2</vt:lpstr>
      <vt:lpstr>CRBPPHCPTEG__CHSOCFIGPFPANP3</vt:lpstr>
      <vt:lpstr>CRBPPHCPTEG__CHSOCFIGPFPANP4</vt:lpstr>
      <vt:lpstr>CRBPPHCPTEG__CHSOCFIGPFPANP5</vt:lpstr>
      <vt:lpstr>CRBPPHCPTEG__CHSOCFIGPFPANP6</vt:lpstr>
      <vt:lpstr>CRBPPHCPTEG__CHSTOCKGPFPANP1</vt:lpstr>
      <vt:lpstr>CRBPPHCPTEG__CHSTOCKGPFPANP2</vt:lpstr>
      <vt:lpstr>CRBPPHCPTEG__CHSTOCKGPFPANP3</vt:lpstr>
      <vt:lpstr>CRBPPHCPTEG__CHSTOCKGPFPANP4</vt:lpstr>
      <vt:lpstr>CRBPPHCPTEG__CHSTOCKGPFPANP5</vt:lpstr>
      <vt:lpstr>CRBPPHCPTEG__CHSTOCKGPFPANP6</vt:lpstr>
      <vt:lpstr>CRBPPHCPTEG__DBFRCEPRPFPANP1</vt:lpstr>
      <vt:lpstr>CRBPPHCPTEG__DBFRCEPRPFPANP2</vt:lpstr>
      <vt:lpstr>CRBPPHCPTEG__DBFRCEPRPFPANP3</vt:lpstr>
      <vt:lpstr>CRBPPHCPTEG__DBFRCEPRPFPANP4</vt:lpstr>
      <vt:lpstr>CRBPPHCPTEG__DBFRCEPRPFPANP5</vt:lpstr>
      <vt:lpstr>CRBPPHCPTEG__DBFRCEPRPFPANP6</vt:lpstr>
      <vt:lpstr>CRBPPHCPTEG__DEFICEXPBEXANM1</vt:lpstr>
      <vt:lpstr>CRBPPHCPTEG__DEFICEXPBEXANN0</vt:lpstr>
      <vt:lpstr>CRBPPHCPTEG__DEFICEXPBPPANN0</vt:lpstr>
      <vt:lpstr>CRBPPHCPTEG__DEFICEXPBPRANN0</vt:lpstr>
      <vt:lpstr>CRBPPHCPTEG__DEFICEXPCARANM2</vt:lpstr>
      <vt:lpstr>CRBPPHCPTEG__DEPREJ__BPPANN0</vt:lpstr>
      <vt:lpstr>CRBPPHCPTEG__DEPREJ__BPRANN0</vt:lpstr>
      <vt:lpstr>CRBPPHCPTEG__DIMAUTDEBEXANM1</vt:lpstr>
      <vt:lpstr>CRBPPHCPTEG__DIMAUTDEBPPANN0</vt:lpstr>
      <vt:lpstr>CRBPPHCPTEG__DIMAUTDEPFPANP1</vt:lpstr>
      <vt:lpstr>CRBPPHCPTEG__DIMAUTDEPFPANP2</vt:lpstr>
      <vt:lpstr>CRBPPHCPTEG__DIMAUTDEPFPANP3</vt:lpstr>
      <vt:lpstr>CRBPPHCPTEG__DIMAUTDEPFPANP4</vt:lpstr>
      <vt:lpstr>CRBPPHCPTEG__DIMAUTDEPFPANP5</vt:lpstr>
      <vt:lpstr>CRBPPHCPTEG__DIMAUTDEPFPANP6</vt:lpstr>
      <vt:lpstr>CRBPPHCPTEG__DIMCREANBEXANM1</vt:lpstr>
      <vt:lpstr>CRBPPHCPTEG__DIMCREANBPPANN0</vt:lpstr>
      <vt:lpstr>CRBPPHCPTEG__DIMCREANPFPANP1</vt:lpstr>
      <vt:lpstr>CRBPPHCPTEG__DIMCREANPFPANP2</vt:lpstr>
      <vt:lpstr>CRBPPHCPTEG__DIMCREANPFPANP3</vt:lpstr>
      <vt:lpstr>CRBPPHCPTEG__DIMCREANPFPANP4</vt:lpstr>
      <vt:lpstr>CRBPPHCPTEG__DIMCREANPFPANP5</vt:lpstr>
      <vt:lpstr>CRBPPHCPTEG__DIMCREANPFPANP6</vt:lpstr>
      <vt:lpstr>CRBPPHCPTEG__DIMDETFOBEXANM1</vt:lpstr>
      <vt:lpstr>CRBPPHCPTEG__DIMDETFOBPPANN0</vt:lpstr>
      <vt:lpstr>CRBPPHCPTEG__DIMDETFOPFPANP1</vt:lpstr>
      <vt:lpstr>CRBPPHCPTEG__DIMDETFOPFPANP2</vt:lpstr>
      <vt:lpstr>CRBPPHCPTEG__DIMDETFOPFPANP3</vt:lpstr>
      <vt:lpstr>CRBPPHCPTEG__DIMDETFOPFPANP4</vt:lpstr>
      <vt:lpstr>CRBPPHCPTEG__DIMDETFOPFPANP5</vt:lpstr>
      <vt:lpstr>CRBPPHCPTEG__DIMDETFOPFPANP6</vt:lpstr>
      <vt:lpstr>CRBPPHCPTEG__DIMSTOCKBEXANM1</vt:lpstr>
      <vt:lpstr>CRBPPHCPTEG__DIMSTOCKBPPANN0</vt:lpstr>
      <vt:lpstr>CRBPPHCPTEG__DIMSTOCKPFPANP1</vt:lpstr>
      <vt:lpstr>CRBPPHCPTEG__DIMSTOCKPFPANP2</vt:lpstr>
      <vt:lpstr>CRBPPHCPTEG__DIMSTOCKPFPANP3</vt:lpstr>
      <vt:lpstr>CRBPPHCPTEG__DIMSTOCKPFPANP4</vt:lpstr>
      <vt:lpstr>CRBPPHCPTEG__DIMSTOCKPFPANP5</vt:lpstr>
      <vt:lpstr>CRBPPHCPTEG__DIMSTOCKPFPANP6</vt:lpstr>
      <vt:lpstr>CRBPPHCPTEG__DOTCAP__PFPANP1</vt:lpstr>
      <vt:lpstr>CRBPPHCPTEG__DOTCAP__PFPANP2</vt:lpstr>
      <vt:lpstr>CRBPPHCPTEG__DOTCAP__PFPANP3</vt:lpstr>
      <vt:lpstr>CRBPPHCPTEG__DOTCAP__PFPANP4</vt:lpstr>
      <vt:lpstr>CRBPPHCPTEG__DOTCAP__PFPANP5</vt:lpstr>
      <vt:lpstr>CRBPPHCPTEG__DOTCAP__PFPANP6</vt:lpstr>
      <vt:lpstr>CRBPPHCPTEG__DOTIMMO_PFPANP1</vt:lpstr>
      <vt:lpstr>CRBPPHCPTEG__DOTIMMO_PFPANP2</vt:lpstr>
      <vt:lpstr>CRBPPHCPTEG__DOTIMMO_PFPANP3</vt:lpstr>
      <vt:lpstr>CRBPPHCPTEG__DOTIMMO_PFPANP4</vt:lpstr>
      <vt:lpstr>CRBPPHCPTEG__DOTIMMO_PFPANP5</vt:lpstr>
      <vt:lpstr>CRBPPHCPTEG__DOTIMMO_PFPANP6</vt:lpstr>
      <vt:lpstr>CRBPPHCPTEG__DPRRVAL_PFPANP1</vt:lpstr>
      <vt:lpstr>CRBPPHCPTEG__DPRRVAL_PFPANP2</vt:lpstr>
      <vt:lpstr>CRBPPHCPTEG__DPRRVAL_PFPANP3</vt:lpstr>
      <vt:lpstr>CRBPPHCPTEG__DPRRVAL_PFPANP4</vt:lpstr>
      <vt:lpstr>CRBPPHCPTEG__DPRRVAL_PFPANP5</vt:lpstr>
      <vt:lpstr>CRBPPHCPTEG__DPRRVAL_PFPANP6</vt:lpstr>
      <vt:lpstr>CRBPPHCPTEG__E001____BEXANM1</vt:lpstr>
      <vt:lpstr>CRBPPHCPTEG__E001____BPPANN0</vt:lpstr>
      <vt:lpstr>CRBPPHCPTEG__E001____CARANM2</vt:lpstr>
      <vt:lpstr>CRBPPHCPTEG__E004____BEXANM1</vt:lpstr>
      <vt:lpstr>CRBPPHCPTEG__E004____BPPANN0</vt:lpstr>
      <vt:lpstr>CRBPPHCPTEG__E004____CARANM2</vt:lpstr>
      <vt:lpstr>CRBPPHCPTEG__E10_____BEXANM1</vt:lpstr>
      <vt:lpstr>CRBPPHCPTEG__E10_____BPPANN0</vt:lpstr>
      <vt:lpstr>CRBPPHCPTEG__E10_____CARANM2</vt:lpstr>
      <vt:lpstr>CRBPPHCPTEG__E10P____BEXANM1</vt:lpstr>
      <vt:lpstr>CRBPPHCPTEG__E10P____BPPANN0</vt:lpstr>
      <vt:lpstr>CRBPPHCPTEG__E10P____PFPANP1</vt:lpstr>
      <vt:lpstr>CRBPPHCPTEG__E10P____PFPANP2</vt:lpstr>
      <vt:lpstr>CRBPPHCPTEG__E10P____PFPANP3</vt:lpstr>
      <vt:lpstr>CRBPPHCPTEG__E10P____PFPANP4</vt:lpstr>
      <vt:lpstr>CRBPPHCPTEG__E10P____PFPANP5</vt:lpstr>
      <vt:lpstr>CRBPPHCPTEG__E10P____PFPANP6</vt:lpstr>
      <vt:lpstr>CRBPPHCPTEG__E1161___BEXANM1</vt:lpstr>
      <vt:lpstr>CRBPPHCPTEG__E1161___BPPANN0</vt:lpstr>
      <vt:lpstr>CRBPPHCPTEG__E1161___CARANM2</vt:lpstr>
      <vt:lpstr>CRBPPHCPTEG__E13_____BEXANM1</vt:lpstr>
      <vt:lpstr>CRBPPHCPTEG__E13_____BPPANN0</vt:lpstr>
      <vt:lpstr>CRBPPHCPTEG__E13_____CARANM2</vt:lpstr>
      <vt:lpstr>CRBPPHCPTEG__E14_____BEXANM1</vt:lpstr>
      <vt:lpstr>CRBPPHCPTEG__E14_____BPPANN0</vt:lpstr>
      <vt:lpstr>CRBPPHCPTEG__E14_____CARANM2</vt:lpstr>
      <vt:lpstr>CRBPPHCPTEG__E15_____BEXANM1</vt:lpstr>
      <vt:lpstr>CRBPPHCPTEG__E15_____BPPANN0</vt:lpstr>
      <vt:lpstr>CRBPPHCPTEG__E15_____CARANM2</vt:lpstr>
      <vt:lpstr>CRBPPHCPTEG__E16_____BEXANM1</vt:lpstr>
      <vt:lpstr>CRBPPHCPTEG__E16_____BPPANN0</vt:lpstr>
      <vt:lpstr>CRBPPHCPTEG__E16_____CARANM2</vt:lpstr>
      <vt:lpstr>CRBPPHCPTEG__E17_____BEXANM1</vt:lpstr>
      <vt:lpstr>CRBPPHCPTEG__E17_____BPPANN0</vt:lpstr>
      <vt:lpstr>CRBPPHCPTEG__E17_____CARANM2</vt:lpstr>
      <vt:lpstr>CRBPPHCPTEG__E18_____BEXANM1</vt:lpstr>
      <vt:lpstr>CRBPPHCPTEG__E18_____BPPANN0</vt:lpstr>
      <vt:lpstr>CRBPPHCPTEG__E18_____CARANM2</vt:lpstr>
      <vt:lpstr>CRBPPHCPTEG__E19_____BEXANM1</vt:lpstr>
      <vt:lpstr>CRBPPHCPTEG__E19_____BPPANN0</vt:lpstr>
      <vt:lpstr>CRBPPHCPTEG__E19_____CARANM2</vt:lpstr>
      <vt:lpstr>CRBPPHCPTEG__E20_____BEXANM1</vt:lpstr>
      <vt:lpstr>CRBPPHCPTEG__E20_____BPPANN0</vt:lpstr>
      <vt:lpstr>CRBPPHCPTEG__E20_____CARANM2</vt:lpstr>
      <vt:lpstr>CRBPPHCPTEG__E21_____BEXANM1</vt:lpstr>
      <vt:lpstr>CRBPPHCPTEG__E21_____BPPANN0</vt:lpstr>
      <vt:lpstr>CRBPPHCPTEG__E21_____CARANM2</vt:lpstr>
      <vt:lpstr>CRBPPHCPTEG__E211____BEXANM1</vt:lpstr>
      <vt:lpstr>CRBPPHCPTEG__E211____BPPANN0</vt:lpstr>
      <vt:lpstr>CRBPPHCPTEG__E211____PFPANP1</vt:lpstr>
      <vt:lpstr>CRBPPHCPTEG__E211____PFPANP2</vt:lpstr>
      <vt:lpstr>CRBPPHCPTEG__E211____PFPANP3</vt:lpstr>
      <vt:lpstr>CRBPPHCPTEG__E211____PFPANP4</vt:lpstr>
      <vt:lpstr>CRBPPHCPTEG__E211____PFPANP5</vt:lpstr>
      <vt:lpstr>CRBPPHCPTEG__E211____PFPANP6</vt:lpstr>
      <vt:lpstr>CRBPPHCPTEG__E212____BEXANM1</vt:lpstr>
      <vt:lpstr>CRBPPHCPTEG__E212____BPPANN0</vt:lpstr>
      <vt:lpstr>CRBPPHCPTEG__E212____PFPANP1</vt:lpstr>
      <vt:lpstr>CRBPPHCPTEG__E212____PFPANP2</vt:lpstr>
      <vt:lpstr>CRBPPHCPTEG__E212____PFPANP3</vt:lpstr>
      <vt:lpstr>CRBPPHCPTEG__E212____PFPANP4</vt:lpstr>
      <vt:lpstr>CRBPPHCPTEG__E212____PFPANP5</vt:lpstr>
      <vt:lpstr>CRBPPHCPTEG__E212____PFPANP6</vt:lpstr>
      <vt:lpstr>CRBPPHCPTEG__E213_214BEXANM1</vt:lpstr>
      <vt:lpstr>CRBPPHCPTEG__E213_214BPPANN0</vt:lpstr>
      <vt:lpstr>CRBPPHCPTEG__E213_214PFPANP1</vt:lpstr>
      <vt:lpstr>CRBPPHCPTEG__E213_214PFPANP2</vt:lpstr>
      <vt:lpstr>CRBPPHCPTEG__E213_214PFPANP3</vt:lpstr>
      <vt:lpstr>CRBPPHCPTEG__E213_214PFPANP4</vt:lpstr>
      <vt:lpstr>CRBPPHCPTEG__E213_214PFPANP5</vt:lpstr>
      <vt:lpstr>CRBPPHCPTEG__E213_214PFPANP6</vt:lpstr>
      <vt:lpstr>CRBPPHCPTEG__E215____BEXANM1</vt:lpstr>
      <vt:lpstr>CRBPPHCPTEG__E215____BPPANN0</vt:lpstr>
      <vt:lpstr>CRBPPHCPTEG__E215____PFPANP1</vt:lpstr>
      <vt:lpstr>CRBPPHCPTEG__E215____PFPANP2</vt:lpstr>
      <vt:lpstr>CRBPPHCPTEG__E215____PFPANP3</vt:lpstr>
      <vt:lpstr>CRBPPHCPTEG__E215____PFPANP4</vt:lpstr>
      <vt:lpstr>CRBPPHCPTEG__E215____PFPANP5</vt:lpstr>
      <vt:lpstr>CRBPPHCPTEG__E215____PFPANP6</vt:lpstr>
      <vt:lpstr>CRBPPHCPTEG__E216_218BEXANM1</vt:lpstr>
      <vt:lpstr>CRBPPHCPTEG__E216_218BPPANN0</vt:lpstr>
      <vt:lpstr>CRBPPHCPTEG__E216_218PFPANP1</vt:lpstr>
      <vt:lpstr>CRBPPHCPTEG__E216_218PFPANP2</vt:lpstr>
      <vt:lpstr>CRBPPHCPTEG__E216_218PFPANP3</vt:lpstr>
      <vt:lpstr>CRBPPHCPTEG__E216_218PFPANP4</vt:lpstr>
      <vt:lpstr>CRBPPHCPTEG__E216_218PFPANP5</vt:lpstr>
      <vt:lpstr>CRBPPHCPTEG__E216_218PFPANP6</vt:lpstr>
      <vt:lpstr>CRBPPHCPTEG__E22_____BEXANM1</vt:lpstr>
      <vt:lpstr>CRBPPHCPTEG__E22_____BPPANN0</vt:lpstr>
      <vt:lpstr>CRBPPHCPTEG__E22_____CARANM2</vt:lpstr>
      <vt:lpstr>CRBPPHCPTEG__E23_____BEXANM1</vt:lpstr>
      <vt:lpstr>CRBPPHCPTEG__E23_____BPPANN0</vt:lpstr>
      <vt:lpstr>CRBPPHCPTEG__E23_____CARANM2</vt:lpstr>
      <vt:lpstr>CRBPPHCPTEG__E26_____BEXANM1</vt:lpstr>
      <vt:lpstr>CRBPPHCPTEG__E26_____BPPANN0</vt:lpstr>
      <vt:lpstr>CRBPPHCPTEG__E26_____CARANM2</vt:lpstr>
      <vt:lpstr>CRBPPHCPTEG__E27_____BEXANM1</vt:lpstr>
      <vt:lpstr>CRBPPHCPTEG__E27_____BPPANN0</vt:lpstr>
      <vt:lpstr>CRBPPHCPTEG__E27_____CARANM2</vt:lpstr>
      <vt:lpstr>CRBPPHCPTEG__E28_____BEXANM1</vt:lpstr>
      <vt:lpstr>CRBPPHCPTEG__E28_____BPPANN0</vt:lpstr>
      <vt:lpstr>CRBPPHCPTEG__E28_____CARANM2</vt:lpstr>
      <vt:lpstr>CRBPPHCPTEG__E29_____BEXANM1</vt:lpstr>
      <vt:lpstr>CRBPPHCPTEG__E29_____BPPANN0</vt:lpstr>
      <vt:lpstr>CRBPPHCPTEG__E29_____CARANM2</vt:lpstr>
      <vt:lpstr>CRBPPHCPTEG__E39_____BEXANM1</vt:lpstr>
      <vt:lpstr>CRBPPHCPTEG__E39_____BPPANN0</vt:lpstr>
      <vt:lpstr>CRBPPHCPTEG__E39_____CARANM2</vt:lpstr>
      <vt:lpstr>CRBPPHCPTEG__E481____BEXANM1</vt:lpstr>
      <vt:lpstr>CRBPPHCPTEG__E481____BPPANN0</vt:lpstr>
      <vt:lpstr>CRBPPHCPTEG__E481____CARANM2</vt:lpstr>
      <vt:lpstr>CRBPPHCPTEG__E49_____BEXANM1</vt:lpstr>
      <vt:lpstr>CRBPPHCPTEG__E49_____BPPANN0</vt:lpstr>
      <vt:lpstr>CRBPPHCPTEG__E49_____CARANM2</vt:lpstr>
      <vt:lpstr>CRBPPHCPTEG__E59_____BEXANM1</vt:lpstr>
      <vt:lpstr>CRBPPHCPTEG__E59_____BPPANN0</vt:lpstr>
      <vt:lpstr>CRBPPHCPTEG__E59_____CARANM2</vt:lpstr>
      <vt:lpstr>CRBPPHCPTEG__ENGAGTDEPFPANP1</vt:lpstr>
      <vt:lpstr>CRBPPHCPTEG__ENGAGTDEPFPANP2</vt:lpstr>
      <vt:lpstr>CRBPPHCPTEG__ENGAGTDEPFPANP3</vt:lpstr>
      <vt:lpstr>CRBPPHCPTEG__ENGAGTDEPFPANP4</vt:lpstr>
      <vt:lpstr>CRBPPHCPTEG__ENGAGTDEPFPANP5</vt:lpstr>
      <vt:lpstr>CRBPPHCPTEG__ENGAGTDEPFPANP6</vt:lpstr>
      <vt:lpstr>CRBPPHCPTEG__EXCEDEXPBEXANM1</vt:lpstr>
      <vt:lpstr>CRBPPHCPTEG__EXCEDEXPBEXANN0</vt:lpstr>
      <vt:lpstr>CRBPPHCPTEG__EXCEDEXPBPPANN0</vt:lpstr>
      <vt:lpstr>CRBPPHCPTEG__EXCEDEXPBPRANN0</vt:lpstr>
      <vt:lpstr>CRBPPHCPTEG__EXCEDEXPCARANM2</vt:lpstr>
      <vt:lpstr>CRBPPHCPTEG__FREI____BEXANM1</vt:lpstr>
      <vt:lpstr>CRBPPHCPTEG__FRII____BEXANM1</vt:lpstr>
      <vt:lpstr>CRBPPHCPTEG__G36162__PFPANP1</vt:lpstr>
      <vt:lpstr>CRBPPHCPTEG__G36162__PFPANP2</vt:lpstr>
      <vt:lpstr>CRBPPHCPTEG__G36162__PFPANP3</vt:lpstr>
      <vt:lpstr>CRBPPHCPTEG__G36162__PFPANP4</vt:lpstr>
      <vt:lpstr>CRBPPHCPTEG__G36162__PFPANP5</vt:lpstr>
      <vt:lpstr>CRBPPHCPTEG__G36162__PFPANP6</vt:lpstr>
      <vt:lpstr>CRBPPHCPTEG__G36365__PFPANP1</vt:lpstr>
      <vt:lpstr>CRBPPHCPTEG__G36365__PFPANP2</vt:lpstr>
      <vt:lpstr>CRBPPHCPTEG__G36365__PFPANP3</vt:lpstr>
      <vt:lpstr>CRBPPHCPTEG__G36365__PFPANP4</vt:lpstr>
      <vt:lpstr>CRBPPHCPTEG__G36365__PFPANP5</vt:lpstr>
      <vt:lpstr>CRBPPHCPTEG__G36365__PFPANP6</vt:lpstr>
      <vt:lpstr>CRBPPHCPTEG__GROUPE1_BPRANN0</vt:lpstr>
      <vt:lpstr>CRBPPHCPTEG__GROUPE1PBPRANN0</vt:lpstr>
      <vt:lpstr>CRBPPHCPTEG__GROUPE2_BPRANN0</vt:lpstr>
      <vt:lpstr>CRBPPHCPTEG__GROUPE2PBPRANN0</vt:lpstr>
      <vt:lpstr>CRBPPHCPTEG__GROUPE3_BPRANN0</vt:lpstr>
      <vt:lpstr>CRBPPHCPTEG__GROUPE3PBPRANN0</vt:lpstr>
      <vt:lpstr>CRBPPHCPTEG__IMMOENCOPFPANP1</vt:lpstr>
      <vt:lpstr>CRBPPHCPTEG__IMMOENCOPFPANP2</vt:lpstr>
      <vt:lpstr>CRBPPHCPTEG__IMMOENCOPFPANP3</vt:lpstr>
      <vt:lpstr>CRBPPHCPTEG__IMMOENCOPFPANP4</vt:lpstr>
      <vt:lpstr>CRBPPHCPTEG__IMMOENCOPFPANP5</vt:lpstr>
      <vt:lpstr>CRBPPHCPTEG__IMMOENCOPFPANP6</vt:lpstr>
      <vt:lpstr>CRBPPHCPTEG__IMMOFIN_PFPANP1</vt:lpstr>
      <vt:lpstr>CRBPPHCPTEG__IMMOFIN_PFPANP2</vt:lpstr>
      <vt:lpstr>CRBPPHCPTEG__IMMOFIN_PFPANP3</vt:lpstr>
      <vt:lpstr>CRBPPHCPTEG__IMMOFIN_PFPANP4</vt:lpstr>
      <vt:lpstr>CRBPPHCPTEG__IMMOFIN_PFPANP5</vt:lpstr>
      <vt:lpstr>CRBPPHCPTEG__IMMOFIN_PFPANP6</vt:lpstr>
      <vt:lpstr>CRBPPHCPTEG__IMMOINCOPFPANP1</vt:lpstr>
      <vt:lpstr>CRBPPHCPTEG__IMMOINCOPFPANP2</vt:lpstr>
      <vt:lpstr>CRBPPHCPTEG__IMMOINCOPFPANP3</vt:lpstr>
      <vt:lpstr>CRBPPHCPTEG__IMMOINCOPFPANP4</vt:lpstr>
      <vt:lpstr>CRBPPHCPTEG__IMMOINCOPFPANP5</vt:lpstr>
      <vt:lpstr>CRBPPHCPTEG__IMMOINCOPFPANP6</vt:lpstr>
      <vt:lpstr>CRBPPHCPTEG__LIQUID__BEXANM1</vt:lpstr>
      <vt:lpstr>CRBPPHCPTEG__PDT70G__PFPANP1</vt:lpstr>
      <vt:lpstr>CRBPPHCPTEG__PDT70G__PFPANP2</vt:lpstr>
      <vt:lpstr>CRBPPHCPTEG__PDT70G__PFPANP3</vt:lpstr>
      <vt:lpstr>CRBPPHCPTEG__PDT70G__PFPANP4</vt:lpstr>
      <vt:lpstr>CRBPPHCPTEG__PDT70G__PFPANP5</vt:lpstr>
      <vt:lpstr>CRBPPHCPTEG__PDT70G__PFPANP6</vt:lpstr>
      <vt:lpstr>CRBPPHCPTEG__PDTCESACPFPANP1</vt:lpstr>
      <vt:lpstr>CRBPPHCPTEG__PDTCESACPFPANP2</vt:lpstr>
      <vt:lpstr>CRBPPHCPTEG__PDTCESACPFPANP3</vt:lpstr>
      <vt:lpstr>CRBPPHCPTEG__PDTCESACPFPANP4</vt:lpstr>
      <vt:lpstr>CRBPPHCPTEG__PDTCESACPFPANP5</vt:lpstr>
      <vt:lpstr>CRBPPHCPTEG__PDTCESACPFPANP6</vt:lpstr>
      <vt:lpstr>CRBPPHCPTEG__PDTGGI__PFPANP1</vt:lpstr>
      <vt:lpstr>CRBPPHCPTEG__PDTGGI__PFPANP2</vt:lpstr>
      <vt:lpstr>CRBPPHCPTEG__PDTGGI__PFPANP3</vt:lpstr>
      <vt:lpstr>CRBPPHCPTEG__PDTGGI__PFPANP4</vt:lpstr>
      <vt:lpstr>CRBPPHCPTEG__PDTGGI__PFPANP5</vt:lpstr>
      <vt:lpstr>CRBPPHCPTEG__PDTGGI__PFPANP6</vt:lpstr>
      <vt:lpstr>CRBPPHCPTEG__PDTGGII_PFPANP1</vt:lpstr>
      <vt:lpstr>CRBPPHCPTEG__PDTGGII_PFPANP2</vt:lpstr>
      <vt:lpstr>CRBPPHCPTEG__PDTGGII_PFPANP3</vt:lpstr>
      <vt:lpstr>CRBPPHCPTEG__PDTGGII_PFPANP4</vt:lpstr>
      <vt:lpstr>CRBPPHCPTEG__PDTGGII_PFPANP5</vt:lpstr>
      <vt:lpstr>CRBPPHCPTEG__PDTGGII_PFPANP6</vt:lpstr>
      <vt:lpstr>CRBPPHCPTEG__PDTGGIIIPFPANP1</vt:lpstr>
      <vt:lpstr>CRBPPHCPTEG__PDTGGIIIPFPANP2</vt:lpstr>
      <vt:lpstr>CRBPPHCPTEG__PDTGGIIIPFPANP3</vt:lpstr>
      <vt:lpstr>CRBPPHCPTEG__PDTGGIIIPFPANP4</vt:lpstr>
      <vt:lpstr>CRBPPHCPTEG__PDTGGIIIPFPANP5</vt:lpstr>
      <vt:lpstr>CRBPPHCPTEG__PDTGGIIIPFPANP6</vt:lpstr>
      <vt:lpstr>CRBPPHCPTEG__QPFDSASSPFPANP1</vt:lpstr>
      <vt:lpstr>CRBPPHCPTEG__QPFDSASSPFPANP2</vt:lpstr>
      <vt:lpstr>CRBPPHCPTEG__QPFDSASSPFPANP3</vt:lpstr>
      <vt:lpstr>CRBPPHCPTEG__QPFDSASSPFPANP4</vt:lpstr>
      <vt:lpstr>CRBPPHCPTEG__QPFDSASSPFPANP5</vt:lpstr>
      <vt:lpstr>CRBPPHCPTEG__QPFDSASSPFPANP6</vt:lpstr>
      <vt:lpstr>CRBPPHCPTEG__QPSUBV__PFPANP1</vt:lpstr>
      <vt:lpstr>CRBPPHCPTEG__QPSUBV__PFPANP2</vt:lpstr>
      <vt:lpstr>CRBPPHCPTEG__QPSUBV__PFPANP3</vt:lpstr>
      <vt:lpstr>CRBPPHCPTEG__QPSUBV__PFPANP4</vt:lpstr>
      <vt:lpstr>CRBPPHCPTEG__QPSUBV__PFPANP5</vt:lpstr>
      <vt:lpstr>CRBPPHCPTEG__QPSUBV__PFPANP6</vt:lpstr>
      <vt:lpstr>CRBPPHCPTEG__R001____BEXANM1</vt:lpstr>
      <vt:lpstr>CRBPPHCPTEG__R001____BPPANN0</vt:lpstr>
      <vt:lpstr>CRBPPHCPTEG__R001____CARANM2</vt:lpstr>
      <vt:lpstr>CRBPPHCPTEG__R004____BEXANM1</vt:lpstr>
      <vt:lpstr>CRBPPHCPTEG__R004____BPPANN0</vt:lpstr>
      <vt:lpstr>CRBPPHCPTEG__R004____CARANM2</vt:lpstr>
      <vt:lpstr>CRBPPHCPTEG__R10_____BEXANM1</vt:lpstr>
      <vt:lpstr>CRBPPHCPTEG__R10_____BPPANN0</vt:lpstr>
      <vt:lpstr>CRBPPHCPTEG__R10_____CARANM2</vt:lpstr>
      <vt:lpstr>CRBPPHCPTEG__R10P____BEXANM1</vt:lpstr>
      <vt:lpstr>CRBPPHCPTEG__R10P____BPPANN0</vt:lpstr>
      <vt:lpstr>CRBPPHCPTEG__R10P____PFPANP1</vt:lpstr>
      <vt:lpstr>CRBPPHCPTEG__R10P____PFPANP2</vt:lpstr>
      <vt:lpstr>CRBPPHCPTEG__R10P____PFPANP3</vt:lpstr>
      <vt:lpstr>CRBPPHCPTEG__R10P____PFPANP4</vt:lpstr>
      <vt:lpstr>CRBPPHCPTEG__R10P____PFPANP5</vt:lpstr>
      <vt:lpstr>CRBPPHCPTEG__R10P____PFPANP6</vt:lpstr>
      <vt:lpstr>CRBPPHCPTEG__R1161___BEXANM1</vt:lpstr>
      <vt:lpstr>CRBPPHCPTEG__R1161___BPPANN0</vt:lpstr>
      <vt:lpstr>CRBPPHCPTEG__R1161___CARANM2</vt:lpstr>
      <vt:lpstr>CRBPPHCPTEG__R13_____BEXANM1</vt:lpstr>
      <vt:lpstr>CRBPPHCPTEG__R13_____BPPANN0</vt:lpstr>
      <vt:lpstr>CRBPPHCPTEG__R13_____CARANM2</vt:lpstr>
      <vt:lpstr>CRBPPHCPTEG__R13P____BEXANM1</vt:lpstr>
      <vt:lpstr>CRBPPHCPTEG__R13P____BPPANN0</vt:lpstr>
      <vt:lpstr>CRBPPHCPTEG__R13P____PFPANP1</vt:lpstr>
      <vt:lpstr>CRBPPHCPTEG__R13P____PFPANP2</vt:lpstr>
      <vt:lpstr>CRBPPHCPTEG__R13P____PFPANP3</vt:lpstr>
      <vt:lpstr>CRBPPHCPTEG__R13P____PFPANP4</vt:lpstr>
      <vt:lpstr>CRBPPHCPTEG__R13P____PFPANP5</vt:lpstr>
      <vt:lpstr>CRBPPHCPTEG__R13P____PFPANP6</vt:lpstr>
      <vt:lpstr>CRBPPHCPTEG__R14_____BEXANM1</vt:lpstr>
      <vt:lpstr>CRBPPHCPTEG__R14_____BPPANN0</vt:lpstr>
      <vt:lpstr>CRBPPHCPTEG__R14_____CARANM2</vt:lpstr>
      <vt:lpstr>CRBPPHCPTEG__R15_____BEXANM1</vt:lpstr>
      <vt:lpstr>CRBPPHCPTEG__R15_____BPPANN0</vt:lpstr>
      <vt:lpstr>CRBPPHCPTEG__R15_____CARANM2</vt:lpstr>
      <vt:lpstr>CRBPPHCPTEG__R16_____BEXANM1</vt:lpstr>
      <vt:lpstr>CRBPPHCPTEG__R16_____BPPANN0</vt:lpstr>
      <vt:lpstr>CRBPPHCPTEG__R16_____CARANM2</vt:lpstr>
      <vt:lpstr>CRBPPHCPTEG__R16P____BEXANM1</vt:lpstr>
      <vt:lpstr>CRBPPHCPTEG__R16P____BPPANN0</vt:lpstr>
      <vt:lpstr>CRBPPHCPTEG__R16P____PFPANP1</vt:lpstr>
      <vt:lpstr>CRBPPHCPTEG__R16P____PFPANP2</vt:lpstr>
      <vt:lpstr>CRBPPHCPTEG__R16P____PFPANP3</vt:lpstr>
      <vt:lpstr>CRBPPHCPTEG__R16P____PFPANP4</vt:lpstr>
      <vt:lpstr>CRBPPHCPTEG__R16P____PFPANP5</vt:lpstr>
      <vt:lpstr>CRBPPHCPTEG__R16P____PFPANP6</vt:lpstr>
      <vt:lpstr>CRBPPHCPTEG__R17_____BEXANM1</vt:lpstr>
      <vt:lpstr>CRBPPHCPTEG__R17_____BPPANN0</vt:lpstr>
      <vt:lpstr>CRBPPHCPTEG__R17_____CARANM2</vt:lpstr>
      <vt:lpstr>CRBPPHCPTEG__R18_____BEXANM1</vt:lpstr>
      <vt:lpstr>CRBPPHCPTEG__R18_____BPPANN0</vt:lpstr>
      <vt:lpstr>CRBPPHCPTEG__R18_____CARANM2</vt:lpstr>
      <vt:lpstr>CRBPPHCPTEG__R19_____BEXANM1</vt:lpstr>
      <vt:lpstr>CRBPPHCPTEG__R19_____BPPANN0</vt:lpstr>
      <vt:lpstr>CRBPPHCPTEG__R19_____CARANM2</vt:lpstr>
      <vt:lpstr>CRBPPHCPTEG__R20_____BEXANM1</vt:lpstr>
      <vt:lpstr>CRBPPHCPTEG__R20_____BPPANN0</vt:lpstr>
      <vt:lpstr>CRBPPHCPTEG__R20_____CARANM2</vt:lpstr>
      <vt:lpstr>CRBPPHCPTEG__R21_____BEXANM1</vt:lpstr>
      <vt:lpstr>CRBPPHCPTEG__R21_____BPPANN0</vt:lpstr>
      <vt:lpstr>CRBPPHCPTEG__R21_____CARANM2</vt:lpstr>
      <vt:lpstr>CRBPPHCPTEG__R22_____BEXANM1</vt:lpstr>
      <vt:lpstr>CRBPPHCPTEG__R22_____BPPANN0</vt:lpstr>
      <vt:lpstr>CRBPPHCPTEG__R22_____CARANM2</vt:lpstr>
      <vt:lpstr>CRBPPHCPTEG__R23_____BEXANM1</vt:lpstr>
      <vt:lpstr>CRBPPHCPTEG__R23_____BPPANN0</vt:lpstr>
      <vt:lpstr>CRBPPHCPTEG__R23_____CARANM2</vt:lpstr>
      <vt:lpstr>CRBPPHCPTEG__R26_____BEXANM1</vt:lpstr>
      <vt:lpstr>CRBPPHCPTEG__R26_____BPPANN0</vt:lpstr>
      <vt:lpstr>CRBPPHCPTEG__R26_____CARANM2</vt:lpstr>
      <vt:lpstr>CRBPPHCPTEG__R27_____BEXANM1</vt:lpstr>
      <vt:lpstr>CRBPPHCPTEG__R27_____BPPANN0</vt:lpstr>
      <vt:lpstr>CRBPPHCPTEG__R27_____CARANM2</vt:lpstr>
      <vt:lpstr>CRBPPHCPTEG__R28_____BEXANM1</vt:lpstr>
      <vt:lpstr>CRBPPHCPTEG__R28_____BPPANN0</vt:lpstr>
      <vt:lpstr>CRBPPHCPTEG__R28_____CARANM2</vt:lpstr>
      <vt:lpstr>CRBPPHCPTEG__R29_____BEXANM1</vt:lpstr>
      <vt:lpstr>CRBPPHCPTEG__R29_____BPPANN0</vt:lpstr>
      <vt:lpstr>CRBPPHCPTEG__R29_____CARANM2</vt:lpstr>
      <vt:lpstr>CRBPPHCPTEG__R39_____BEXANM1</vt:lpstr>
      <vt:lpstr>CRBPPHCPTEG__R39_____BPPANN0</vt:lpstr>
      <vt:lpstr>CRBPPHCPTEG__R39_____CARANM2</vt:lpstr>
      <vt:lpstr>CRBPPHCPTEG__R481____BEXANM1</vt:lpstr>
      <vt:lpstr>CRBPPHCPTEG__R481____BPPANN0</vt:lpstr>
      <vt:lpstr>CRBPPHCPTEG__R481____CARANM2</vt:lpstr>
      <vt:lpstr>CRBPPHCPTEG__R49_____BEXANM1</vt:lpstr>
      <vt:lpstr>CRBPPHCPTEG__R49_____BPPANN0</vt:lpstr>
      <vt:lpstr>CRBPPHCPTEG__R49_____CARANM2</vt:lpstr>
      <vt:lpstr>CRBPPHCPTEG__R59_____BEXANM1</vt:lpstr>
      <vt:lpstr>CRBPPHCPTEG__R59_____BPPANN0</vt:lpstr>
      <vt:lpstr>CRBPPHCPTEG__R59_____CARANM2</vt:lpstr>
      <vt:lpstr>CRBPPHCPTEG__RBTEMPR_BEXANM1</vt:lpstr>
      <vt:lpstr>CRBPPHCPTEG__RBTEMPR_BPPANN0</vt:lpstr>
      <vt:lpstr>CRBPPHCPTEG__RBTEMPR_PFPANP1</vt:lpstr>
      <vt:lpstr>CRBPPHCPTEG__RBTEMPR_PFPANP2</vt:lpstr>
      <vt:lpstr>CRBPPHCPTEG__RBTEMPR_PFPANP3</vt:lpstr>
      <vt:lpstr>CRBPPHCPTEG__RBTEMPR_PFPANP4</vt:lpstr>
      <vt:lpstr>CRBPPHCPTEG__RBTEMPR_PFPANP5</vt:lpstr>
      <vt:lpstr>CRBPPHCPTEG__RBTEMPR_PFPANP6</vt:lpstr>
      <vt:lpstr>CRBPPHCPTEG__RBTEMPRPBEXANM1</vt:lpstr>
      <vt:lpstr>CRBPPHCPTEG__RBTEMPRPBPPANN0</vt:lpstr>
      <vt:lpstr>CRBPPHCPTEG__RBTEMPRPPFPANP1</vt:lpstr>
      <vt:lpstr>CRBPPHCPTEG__RBTEMPRPPFPANP2</vt:lpstr>
      <vt:lpstr>CRBPPHCPTEG__RBTEMPRPPFPANP3</vt:lpstr>
      <vt:lpstr>CRBPPHCPTEG__RBTEMPRPPFPANP4</vt:lpstr>
      <vt:lpstr>CRBPPHCPTEG__RBTEMPRPPFPANP5</vt:lpstr>
      <vt:lpstr>CRBPPHCPTEG__RBTEMPRPPFPANP6</vt:lpstr>
      <vt:lpstr>CRBPPHCPTEG__REPRBFR_BEXANM1</vt:lpstr>
      <vt:lpstr>CRBPPHCPTEG__REPRBFR_BPPANN0</vt:lpstr>
      <vt:lpstr>CRBPPHCPTEG__REPRBFR_PFPANP1</vt:lpstr>
      <vt:lpstr>CRBPPHCPTEG__REPRBFR_PFPANP2</vt:lpstr>
      <vt:lpstr>CRBPPHCPTEG__REPRBFR_PFPANP3</vt:lpstr>
      <vt:lpstr>CRBPPHCPTEG__REPRBFR_PFPANP4</vt:lpstr>
      <vt:lpstr>CRBPPHCPTEG__REPRBFR_PFPANP5</vt:lpstr>
      <vt:lpstr>CRBPPHCPTEG__REPRBFR_PFPANP6</vt:lpstr>
      <vt:lpstr>CRBPPHCPTEG__REPRESS_PFPANP1</vt:lpstr>
      <vt:lpstr>CRBPPHCPTEG__REPRESS_PFPANP2</vt:lpstr>
      <vt:lpstr>CRBPPHCPTEG__REPRESS_PFPANP3</vt:lpstr>
      <vt:lpstr>CRBPPHCPTEG__REPRESS_PFPANP4</vt:lpstr>
      <vt:lpstr>CRBPPHCPTEG__REPRESS_PFPANP5</vt:lpstr>
      <vt:lpstr>CRBPPHCPTEG__REPRESS_PFPANP6</vt:lpstr>
      <vt:lpstr>CRBPPHCPTEG__RESCOMPABEXANM1</vt:lpstr>
      <vt:lpstr>CRBPPHCPTEG__RESCOMPABPPANN0</vt:lpstr>
      <vt:lpstr>CRBPPHCPTEG__RESCOMPAPFPANP1</vt:lpstr>
      <vt:lpstr>CRBPPHCPTEG__RESCOMPAPFPANP2</vt:lpstr>
      <vt:lpstr>CRBPPHCPTEG__RESCOMPAPFPANP3</vt:lpstr>
      <vt:lpstr>CRBPPHCPTEG__RESCOMPAPFPANP4</vt:lpstr>
      <vt:lpstr>CRBPPHCPTEG__RESCOMPAPFPANP5</vt:lpstr>
      <vt:lpstr>CRBPPHCPTEG__RESCOMPAPFPANP6</vt:lpstr>
      <vt:lpstr>CRBPPHCPTEG__RESERCOMBEXANM1</vt:lpstr>
      <vt:lpstr>CRBPPHCPTEG__RESERCOMBPPANN0</vt:lpstr>
      <vt:lpstr>CRBPPHCPTEG__RESERCOMPFPANP1</vt:lpstr>
      <vt:lpstr>CRBPPHCPTEG__RESERCOMPFPANP2</vt:lpstr>
      <vt:lpstr>CRBPPHCPTEG__RESERCOMPFPANP3</vt:lpstr>
      <vt:lpstr>CRBPPHCPTEG__RESERCOMPFPANP4</vt:lpstr>
      <vt:lpstr>CRBPPHCPTEG__RESERCOMPFPANP5</vt:lpstr>
      <vt:lpstr>CRBPPHCPTEG__RESERCOMPFPANP6</vt:lpstr>
      <vt:lpstr>CRBPPHCPTEG__RFDINVCPPFPANP1</vt:lpstr>
      <vt:lpstr>CRBPPHCPTEG__RFDINVCPPFPANP2</vt:lpstr>
      <vt:lpstr>CRBPPHCPTEG__RFDINVCPPFPANP3</vt:lpstr>
      <vt:lpstr>CRBPPHCPTEG__RFDINVCPPFPANP4</vt:lpstr>
      <vt:lpstr>CRBPPHCPTEG__RFDINVCPPFPANP5</vt:lpstr>
      <vt:lpstr>CRBPPHCPTEG__RFDINVCPPFPANP6</vt:lpstr>
      <vt:lpstr>CRBPPHCPTEG__RPROVBEDPFPANP1</vt:lpstr>
      <vt:lpstr>CRBPPHCPTEG__RPROVBEDPFPANP2</vt:lpstr>
      <vt:lpstr>CRBPPHCPTEG__RPROVBEDPFPANP3</vt:lpstr>
      <vt:lpstr>CRBPPHCPTEG__RPROVBEDPFPANP4</vt:lpstr>
      <vt:lpstr>CRBPPHCPTEG__RPROVBEDPFPANP5</vt:lpstr>
      <vt:lpstr>CRBPPHCPTEG__RPROVBEDPFPANP6</vt:lpstr>
      <vt:lpstr>CRBPPHCPTEG__RPRVAFA_PFPANP1</vt:lpstr>
      <vt:lpstr>CRBPPHCPTEG__RPRVAFA_PFPANP2</vt:lpstr>
      <vt:lpstr>CRBPPHCPTEG__RPRVAFA_PFPANP3</vt:lpstr>
      <vt:lpstr>CRBPPHCPTEG__RPRVAFA_PFPANP4</vt:lpstr>
      <vt:lpstr>CRBPPHCPTEG__RPRVAFA_PFPANP5</vt:lpstr>
      <vt:lpstr>CRBPPHCPTEG__RPRVAFA_PFPANP6</vt:lpstr>
      <vt:lpstr>CRBPPHCPTEG__RRVPRVOVPFPANP1</vt:lpstr>
      <vt:lpstr>CRBPPHCPTEG__RRVPRVOVPFPANP2</vt:lpstr>
      <vt:lpstr>CRBPPHCPTEG__RRVPRVOVPFPANP3</vt:lpstr>
      <vt:lpstr>CRBPPHCPTEG__RRVPRVOVPFPANP4</vt:lpstr>
      <vt:lpstr>CRBPPHCPTEG__RRVPRVOVPFPANP5</vt:lpstr>
      <vt:lpstr>CRBPPHCPTEG__RRVPRVOVPFPANP6</vt:lpstr>
      <vt:lpstr>CRBPPHCPTEG__TARIFEXTBPPANN0</vt:lpstr>
      <vt:lpstr>CRBPPHCPTEG__TARIFEXTBPRANN0</vt:lpstr>
      <vt:lpstr>CRBPPHCPTEG__TARIFINTBPPANN0</vt:lpstr>
      <vt:lpstr>CRBPPHCPTEG__TARIFINTBPRANN0</vt:lpstr>
      <vt:lpstr>CRBPPHCPTEG__TARIFIS_BPPANN0</vt:lpstr>
      <vt:lpstr>CRBPPHCPTEG__TARIFIS_BPRANN0</vt:lpstr>
      <vt:lpstr>CRBPPHCPTEG__TARIFSI_BPPANN0</vt:lpstr>
      <vt:lpstr>CRBPPHCPTEG__TARIFSI_BPRANN0</vt:lpstr>
      <vt:lpstr>CRBPPHCPTEG__TOTAIDESBEXANM1</vt:lpstr>
      <vt:lpstr>CRBPPHCPTEG__TOTAIDESBPPANN0</vt:lpstr>
      <vt:lpstr>CRBPPHCPTEG__TOTAIDESPFPANP1</vt:lpstr>
      <vt:lpstr>CRBPPHCPTEG__TOTAIDESPFPANP2</vt:lpstr>
      <vt:lpstr>CRBPPHCPTEG__TOTAIDESPFPANP3</vt:lpstr>
      <vt:lpstr>CRBPPHCPTEG__TOTAIDESPFPANP4</vt:lpstr>
      <vt:lpstr>CRBPPHCPTEG__TOTAIDESPFPANP5</vt:lpstr>
      <vt:lpstr>CRBPPHCPTEG__TOTAIDESPFPANP6</vt:lpstr>
      <vt:lpstr>CRBPPHCPTEG__TRESI___BEXANM1</vt:lpstr>
      <vt:lpstr>CRBPPHCPTEG__UFDINVCPPFPANP1</vt:lpstr>
      <vt:lpstr>CRBPPHCPTEG__UFDINVCPPFPANP2</vt:lpstr>
      <vt:lpstr>CRBPPHCPTEG__UFDINVCPPFPANP3</vt:lpstr>
      <vt:lpstr>CRBPPHCPTEG__UFDINVCPPFPANP4</vt:lpstr>
      <vt:lpstr>CRBPPHCPTEG__UFDINVCPPFPANP5</vt:lpstr>
      <vt:lpstr>CRBPPHCPTEG__UFDINVCPPFPANP6</vt:lpstr>
      <vt:lpstr>CRBPPHCPTEG__VARFINCTBEXANM1</vt:lpstr>
      <vt:lpstr>CRBPPHCPTEG__VARFINCTBPPANN0</vt:lpstr>
      <vt:lpstr>CRBPPHCPTEG__VARFINCTPFPANP1</vt:lpstr>
      <vt:lpstr>CRBPPHCPTEG__VARFINCTPFPANP2</vt:lpstr>
      <vt:lpstr>CRBPPHCPTEG__VARFINCTPFPANP3</vt:lpstr>
      <vt:lpstr>CRBPPHCPTEG__VARFINCTPFPANP4</vt:lpstr>
      <vt:lpstr>CRBPPHCPTEG__VARFINCTPFPANP5</vt:lpstr>
      <vt:lpstr>CRBPPHCPTEG__VARFINCTPFPANP6</vt:lpstr>
      <vt:lpstr>CRBPPHCPTEG__VCAEC___PFPANP1</vt:lpstr>
      <vt:lpstr>CRBPPHCPTEG__VCAEC___PFPANP2</vt:lpstr>
      <vt:lpstr>CRBPPHCPTEG__VCAEC___PFPANP3</vt:lpstr>
      <vt:lpstr>CRBPPHCPTEG__VCAEC___PFPANP4</vt:lpstr>
      <vt:lpstr>CRBPPHCPTEG__VCAEC___PFPANP5</vt:lpstr>
      <vt:lpstr>CRBPPHCPTEG__VCAEC___PFPANP6</vt:lpstr>
      <vt:lpstr>CRBPPHIDEN___ADRESSE____ANN0</vt:lpstr>
      <vt:lpstr>CRBPPHIDEN___ANNEEREF___ANN0</vt:lpstr>
      <vt:lpstr>CRBPPHIDEN___CAPAAUTO___ANN0</vt:lpstr>
      <vt:lpstr>CRBPPHIDEN___CATEGORI___ANN0</vt:lpstr>
      <vt:lpstr>CRBPPHIDEN___CCNT_______ANN0</vt:lpstr>
      <vt:lpstr>CRBPPHIDEN___COMPETEN___ANN0</vt:lpstr>
      <vt:lpstr>CRBPPHIDEN___EMAIL______ANN0</vt:lpstr>
      <vt:lpstr>CRBPPHIDEN___FAX________ANN0</vt:lpstr>
      <vt:lpstr>CRBPPHIDEN___NFINESS____ANN0</vt:lpstr>
      <vt:lpstr>CRBPPHIDEN___NOMDIREC___ANN0</vt:lpstr>
      <vt:lpstr>CRBPPHIDEN___NOMETAB____ANN0</vt:lpstr>
      <vt:lpstr>CRBPPHIDEN___ORGAGEST___ANN0</vt:lpstr>
      <vt:lpstr>CRBPPHIDEN___TEL________ANN0</vt:lpstr>
      <vt:lpstr>CRBPPHMESJ_NBETPMES__BEXANM1</vt:lpstr>
      <vt:lpstr>CRBPPHMESJ_NBETPMES__BPPANN0</vt:lpstr>
      <vt:lpstr>CRBPPHMESJ_NBETPMES__BPRANN0</vt:lpstr>
      <vt:lpstr>CRBPPHMESJ_NBETPMES__CARANM2</vt:lpstr>
      <vt:lpstr>CRBPPHMESJ_NBETPMES__CARANM3</vt:lpstr>
      <vt:lpstr>CRBPPHMESJ_NBETPMES__CARANM4</vt:lpstr>
      <vt:lpstr>CRBPPHMESJ_NBMESURE__BEXANM1</vt:lpstr>
      <vt:lpstr>CRBPPHMESJ_NBMESURE__BPPANN0</vt:lpstr>
      <vt:lpstr>CRBPPHMESJ_NBMESURE__BPRANN0</vt:lpstr>
      <vt:lpstr>CRBPPHMESJ_NBMESURE__CARANM2</vt:lpstr>
      <vt:lpstr>CRBPPHMESJ_NBMESURE__CARANM3</vt:lpstr>
      <vt:lpstr>CRBPPHMESJ_NBMESURE__CARANM4</vt:lpstr>
      <vt:lpstr>CRBPPHMESJ_NBPTSMES__BEXANM1</vt:lpstr>
      <vt:lpstr>CRBPPHMESJ_NBPTSMES__BPPANN0</vt:lpstr>
      <vt:lpstr>CRBPPHMESJ_NBPTSMES__BPRANN0</vt:lpstr>
      <vt:lpstr>CRBPPHMESJ_NBPTSMES__CARANM2</vt:lpstr>
      <vt:lpstr>CRBPPHMESJ_NBPTSMES__CARANM3</vt:lpstr>
      <vt:lpstr>CRBPPHMESJ_NBPTSMES__CARANM4</vt:lpstr>
      <vt:lpstr>CRBPPHMESJ_PDMOYMES__BEXANM1</vt:lpstr>
      <vt:lpstr>CRBPPHMESJ_PDMOYMES__BPPANN0</vt:lpstr>
      <vt:lpstr>CRBPPHMESJ_PDMOYMES__BPRANN0</vt:lpstr>
      <vt:lpstr>CRBPPHMESJ_PDMOYMES__CARANM2</vt:lpstr>
      <vt:lpstr>CRBPPHMESJ_PDMOYMES__CARANM3</vt:lpstr>
      <vt:lpstr>CRBPPHMESJ_PDMOYMES__CARANM4</vt:lpstr>
      <vt:lpstr>CRBPPHMESJ_PTETPMES__BEXANM1</vt:lpstr>
      <vt:lpstr>CRBPPHMESJ_PTETPMES__BPPANN0</vt:lpstr>
      <vt:lpstr>CRBPPHMESJ_PTETPMES__BPRANN0</vt:lpstr>
      <vt:lpstr>CRBPPHMESJ_PTETPMES__CARANM2</vt:lpstr>
      <vt:lpstr>CRBPPHMESJ_PTETPMES__CARANM3</vt:lpstr>
      <vt:lpstr>CRBPPHMESJ_PTETPMES__CARANM4</vt:lpstr>
      <vt:lpstr>CRBPPHMESJ_VLPTSMES__BEXANM1</vt:lpstr>
      <vt:lpstr>CRBPPHMESJ_VLPTSMES__BPPANN0</vt:lpstr>
      <vt:lpstr>CRBPPHMESJ_VLPTSMES__BPRANN0</vt:lpstr>
      <vt:lpstr>CRBPPHMESJ_VLPTSMES__CARANM2</vt:lpstr>
      <vt:lpstr>CRBPPHMESJ_VLPTSMES__CARANM3</vt:lpstr>
      <vt:lpstr>CRBPPHMESJ_VLPTSMES__CARANM4</vt:lpstr>
      <vt:lpstr>CRBPPHSALAG__AGPLAUT_BEXANM1</vt:lpstr>
      <vt:lpstr>CRBPPHSALAG__AGPLD01_BEXANM1</vt:lpstr>
      <vt:lpstr>CRBPPHSALAG__AGPLD02_BEXANM1</vt:lpstr>
      <vt:lpstr>CRBPPHSALAG__AGPLD03_BEXANM1</vt:lpstr>
      <vt:lpstr>CRBPPHSALAG__AGPLD04_BEXANM1</vt:lpstr>
      <vt:lpstr>CRBPPHSALAG__AGPLD05_BEXANM1</vt:lpstr>
      <vt:lpstr>CRBPPHSALAG__AGPLD06_BEXANM1</vt:lpstr>
      <vt:lpstr>CRBPPHSALAG__AGPLD07_BEXANM1</vt:lpstr>
      <vt:lpstr>CRBPPHSALAG__AGPLD08_BEXANM1</vt:lpstr>
      <vt:lpstr>CRBPPHSALAG__AGPLD09_BEXANM1</vt:lpstr>
      <vt:lpstr>CRBPPHSALAG__AGPLD10_BEXANM1</vt:lpstr>
      <vt:lpstr>CRBPPHSALAG__AGPLD11_BEXANM1</vt:lpstr>
      <vt:lpstr>CRBPPHSALAG__AGPLD12_BEXANM1</vt:lpstr>
      <vt:lpstr>CRBPPHSALAG__AGPLD13_BEXANM1</vt:lpstr>
      <vt:lpstr>CRBPPHSALAG__AGPLE01_BEXANM1</vt:lpstr>
      <vt:lpstr>CRBPPHSALAG__AGPLE02_BEXANM1</vt:lpstr>
      <vt:lpstr>CRBPPHSALAG__AGPLE03_BEXANM1</vt:lpstr>
      <vt:lpstr>CRBPPHSALAG__AGPLE04_BEXANM1</vt:lpstr>
      <vt:lpstr>CRBPPHSALAG__AGPLE05_BEXANM1</vt:lpstr>
      <vt:lpstr>CRBPPHSALAG__AGPLE06_BEXANM1</vt:lpstr>
      <vt:lpstr>CRBPPHSALAG__AGPLE06CBEXANM1</vt:lpstr>
      <vt:lpstr>CRBPPHSALAG__AGPLE07_BEXANM1</vt:lpstr>
      <vt:lpstr>CRBPPHSALAG__AGPLE07CBEXANM1</vt:lpstr>
      <vt:lpstr>CRBPPHSALAG__AGPLE08_BEXANM1</vt:lpstr>
      <vt:lpstr>CRBPPHSALAG__AGPLE09_BEXANM1</vt:lpstr>
      <vt:lpstr>CRBPPHSALAG__AGPLE10_BEXANM1</vt:lpstr>
      <vt:lpstr>CRBPPHSALAG__AGPLE11_BEXANM1</vt:lpstr>
      <vt:lpstr>CRBPPHSALAG__AGPLE12_BEXANM1</vt:lpstr>
      <vt:lpstr>CRBPPHSALAG__AGPLE13_BEXANM1</vt:lpstr>
      <vt:lpstr>CRBPPHSALAG__AGPLE14_BEXANM1</vt:lpstr>
      <vt:lpstr>CRBPPHSALAG__AGPLE15_BEXANM1</vt:lpstr>
      <vt:lpstr>CRBPPHSALAG__AGPLE16_BEXANM1</vt:lpstr>
      <vt:lpstr>CRBPPHSALAG__AGPLE17_BEXANM1</vt:lpstr>
      <vt:lpstr>CRBPPHSALAG__AGPLE18_BEXANM1</vt:lpstr>
      <vt:lpstr>CRBPPHSALAG__AGPLE19_BEXANM1</vt:lpstr>
      <vt:lpstr>CRBPPHSALAG__AGPLE20_BEXANM1</vt:lpstr>
      <vt:lpstr>CRBPPHSALAG__AGPLE21_BEXANM1</vt:lpstr>
      <vt:lpstr>CRBPPHSALAG__AGPLE22_BEXANM1</vt:lpstr>
      <vt:lpstr>CRBPPHSALAG__AGPLE23_BEXANM1</vt:lpstr>
      <vt:lpstr>CRBPPHSALAG__AGPLE24_BEXANM1</vt:lpstr>
      <vt:lpstr>CRBPPHSALAG__AGPLE25_BEXANM1</vt:lpstr>
      <vt:lpstr>CRBPPHSALAG__AGPLE26_BEXANM1</vt:lpstr>
      <vt:lpstr>CRBPPHSALAG__AGPLE27_BEXANM1</vt:lpstr>
      <vt:lpstr>CRBPPHSALAG__AGPLE28_BEXANM1</vt:lpstr>
      <vt:lpstr>CRBPPHSALAG__AGPLE29_BEXANM1</vt:lpstr>
      <vt:lpstr>CRBPPHSALAG__AGPLE30_BEXANM1</vt:lpstr>
      <vt:lpstr>CRBPPHSALAG__AGPLG01_BEXANM1</vt:lpstr>
      <vt:lpstr>CRBPPHSALAG__AGPLG02_BEXANM1</vt:lpstr>
      <vt:lpstr>CRBPPHSALAG__AGPLG03_BEXANM1</vt:lpstr>
      <vt:lpstr>CRBPPHSALAG__AGPLM01_BEXANM1</vt:lpstr>
      <vt:lpstr>CRBPPHSALAG__AGPLM02_BEXANM1</vt:lpstr>
      <vt:lpstr>CRBPPHSALAG__AGPLM03_BEXANM1</vt:lpstr>
      <vt:lpstr>CRBPPHSALAG__AGPLM04_BEXANM1</vt:lpstr>
      <vt:lpstr>CRBPPHSALAG__AGPLM05_BEXANM1</vt:lpstr>
      <vt:lpstr>CRBPPHSALAG__AGPLM06_BEXANM1</vt:lpstr>
      <vt:lpstr>CRBPPHSALAG__AGPLM07_BEXANM1</vt:lpstr>
      <vt:lpstr>CRBPPHSALAG__AGPLM08_BEXANM1</vt:lpstr>
      <vt:lpstr>CRBPPHSALAG__AGPLP01_BEXANM1</vt:lpstr>
      <vt:lpstr>CRBPPHSALAG__AGPLP02_BEXANM1</vt:lpstr>
      <vt:lpstr>CRBPPHSALAG__AGPLP03_BEXANM1</vt:lpstr>
      <vt:lpstr>CRBPPHSALAG__AGPLP04_BEXANM1</vt:lpstr>
      <vt:lpstr>CRBPPHSALAG__AGPLP05_BEXANM1</vt:lpstr>
      <vt:lpstr>CRBPPHSALAG__AGPLP06_BEXANM1</vt:lpstr>
      <vt:lpstr>CRBPPHSALAG__AGPLP07_BEXANM1</vt:lpstr>
      <vt:lpstr>CRBPPHSALAG__AGPLP08_BEXANM1</vt:lpstr>
      <vt:lpstr>CRBPPHSALAG__AGPLP09_BEXANM1</vt:lpstr>
      <vt:lpstr>CRBPPHSALAG__AGPLP10_BEXANM1</vt:lpstr>
      <vt:lpstr>CRBPPHSALAG__AGPLP11_BEXANM1</vt:lpstr>
      <vt:lpstr>CRBPPHSALAG__AGPLP12_BEXANM1</vt:lpstr>
      <vt:lpstr>CRBPPHSALAG__AGPLP13_BEXANM1</vt:lpstr>
      <vt:lpstr>CRBPPHSALAG__AGPLP14_BEXANM1</vt:lpstr>
      <vt:lpstr>CRBPPHSALAG__AGPLP15_BEXANM1</vt:lpstr>
      <vt:lpstr>CRBPPHSALAG__AGPLP16_BEXANM1</vt:lpstr>
      <vt:lpstr>CRBPPHSALAG__AGPLPARCBEXANM1</vt:lpstr>
      <vt:lpstr>CRBPPHSALAG__AGPLR01_BEXANM1</vt:lpstr>
      <vt:lpstr>CRBPPHSALAG__AGPLR02_BEXANM1</vt:lpstr>
      <vt:lpstr>CRBPPHSALAG__AGPLR03_BEXANM1</vt:lpstr>
      <vt:lpstr>CRBPPHSALAG__AGPLS01_BEXANM1</vt:lpstr>
      <vt:lpstr>CRBPPHSALAG__AGPLS02_BEXANM1</vt:lpstr>
      <vt:lpstr>CRBPPHSALAG__AGPLS03_BEXANM1</vt:lpstr>
      <vt:lpstr>CRBPPHSALAG__AGPLS04_BEXANM1</vt:lpstr>
      <vt:lpstr>CRBPPHSALAG__AGPLS05_BEXANM1</vt:lpstr>
      <vt:lpstr>CRBPPHSALAG__AGTPAUT_BEXANM1</vt:lpstr>
      <vt:lpstr>CRBPPHSALAG__AGTPD01_BEXANM1</vt:lpstr>
      <vt:lpstr>CRBPPHSALAG__AGTPD02_BEXANM1</vt:lpstr>
      <vt:lpstr>CRBPPHSALAG__AGTPD03_BEXANM1</vt:lpstr>
      <vt:lpstr>CRBPPHSALAG__AGTPD04_BEXANM1</vt:lpstr>
      <vt:lpstr>CRBPPHSALAG__AGTPD05_BEXANM1</vt:lpstr>
      <vt:lpstr>CRBPPHSALAG__AGTPD06_BEXANM1</vt:lpstr>
      <vt:lpstr>CRBPPHSALAG__AGTPD07_BEXANM1</vt:lpstr>
      <vt:lpstr>CRBPPHSALAG__AGTPD08_BEXANM1</vt:lpstr>
      <vt:lpstr>CRBPPHSALAG__AGTPD09_BEXANM1</vt:lpstr>
      <vt:lpstr>CRBPPHSALAG__AGTPD10_BEXANM1</vt:lpstr>
      <vt:lpstr>CRBPPHSALAG__AGTPD11_BEXANM1</vt:lpstr>
      <vt:lpstr>CRBPPHSALAG__AGTPD12_BEXANM1</vt:lpstr>
      <vt:lpstr>CRBPPHSALAG__AGTPD13_BEXANM1</vt:lpstr>
      <vt:lpstr>CRBPPHSALAG__AGTPE01_BEXANM1</vt:lpstr>
      <vt:lpstr>CRBPPHSALAG__AGTPE02_BEXANM1</vt:lpstr>
      <vt:lpstr>CRBPPHSALAG__AGTPE03_BEXANM1</vt:lpstr>
      <vt:lpstr>CRBPPHSALAG__AGTPE04_BEXANM1</vt:lpstr>
      <vt:lpstr>CRBPPHSALAG__AGTPE05_BEXANM1</vt:lpstr>
      <vt:lpstr>CRBPPHSALAG__AGTPE06_BEXANM1</vt:lpstr>
      <vt:lpstr>CRBPPHSALAG__AGTPE06CBEXANM1</vt:lpstr>
      <vt:lpstr>CRBPPHSALAG__AGTPE07_BEXANM1</vt:lpstr>
      <vt:lpstr>CRBPPHSALAG__AGTPE07CBEXANM1</vt:lpstr>
      <vt:lpstr>CRBPPHSALAG__AGTPE08_BEXANM1</vt:lpstr>
      <vt:lpstr>CRBPPHSALAG__AGTPE09_BEXANM1</vt:lpstr>
      <vt:lpstr>CRBPPHSALAG__AGTPE10_BEXANM1</vt:lpstr>
      <vt:lpstr>CRBPPHSALAG__AGTPE11_BEXANM1</vt:lpstr>
      <vt:lpstr>CRBPPHSALAG__AGTPE12_BEXANM1</vt:lpstr>
      <vt:lpstr>CRBPPHSALAG__AGTPE13_BEXANM1</vt:lpstr>
      <vt:lpstr>CRBPPHSALAG__AGTPE14_BEXANM1</vt:lpstr>
      <vt:lpstr>CRBPPHSALAG__AGTPE15_BEXANM1</vt:lpstr>
      <vt:lpstr>CRBPPHSALAG__AGTPE16_BEXANM1</vt:lpstr>
      <vt:lpstr>CRBPPHSALAG__AGTPE17_BEXANM1</vt:lpstr>
      <vt:lpstr>CRBPPHSALAG__AGTPE18_BEXANM1</vt:lpstr>
      <vt:lpstr>CRBPPHSALAG__AGTPE19_BEXANM1</vt:lpstr>
      <vt:lpstr>CRBPPHSALAG__AGTPE20_BEXANM1</vt:lpstr>
      <vt:lpstr>CRBPPHSALAG__AGTPE21_BEXANM1</vt:lpstr>
      <vt:lpstr>CRBPPHSALAG__AGTPE22_BEXANM1</vt:lpstr>
      <vt:lpstr>CRBPPHSALAG__AGTPE23_BEXANM1</vt:lpstr>
      <vt:lpstr>CRBPPHSALAG__AGTPE24_BEXANM1</vt:lpstr>
      <vt:lpstr>CRBPPHSALAG__AGTPE25_BEXANM1</vt:lpstr>
      <vt:lpstr>CRBPPHSALAG__AGTPE26_BEXANM1</vt:lpstr>
      <vt:lpstr>CRBPPHSALAG__AGTPE27_BEXANM1</vt:lpstr>
      <vt:lpstr>CRBPPHSALAG__AGTPE28_BEXANM1</vt:lpstr>
      <vt:lpstr>CRBPPHSALAG__AGTPE29_BEXANM1</vt:lpstr>
      <vt:lpstr>CRBPPHSALAG__AGTPE30_BEXANM1</vt:lpstr>
      <vt:lpstr>CRBPPHSALAG__AGTPG01_BEXANM1</vt:lpstr>
      <vt:lpstr>CRBPPHSALAG__AGTPG02_BEXANM1</vt:lpstr>
      <vt:lpstr>CRBPPHSALAG__AGTPG03_BEXANM1</vt:lpstr>
      <vt:lpstr>CRBPPHSALAG__AGTPM01_BEXANM1</vt:lpstr>
      <vt:lpstr>CRBPPHSALAG__AGTPM02_BEXANM1</vt:lpstr>
      <vt:lpstr>CRBPPHSALAG__AGTPM03_BEXANM1</vt:lpstr>
      <vt:lpstr>CRBPPHSALAG__AGTPM04_BEXANM1</vt:lpstr>
      <vt:lpstr>CRBPPHSALAG__AGTPM05_BEXANM1</vt:lpstr>
      <vt:lpstr>CRBPPHSALAG__AGTPM06_BEXANM1</vt:lpstr>
      <vt:lpstr>CRBPPHSALAG__AGTPM07_BEXANM1</vt:lpstr>
      <vt:lpstr>CRBPPHSALAG__AGTPM08_BEXANM1</vt:lpstr>
      <vt:lpstr>CRBPPHSALAG__AGTPP01_BEXANM1</vt:lpstr>
      <vt:lpstr>CRBPPHSALAG__AGTPP02_BEXANM1</vt:lpstr>
      <vt:lpstr>CRBPPHSALAG__AGTPP03_BEXANM1</vt:lpstr>
      <vt:lpstr>CRBPPHSALAG__AGTPP04_BEXANM1</vt:lpstr>
      <vt:lpstr>CRBPPHSALAG__AGTPP05_BEXANM1</vt:lpstr>
      <vt:lpstr>CRBPPHSALAG__AGTPP06_BEXANM1</vt:lpstr>
      <vt:lpstr>CRBPPHSALAG__AGTPP07_BEXANM1</vt:lpstr>
      <vt:lpstr>CRBPPHSALAG__AGTPP08_BEXANM1</vt:lpstr>
      <vt:lpstr>CRBPPHSALAG__AGTPP09_BEXANM1</vt:lpstr>
      <vt:lpstr>CRBPPHSALAG__AGTPP10_BEXANM1</vt:lpstr>
      <vt:lpstr>CRBPPHSALAG__AGTPP11_BEXANM1</vt:lpstr>
      <vt:lpstr>CRBPPHSALAG__AGTPP12_BEXANM1</vt:lpstr>
      <vt:lpstr>CRBPPHSALAG__AGTPP13_BEXANM1</vt:lpstr>
      <vt:lpstr>CRBPPHSALAG__AGTPP14_BEXANM1</vt:lpstr>
      <vt:lpstr>CRBPPHSALAG__AGTPP15_BEXANM1</vt:lpstr>
      <vt:lpstr>CRBPPHSALAG__AGTPP16_BEXANM1</vt:lpstr>
      <vt:lpstr>CRBPPHSALAG__AGTPPARCBEXANM1</vt:lpstr>
      <vt:lpstr>CRBPPHSALAG__AGTPR01_BEXANM1</vt:lpstr>
      <vt:lpstr>CRBPPHSALAG__AGTPR02_BEXANM1</vt:lpstr>
      <vt:lpstr>CRBPPHSALAG__AGTPR03_BEXANM1</vt:lpstr>
      <vt:lpstr>CRBPPHSALAG__AGTPS01_BEXANM1</vt:lpstr>
      <vt:lpstr>CRBPPHSALAG__AGTPS02_BEXANM1</vt:lpstr>
      <vt:lpstr>CRBPPHSALAG__AGTPS03_BEXANM1</vt:lpstr>
      <vt:lpstr>CRBPPHSALAG__AGTPS04_BEXANM1</vt:lpstr>
      <vt:lpstr>CRBPPHSALAG__AGTPS05_BEXANM1</vt:lpstr>
      <vt:lpstr>CRBPPHSALAG__ETPAUT__BEXANM1</vt:lpstr>
      <vt:lpstr>CRBPPHSALAG__ETPAUTX_BEXANM1</vt:lpstr>
      <vt:lpstr>CRBPPHSALAG__ETPAUTX_BPPANN0</vt:lpstr>
      <vt:lpstr>CRBPPHSALAG__ETPAUTX_BPRANN0</vt:lpstr>
      <vt:lpstr>CRBPPHSALAG__ETPD01__BEXANM1</vt:lpstr>
      <vt:lpstr>CRBPPHSALAG__ETPD01X_BEXANM1</vt:lpstr>
      <vt:lpstr>CRBPPHSALAG__ETPD01X_BPPANN0</vt:lpstr>
      <vt:lpstr>CRBPPHSALAG__ETPD01X_BPRANN0</vt:lpstr>
      <vt:lpstr>CRBPPHSALAG__ETPD02__BEXANM1</vt:lpstr>
      <vt:lpstr>CRBPPHSALAG__ETPD02X_BEXANM1</vt:lpstr>
      <vt:lpstr>CRBPPHSALAG__ETPD02X_BPPANN0</vt:lpstr>
      <vt:lpstr>CRBPPHSALAG__ETPD02X_BPRANN0</vt:lpstr>
      <vt:lpstr>CRBPPHSALAG__ETPD03__BEXANM1</vt:lpstr>
      <vt:lpstr>CRBPPHSALAG__ETPD03X_BEXANM1</vt:lpstr>
      <vt:lpstr>CRBPPHSALAG__ETPD03X_BPPANN0</vt:lpstr>
      <vt:lpstr>CRBPPHSALAG__ETPD03X_BPRANN0</vt:lpstr>
      <vt:lpstr>CRBPPHSALAG__ETPD04__BEXANM1</vt:lpstr>
      <vt:lpstr>CRBPPHSALAG__ETPD04X_BEXANM1</vt:lpstr>
      <vt:lpstr>CRBPPHSALAG__ETPD04X_BPPANN0</vt:lpstr>
      <vt:lpstr>CRBPPHSALAG__ETPD04X_BPRANN0</vt:lpstr>
      <vt:lpstr>CRBPPHSALAG__ETPD05__BEXANM1</vt:lpstr>
      <vt:lpstr>CRBPPHSALAG__ETPD05X_BEXANM1</vt:lpstr>
      <vt:lpstr>CRBPPHSALAG__ETPD05X_BPPANN0</vt:lpstr>
      <vt:lpstr>CRBPPHSALAG__ETPD05X_BPRANN0</vt:lpstr>
      <vt:lpstr>CRBPPHSALAG__ETPD06__BEXANM1</vt:lpstr>
      <vt:lpstr>CRBPPHSALAG__ETPD06X_BEXANM1</vt:lpstr>
      <vt:lpstr>CRBPPHSALAG__ETPD06X_BPPANN0</vt:lpstr>
      <vt:lpstr>CRBPPHSALAG__ETPD06X_BPRANN0</vt:lpstr>
      <vt:lpstr>CRBPPHSALAG__ETPD07__BEXANM1</vt:lpstr>
      <vt:lpstr>CRBPPHSALAG__ETPD07X_BEXANM1</vt:lpstr>
      <vt:lpstr>CRBPPHSALAG__ETPD07X_BPPANN0</vt:lpstr>
      <vt:lpstr>CRBPPHSALAG__ETPD07X_BPRANN0</vt:lpstr>
      <vt:lpstr>CRBPPHSALAG__ETPD08__BEXANM1</vt:lpstr>
      <vt:lpstr>CRBPPHSALAG__ETPD08X_BEXANM1</vt:lpstr>
      <vt:lpstr>CRBPPHSALAG__ETPD08X_BPPANN0</vt:lpstr>
      <vt:lpstr>CRBPPHSALAG__ETPD08X_BPRANN0</vt:lpstr>
      <vt:lpstr>CRBPPHSALAG__ETPD09__BEXANM1</vt:lpstr>
      <vt:lpstr>CRBPPHSALAG__ETPD09X_BEXANM1</vt:lpstr>
      <vt:lpstr>CRBPPHSALAG__ETPD09X_BPPANN0</vt:lpstr>
      <vt:lpstr>CRBPPHSALAG__ETPD09X_BPRANN0</vt:lpstr>
      <vt:lpstr>CRBPPHSALAG__ETPD10__BEXANM1</vt:lpstr>
      <vt:lpstr>CRBPPHSALAG__ETPD10X_BEXANM1</vt:lpstr>
      <vt:lpstr>CRBPPHSALAG__ETPD10X_BPPANN0</vt:lpstr>
      <vt:lpstr>CRBPPHSALAG__ETPD10X_BPRANN0</vt:lpstr>
      <vt:lpstr>CRBPPHSALAG__ETPD11__BEXANM1</vt:lpstr>
      <vt:lpstr>CRBPPHSALAG__ETPD11X_BEXANM1</vt:lpstr>
      <vt:lpstr>CRBPPHSALAG__ETPD11X_BPPANN0</vt:lpstr>
      <vt:lpstr>CRBPPHSALAG__ETPD11X_BPRANN0</vt:lpstr>
      <vt:lpstr>CRBPPHSALAG__ETPD12__BEXANM1</vt:lpstr>
      <vt:lpstr>CRBPPHSALAG__ETPD12X_BEXANM1</vt:lpstr>
      <vt:lpstr>CRBPPHSALAG__ETPD12X_BPPANN0</vt:lpstr>
      <vt:lpstr>CRBPPHSALAG__ETPD12X_BPRANN0</vt:lpstr>
      <vt:lpstr>CRBPPHSALAG__ETPD13__BEXANM1</vt:lpstr>
      <vt:lpstr>CRBPPHSALAG__ETPD13X_BEXANM1</vt:lpstr>
      <vt:lpstr>CRBPPHSALAG__ETPD13X_BPPANN0</vt:lpstr>
      <vt:lpstr>CRBPPHSALAG__ETPD13X_BPRANN0</vt:lpstr>
      <vt:lpstr>CRBPPHSALAG__ETPE01__BEXANM1</vt:lpstr>
      <vt:lpstr>CRBPPHSALAG__ETPE01X_BEXANM1</vt:lpstr>
      <vt:lpstr>CRBPPHSALAG__ETPE01X_BPPANN0</vt:lpstr>
      <vt:lpstr>CRBPPHSALAG__ETPE01X_BPRANN0</vt:lpstr>
      <vt:lpstr>CRBPPHSALAG__ETPE02__BEXANM1</vt:lpstr>
      <vt:lpstr>CRBPPHSALAG__ETPE02X_BEXANM1</vt:lpstr>
      <vt:lpstr>CRBPPHSALAG__ETPE02X_BPPANN0</vt:lpstr>
      <vt:lpstr>CRBPPHSALAG__ETPE02X_BPRANN0</vt:lpstr>
      <vt:lpstr>CRBPPHSALAG__ETPE03__BEXANM1</vt:lpstr>
      <vt:lpstr>CRBPPHSALAG__ETPE03X_BEXANM1</vt:lpstr>
      <vt:lpstr>CRBPPHSALAG__ETPE03X_BPPANN0</vt:lpstr>
      <vt:lpstr>CRBPPHSALAG__ETPE03X_BPRANN0</vt:lpstr>
      <vt:lpstr>CRBPPHSALAG__ETPE04__BEXANM1</vt:lpstr>
      <vt:lpstr>CRBPPHSALAG__ETPE04X_BEXANM1</vt:lpstr>
      <vt:lpstr>CRBPPHSALAG__ETPE04X_BPPANN0</vt:lpstr>
      <vt:lpstr>CRBPPHSALAG__ETPE04X_BPRANN0</vt:lpstr>
      <vt:lpstr>CRBPPHSALAG__ETPE05__BEXANM1</vt:lpstr>
      <vt:lpstr>CRBPPHSALAG__ETPE05X_BEXANM1</vt:lpstr>
      <vt:lpstr>CRBPPHSALAG__ETPE05X_BPPANN0</vt:lpstr>
      <vt:lpstr>CRBPPHSALAG__ETPE05X_BPRANN0</vt:lpstr>
      <vt:lpstr>CRBPPHSALAG__ETPE06__BEXANM1</vt:lpstr>
      <vt:lpstr>CRBPPHSALAG__ETPE06C_BEXANM1</vt:lpstr>
      <vt:lpstr>CRBPPHSALAG__ETPE06CXBEXANM1</vt:lpstr>
      <vt:lpstr>CRBPPHSALAG__ETPE06CXBPPANN0</vt:lpstr>
      <vt:lpstr>CRBPPHSALAG__ETPE06CXBPRANN0</vt:lpstr>
      <vt:lpstr>CRBPPHSALAG__ETPE06X_BEXANM1</vt:lpstr>
      <vt:lpstr>CRBPPHSALAG__ETPE06X_BPPANN0</vt:lpstr>
      <vt:lpstr>CRBPPHSALAG__ETPE06X_BPRANN0</vt:lpstr>
      <vt:lpstr>CRBPPHSALAG__ETPE07__BEXANM1</vt:lpstr>
      <vt:lpstr>CRBPPHSALAG__ETPE07C_BEXANM1</vt:lpstr>
      <vt:lpstr>CRBPPHSALAG__ETPE07CXBEXANM1</vt:lpstr>
      <vt:lpstr>CRBPPHSALAG__ETPE07CXBPPANN0</vt:lpstr>
      <vt:lpstr>CRBPPHSALAG__ETPE07CXBPRANN0</vt:lpstr>
      <vt:lpstr>CRBPPHSALAG__ETPE07X_BEXANM1</vt:lpstr>
      <vt:lpstr>CRBPPHSALAG__ETPE07X_BPPANN0</vt:lpstr>
      <vt:lpstr>CRBPPHSALAG__ETPE07X_BPRANN0</vt:lpstr>
      <vt:lpstr>CRBPPHSALAG__ETPE08__BEXANM1</vt:lpstr>
      <vt:lpstr>CRBPPHSALAG__ETPE08X_BEXANM1</vt:lpstr>
      <vt:lpstr>CRBPPHSALAG__ETPE08X_BPPANN0</vt:lpstr>
      <vt:lpstr>CRBPPHSALAG__ETPE08X_BPRANN0</vt:lpstr>
      <vt:lpstr>CRBPPHSALAG__ETPE09__BEXANM1</vt:lpstr>
      <vt:lpstr>CRBPPHSALAG__ETPE09X_BEXANM1</vt:lpstr>
      <vt:lpstr>CRBPPHSALAG__ETPE09X_BPPANN0</vt:lpstr>
      <vt:lpstr>CRBPPHSALAG__ETPE09X_BPRANN0</vt:lpstr>
      <vt:lpstr>CRBPPHSALAG__ETPE10__BEXANM1</vt:lpstr>
      <vt:lpstr>CRBPPHSALAG__ETPE10X_BEXANM1</vt:lpstr>
      <vt:lpstr>CRBPPHSALAG__ETPE10X_BPPANN0</vt:lpstr>
      <vt:lpstr>CRBPPHSALAG__ETPE10X_BPRANN0</vt:lpstr>
      <vt:lpstr>CRBPPHSALAG__ETPE11__BEXANM1</vt:lpstr>
      <vt:lpstr>CRBPPHSALAG__ETPE11X_BEXANM1</vt:lpstr>
      <vt:lpstr>CRBPPHSALAG__ETPE11X_BPPANN0</vt:lpstr>
      <vt:lpstr>CRBPPHSALAG__ETPE11X_BPRANN0</vt:lpstr>
      <vt:lpstr>CRBPPHSALAG__ETPE12__BEXANM1</vt:lpstr>
      <vt:lpstr>CRBPPHSALAG__ETPE12X_BEXANM1</vt:lpstr>
      <vt:lpstr>CRBPPHSALAG__ETPE12X_BPPANN0</vt:lpstr>
      <vt:lpstr>CRBPPHSALAG__ETPE12X_BPRANN0</vt:lpstr>
      <vt:lpstr>CRBPPHSALAG__ETPE13__BEXANM1</vt:lpstr>
      <vt:lpstr>CRBPPHSALAG__ETPE13X_BEXANM1</vt:lpstr>
      <vt:lpstr>CRBPPHSALAG__ETPE13X_BPPANN0</vt:lpstr>
      <vt:lpstr>CRBPPHSALAG__ETPE13X_BPRANN0</vt:lpstr>
      <vt:lpstr>CRBPPHSALAG__ETPE14__BEXANM1</vt:lpstr>
      <vt:lpstr>CRBPPHSALAG__ETPE14X_BEXANM1</vt:lpstr>
      <vt:lpstr>CRBPPHSALAG__ETPE14X_BPPANN0</vt:lpstr>
      <vt:lpstr>CRBPPHSALAG__ETPE14X_BPRANN0</vt:lpstr>
      <vt:lpstr>CRBPPHSALAG__ETPE15__BEXANM1</vt:lpstr>
      <vt:lpstr>CRBPPHSALAG__ETPE15X_BEXANM1</vt:lpstr>
      <vt:lpstr>CRBPPHSALAG__ETPE15X_BPPANN0</vt:lpstr>
      <vt:lpstr>CRBPPHSALAG__ETPE15X_BPRANN0</vt:lpstr>
      <vt:lpstr>CRBPPHSALAG__ETPE16__BEXANM1</vt:lpstr>
      <vt:lpstr>CRBPPHSALAG__ETPE16X_BEXANM1</vt:lpstr>
      <vt:lpstr>CRBPPHSALAG__ETPE16X_BPPANN0</vt:lpstr>
      <vt:lpstr>CRBPPHSALAG__ETPE16X_BPRANN0</vt:lpstr>
      <vt:lpstr>CRBPPHSALAG__ETPE17__BEXANM1</vt:lpstr>
      <vt:lpstr>CRBPPHSALAG__ETPE17X_BEXANM1</vt:lpstr>
      <vt:lpstr>CRBPPHSALAG__ETPE17X_BPPANN0</vt:lpstr>
      <vt:lpstr>CRBPPHSALAG__ETPE17X_BPRANN0</vt:lpstr>
      <vt:lpstr>CRBPPHSALAG__ETPE18__BEXANM1</vt:lpstr>
      <vt:lpstr>CRBPPHSALAG__ETPE18X_BEXANM1</vt:lpstr>
      <vt:lpstr>CRBPPHSALAG__ETPE18X_BPPANN0</vt:lpstr>
      <vt:lpstr>CRBPPHSALAG__ETPE18X_BPRANN0</vt:lpstr>
      <vt:lpstr>CRBPPHSALAG__ETPE19__BEXANM1</vt:lpstr>
      <vt:lpstr>CRBPPHSALAG__ETPE19X_BEXANM1</vt:lpstr>
      <vt:lpstr>CRBPPHSALAG__ETPE19X_BPPANN0</vt:lpstr>
      <vt:lpstr>CRBPPHSALAG__ETPE19X_BPRANN0</vt:lpstr>
      <vt:lpstr>CRBPPHSALAG__ETPE20__BEXANM1</vt:lpstr>
      <vt:lpstr>CRBPPHSALAG__ETPE20X_BEXANM1</vt:lpstr>
      <vt:lpstr>CRBPPHSALAG__ETPE20X_BPPANN0</vt:lpstr>
      <vt:lpstr>CRBPPHSALAG__ETPE20X_BPRANN0</vt:lpstr>
      <vt:lpstr>CRBPPHSALAG__ETPE21__BEXANM1</vt:lpstr>
      <vt:lpstr>CRBPPHSALAG__ETPE21X_BEXANM1</vt:lpstr>
      <vt:lpstr>CRBPPHSALAG__ETPE21X_BPPANN0</vt:lpstr>
      <vt:lpstr>CRBPPHSALAG__ETPE21X_BPRANN0</vt:lpstr>
      <vt:lpstr>CRBPPHSALAG__ETPE22__BEXANM1</vt:lpstr>
      <vt:lpstr>CRBPPHSALAG__ETPE22X_BEXANM1</vt:lpstr>
      <vt:lpstr>CRBPPHSALAG__ETPE22X_BPPANN0</vt:lpstr>
      <vt:lpstr>CRBPPHSALAG__ETPE22X_BPRANN0</vt:lpstr>
      <vt:lpstr>CRBPPHSALAG__ETPE23__BEXANM1</vt:lpstr>
      <vt:lpstr>CRBPPHSALAG__ETPE23X_BEXANM1</vt:lpstr>
      <vt:lpstr>CRBPPHSALAG__ETPE23X_BPPANN0</vt:lpstr>
      <vt:lpstr>CRBPPHSALAG__ETPE23X_BPRANN0</vt:lpstr>
      <vt:lpstr>CRBPPHSALAG__ETPE24__BEXANM1</vt:lpstr>
      <vt:lpstr>CRBPPHSALAG__ETPE24X_BEXANM1</vt:lpstr>
      <vt:lpstr>CRBPPHSALAG__ETPE24X_BPPANN0</vt:lpstr>
      <vt:lpstr>CRBPPHSALAG__ETPE24X_BPRANN0</vt:lpstr>
      <vt:lpstr>CRBPPHSALAG__ETPE25__BEXANM1</vt:lpstr>
      <vt:lpstr>CRBPPHSALAG__ETPE25X_BEXANM1</vt:lpstr>
      <vt:lpstr>CRBPPHSALAG__ETPE25X_BPPANN0</vt:lpstr>
      <vt:lpstr>CRBPPHSALAG__ETPE25X_BPRANN0</vt:lpstr>
      <vt:lpstr>CRBPPHSALAG__ETPE26__BEXANM1</vt:lpstr>
      <vt:lpstr>CRBPPHSALAG__ETPE26X_BEXANM1</vt:lpstr>
      <vt:lpstr>CRBPPHSALAG__ETPE26X_BPPANN0</vt:lpstr>
      <vt:lpstr>CRBPPHSALAG__ETPE26X_BPRANN0</vt:lpstr>
      <vt:lpstr>CRBPPHSALAG__ETPE27__BEXANM1</vt:lpstr>
      <vt:lpstr>CRBPPHSALAG__ETPE27X_BEXANM1</vt:lpstr>
      <vt:lpstr>CRBPPHSALAG__ETPE27X_BPPANN0</vt:lpstr>
      <vt:lpstr>CRBPPHSALAG__ETPE27X_BPRANN0</vt:lpstr>
      <vt:lpstr>CRBPPHSALAG__ETPE28__BEXANM1</vt:lpstr>
      <vt:lpstr>CRBPPHSALAG__ETPE28X_BEXANM1</vt:lpstr>
      <vt:lpstr>CRBPPHSALAG__ETPE28X_BPPANN0</vt:lpstr>
      <vt:lpstr>CRBPPHSALAG__ETPE28X_BPRANN0</vt:lpstr>
      <vt:lpstr>CRBPPHSALAG__ETPE29__BEXANM1</vt:lpstr>
      <vt:lpstr>CRBPPHSALAG__ETPE29X_BEXANM1</vt:lpstr>
      <vt:lpstr>CRBPPHSALAG__ETPE29X_BPPANN0</vt:lpstr>
      <vt:lpstr>CRBPPHSALAG__ETPE29X_BPRANN0</vt:lpstr>
      <vt:lpstr>CRBPPHSALAG__ETPE30__BEXANM1</vt:lpstr>
      <vt:lpstr>CRBPPHSALAG__ETPE30X_BEXANM1</vt:lpstr>
      <vt:lpstr>CRBPPHSALAG__ETPE30X_BPPANN0</vt:lpstr>
      <vt:lpstr>CRBPPHSALAG__ETPE30X_BPRANN0</vt:lpstr>
      <vt:lpstr>CRBPPHSALAG__ETPG01__BEXANM1</vt:lpstr>
      <vt:lpstr>CRBPPHSALAG__ETPG01X_BEXANM1</vt:lpstr>
      <vt:lpstr>CRBPPHSALAG__ETPG01X_BPPANN0</vt:lpstr>
      <vt:lpstr>CRBPPHSALAG__ETPG01X_BPRANN0</vt:lpstr>
      <vt:lpstr>CRBPPHSALAG__ETPG02__BEXANM1</vt:lpstr>
      <vt:lpstr>CRBPPHSALAG__ETPG02X_BEXANM1</vt:lpstr>
      <vt:lpstr>CRBPPHSALAG__ETPG02X_BPPANN0</vt:lpstr>
      <vt:lpstr>CRBPPHSALAG__ETPG02X_BPRANN0</vt:lpstr>
      <vt:lpstr>CRBPPHSALAG__ETPG03__BEXANM1</vt:lpstr>
      <vt:lpstr>CRBPPHSALAG__ETPG03X_BEXANM1</vt:lpstr>
      <vt:lpstr>CRBPPHSALAG__ETPG03X_BPPANN0</vt:lpstr>
      <vt:lpstr>CRBPPHSALAG__ETPG03X_BPRANN0</vt:lpstr>
      <vt:lpstr>CRBPPHSALAG__ETPM01__BEXANM1</vt:lpstr>
      <vt:lpstr>CRBPPHSALAG__ETPM01X_BEXANM1</vt:lpstr>
      <vt:lpstr>CRBPPHSALAG__ETPM01X_BPPANN0</vt:lpstr>
      <vt:lpstr>CRBPPHSALAG__ETPM01X_BPRANN0</vt:lpstr>
      <vt:lpstr>CRBPPHSALAG__ETPM02__BEXANM1</vt:lpstr>
      <vt:lpstr>CRBPPHSALAG__ETPM02X_BEXANM1</vt:lpstr>
      <vt:lpstr>CRBPPHSALAG__ETPM02X_BPPANN0</vt:lpstr>
      <vt:lpstr>CRBPPHSALAG__ETPM02X_BPRANN0</vt:lpstr>
      <vt:lpstr>CRBPPHSALAG__ETPM03__BEXANM1</vt:lpstr>
      <vt:lpstr>CRBPPHSALAG__ETPM03X_BEXANM1</vt:lpstr>
      <vt:lpstr>CRBPPHSALAG__ETPM03X_BPPANN0</vt:lpstr>
      <vt:lpstr>CRBPPHSALAG__ETPM03X_BPRANN0</vt:lpstr>
      <vt:lpstr>CRBPPHSALAG__ETPM04__BEXANM1</vt:lpstr>
      <vt:lpstr>CRBPPHSALAG__ETPM04X_BEXANM1</vt:lpstr>
      <vt:lpstr>CRBPPHSALAG__ETPM04X_BPPANN0</vt:lpstr>
      <vt:lpstr>CRBPPHSALAG__ETPM04X_BPRANN0</vt:lpstr>
      <vt:lpstr>CRBPPHSALAG__ETPM05__BEXANM1</vt:lpstr>
      <vt:lpstr>CRBPPHSALAG__ETPM05X_BEXANM1</vt:lpstr>
      <vt:lpstr>CRBPPHSALAG__ETPM05X_BPPANN0</vt:lpstr>
      <vt:lpstr>CRBPPHSALAG__ETPM05X_BPRANN0</vt:lpstr>
      <vt:lpstr>CRBPPHSALAG__ETPM06__BEXANM1</vt:lpstr>
      <vt:lpstr>CRBPPHSALAG__ETPM06X_BEXANM1</vt:lpstr>
      <vt:lpstr>CRBPPHSALAG__ETPM06X_BPPANN0</vt:lpstr>
      <vt:lpstr>CRBPPHSALAG__ETPM06X_BPRANN0</vt:lpstr>
      <vt:lpstr>CRBPPHSALAG__ETPM07__BEXANM1</vt:lpstr>
      <vt:lpstr>CRBPPHSALAG__ETPM07X_BEXANM1</vt:lpstr>
      <vt:lpstr>CRBPPHSALAG__ETPM07X_BPPANN0</vt:lpstr>
      <vt:lpstr>CRBPPHSALAG__ETPM07X_BPRANN0</vt:lpstr>
      <vt:lpstr>CRBPPHSALAG__ETPM08__BEXANM1</vt:lpstr>
      <vt:lpstr>CRBPPHSALAG__ETPM08X_BEXANM1</vt:lpstr>
      <vt:lpstr>CRBPPHSALAG__ETPM08X_BPPANN0</vt:lpstr>
      <vt:lpstr>CRBPPHSALAG__ETPM08X_BPRANN0</vt:lpstr>
      <vt:lpstr>CRBPPHSALAG__ETPP01__BEXANM1</vt:lpstr>
      <vt:lpstr>CRBPPHSALAG__ETPP01X_BEXANM1</vt:lpstr>
      <vt:lpstr>CRBPPHSALAG__ETPP01X_BPPANN0</vt:lpstr>
      <vt:lpstr>CRBPPHSALAG__ETPP01X_BPRANN0</vt:lpstr>
      <vt:lpstr>CRBPPHSALAG__ETPP02__BEXANM1</vt:lpstr>
      <vt:lpstr>CRBPPHSALAG__ETPP02X_BEXANM1</vt:lpstr>
      <vt:lpstr>CRBPPHSALAG__ETPP02X_BPPANN0</vt:lpstr>
      <vt:lpstr>CRBPPHSALAG__ETPP02X_BPRANN0</vt:lpstr>
      <vt:lpstr>CRBPPHSALAG__ETPP03__BEXANM1</vt:lpstr>
      <vt:lpstr>CRBPPHSALAG__ETPP03X_BEXANM1</vt:lpstr>
      <vt:lpstr>CRBPPHSALAG__ETPP03X_BPPANN0</vt:lpstr>
      <vt:lpstr>CRBPPHSALAG__ETPP03X_BPRANN0</vt:lpstr>
      <vt:lpstr>CRBPPHSALAG__ETPP04__BEXANM1</vt:lpstr>
      <vt:lpstr>CRBPPHSALAG__ETPP04X_BEXANM1</vt:lpstr>
      <vt:lpstr>CRBPPHSALAG__ETPP04X_BPPANN0</vt:lpstr>
      <vt:lpstr>CRBPPHSALAG__ETPP04X_BPRANN0</vt:lpstr>
      <vt:lpstr>CRBPPHSALAG__ETPP05__BEXANM1</vt:lpstr>
      <vt:lpstr>CRBPPHSALAG__ETPP05X_BEXANM1</vt:lpstr>
      <vt:lpstr>CRBPPHSALAG__ETPP05X_BPPANN0</vt:lpstr>
      <vt:lpstr>CRBPPHSALAG__ETPP05X_BPRANN0</vt:lpstr>
      <vt:lpstr>CRBPPHSALAG__ETPP06__BEXANM1</vt:lpstr>
      <vt:lpstr>CRBPPHSALAG__ETPP06X_BEXANM1</vt:lpstr>
      <vt:lpstr>CRBPPHSALAG__ETPP06X_BPPANN0</vt:lpstr>
      <vt:lpstr>CRBPPHSALAG__ETPP06X_BPRANN0</vt:lpstr>
      <vt:lpstr>CRBPPHSALAG__ETPP07__BEXANM1</vt:lpstr>
      <vt:lpstr>CRBPPHSALAG__ETPP07X_BEXANM1</vt:lpstr>
      <vt:lpstr>CRBPPHSALAG__ETPP07X_BPPANN0</vt:lpstr>
      <vt:lpstr>CRBPPHSALAG__ETPP07X_BPRANN0</vt:lpstr>
      <vt:lpstr>CRBPPHSALAG__ETPP08__BEXANM1</vt:lpstr>
      <vt:lpstr>CRBPPHSALAG__ETPP08X_BEXANM1</vt:lpstr>
      <vt:lpstr>CRBPPHSALAG__ETPP08X_BPPANN0</vt:lpstr>
      <vt:lpstr>CRBPPHSALAG__ETPP08X_BPRANN0</vt:lpstr>
      <vt:lpstr>CRBPPHSALAG__ETPP09__BEXANM1</vt:lpstr>
      <vt:lpstr>CRBPPHSALAG__ETPP09X_BEXANM1</vt:lpstr>
      <vt:lpstr>CRBPPHSALAG__ETPP09X_BPPANN0</vt:lpstr>
      <vt:lpstr>CRBPPHSALAG__ETPP09X_BPRANN0</vt:lpstr>
      <vt:lpstr>CRBPPHSALAG__ETPP10__BEXANM1</vt:lpstr>
      <vt:lpstr>CRBPPHSALAG__ETPP10X_BEXANM1</vt:lpstr>
      <vt:lpstr>CRBPPHSALAG__ETPP10X_BPPANN0</vt:lpstr>
      <vt:lpstr>CRBPPHSALAG__ETPP10X_BPRANN0</vt:lpstr>
      <vt:lpstr>CRBPPHSALAG__ETPP11__BEXANM1</vt:lpstr>
      <vt:lpstr>CRBPPHSALAG__ETPP11X_BEXANM1</vt:lpstr>
      <vt:lpstr>CRBPPHSALAG__ETPP11X_BPPANN0</vt:lpstr>
      <vt:lpstr>CRBPPHSALAG__ETPP11X_BPRANN0</vt:lpstr>
      <vt:lpstr>CRBPPHSALAG__ETPP12__BEXANM1</vt:lpstr>
      <vt:lpstr>CRBPPHSALAG__ETPP12X_BEXANM1</vt:lpstr>
      <vt:lpstr>CRBPPHSALAG__ETPP12X_BPPANN0</vt:lpstr>
      <vt:lpstr>CRBPPHSALAG__ETPP12X_BPRANN0</vt:lpstr>
      <vt:lpstr>CRBPPHSALAG__ETPP13__BEXANM1</vt:lpstr>
      <vt:lpstr>CRBPPHSALAG__ETPP13X_BEXANM1</vt:lpstr>
      <vt:lpstr>CRBPPHSALAG__ETPP13X_BPPANN0</vt:lpstr>
      <vt:lpstr>CRBPPHSALAG__ETPP13X_BPRANN0</vt:lpstr>
      <vt:lpstr>CRBPPHSALAG__ETPP14__BEXANM1</vt:lpstr>
      <vt:lpstr>CRBPPHSALAG__ETPP14X_BEXANM1</vt:lpstr>
      <vt:lpstr>CRBPPHSALAG__ETPP14X_BPPANN0</vt:lpstr>
      <vt:lpstr>CRBPPHSALAG__ETPP14X_BPRANN0</vt:lpstr>
      <vt:lpstr>CRBPPHSALAG__ETPP15__BEXANM1</vt:lpstr>
      <vt:lpstr>CRBPPHSALAG__ETPP15X_BEXANM1</vt:lpstr>
      <vt:lpstr>CRBPPHSALAG__ETPP15X_BPPANN0</vt:lpstr>
      <vt:lpstr>CRBPPHSALAG__ETPP15X_BPRANN0</vt:lpstr>
      <vt:lpstr>CRBPPHSALAG__ETPP16__BEXANM1</vt:lpstr>
      <vt:lpstr>CRBPPHSALAG__ETPP16X_BEXANM1</vt:lpstr>
      <vt:lpstr>CRBPPHSALAG__ETPP16X_BPPANN0</vt:lpstr>
      <vt:lpstr>CRBPPHSALAG__ETPP16X_BPRANN0</vt:lpstr>
      <vt:lpstr>CRBPPHSALAG__ETPPARC_BEXANM1</vt:lpstr>
      <vt:lpstr>CRBPPHSALAG__ETPPARCXBEXANM1</vt:lpstr>
      <vt:lpstr>CRBPPHSALAG__ETPPARCXBPPANN0</vt:lpstr>
      <vt:lpstr>CRBPPHSALAG__ETPPARCXBPRANN0</vt:lpstr>
      <vt:lpstr>CRBPPHSALAG__ETPR01__BEXANM1</vt:lpstr>
      <vt:lpstr>CRBPPHSALAG__ETPR01X_BEXANM1</vt:lpstr>
      <vt:lpstr>CRBPPHSALAG__ETPR01X_BPPANN0</vt:lpstr>
      <vt:lpstr>CRBPPHSALAG__ETPR01X_BPRANN0</vt:lpstr>
      <vt:lpstr>CRBPPHSALAG__ETPR02__BEXANM1</vt:lpstr>
      <vt:lpstr>CRBPPHSALAG__ETPR02X_BEXANM1</vt:lpstr>
      <vt:lpstr>CRBPPHSALAG__ETPR02X_BPPANN0</vt:lpstr>
      <vt:lpstr>CRBPPHSALAG__ETPR02X_BPRANN0</vt:lpstr>
      <vt:lpstr>CRBPPHSALAG__ETPR03__BEXANM1</vt:lpstr>
      <vt:lpstr>CRBPPHSALAG__ETPR03X_BEXANM1</vt:lpstr>
      <vt:lpstr>CRBPPHSALAG__ETPR03X_BPPANN0</vt:lpstr>
      <vt:lpstr>CRBPPHSALAG__ETPR03X_BPRANN0</vt:lpstr>
      <vt:lpstr>CRBPPHSALAG__ETPS01__BEXANM1</vt:lpstr>
      <vt:lpstr>CRBPPHSALAG__ETPS01X_BEXANM1</vt:lpstr>
      <vt:lpstr>CRBPPHSALAG__ETPS01X_BPPANN0</vt:lpstr>
      <vt:lpstr>CRBPPHSALAG__ETPS01X_BPRANN0</vt:lpstr>
      <vt:lpstr>CRBPPHSALAG__ETPS02__BEXANM1</vt:lpstr>
      <vt:lpstr>CRBPPHSALAG__ETPS02X_BEXANM1</vt:lpstr>
      <vt:lpstr>CRBPPHSALAG__ETPS02X_BPPANN0</vt:lpstr>
      <vt:lpstr>CRBPPHSALAG__ETPS02X_BPRANN0</vt:lpstr>
      <vt:lpstr>CRBPPHSALAG__ETPS03__BEXANM1</vt:lpstr>
      <vt:lpstr>CRBPPHSALAG__ETPS03X_BEXANM1</vt:lpstr>
      <vt:lpstr>CRBPPHSALAG__ETPS03X_BPPANN0</vt:lpstr>
      <vt:lpstr>CRBPPHSALAG__ETPS03X_BPRANN0</vt:lpstr>
      <vt:lpstr>CRBPPHSALAG__ETPS04__BEXANM1</vt:lpstr>
      <vt:lpstr>CRBPPHSALAG__ETPS04X_BEXANM1</vt:lpstr>
      <vt:lpstr>CRBPPHSALAG__ETPS04X_BPPANN0</vt:lpstr>
      <vt:lpstr>CRBPPHSALAG__ETPS04X_BPRANN0</vt:lpstr>
      <vt:lpstr>CRBPPHSALAG__ETPS05__BEXANM1</vt:lpstr>
      <vt:lpstr>CRBPPHSALAG__ETPS05X_BEXANM1</vt:lpstr>
      <vt:lpstr>CRBPPHSALAG__ETPS05X_BPPANN0</vt:lpstr>
      <vt:lpstr>CRBPPHSALAG__ETPS05X_BPRANN0</vt:lpstr>
      <vt:lpstr>CRBPPHSALAG__MNTAUTX_BEXANM1</vt:lpstr>
      <vt:lpstr>CRBPPHSALAG__MNTAUTX_BPPANN0</vt:lpstr>
      <vt:lpstr>CRBPPHSALAG__MNTAUTX_BPRANN0</vt:lpstr>
      <vt:lpstr>CRBPPHSALAG__MNTD01X_BEXANM1</vt:lpstr>
      <vt:lpstr>CRBPPHSALAG__MNTD01X_BPPANN0</vt:lpstr>
      <vt:lpstr>CRBPPHSALAG__MNTD01X_BPRANN0</vt:lpstr>
      <vt:lpstr>CRBPPHSALAG__MNTD02X_BEXANM1</vt:lpstr>
      <vt:lpstr>CRBPPHSALAG__MNTD02X_BPPANN0</vt:lpstr>
      <vt:lpstr>CRBPPHSALAG__MNTD02X_BPRANN0</vt:lpstr>
      <vt:lpstr>CRBPPHSALAG__MNTD03X_BEXANM1</vt:lpstr>
      <vt:lpstr>CRBPPHSALAG__MNTD03X_BPPANN0</vt:lpstr>
      <vt:lpstr>CRBPPHSALAG__MNTD03X_BPRANN0</vt:lpstr>
      <vt:lpstr>CRBPPHSALAG__MNTD04X_BEXANM1</vt:lpstr>
      <vt:lpstr>CRBPPHSALAG__MNTD04X_BPPANN0</vt:lpstr>
      <vt:lpstr>CRBPPHSALAG__MNTD04X_BPRANN0</vt:lpstr>
      <vt:lpstr>CRBPPHSALAG__MNTD05X_BEXANM1</vt:lpstr>
      <vt:lpstr>CRBPPHSALAG__MNTD05X_BPPANN0</vt:lpstr>
      <vt:lpstr>CRBPPHSALAG__MNTD05X_BPRANN0</vt:lpstr>
      <vt:lpstr>CRBPPHSALAG__MNTD06X_BEXANM1</vt:lpstr>
      <vt:lpstr>CRBPPHSALAG__MNTD06X_BPPANN0</vt:lpstr>
      <vt:lpstr>CRBPPHSALAG__MNTD06X_BPRANN0</vt:lpstr>
      <vt:lpstr>CRBPPHSALAG__MNTD07X_BEXANM1</vt:lpstr>
      <vt:lpstr>CRBPPHSALAG__MNTD07X_BPPANN0</vt:lpstr>
      <vt:lpstr>CRBPPHSALAG__MNTD07X_BPRANN0</vt:lpstr>
      <vt:lpstr>CRBPPHSALAG__MNTD08X_BEXANM1</vt:lpstr>
      <vt:lpstr>CRBPPHSALAG__MNTD08X_BPPANN0</vt:lpstr>
      <vt:lpstr>CRBPPHSALAG__MNTD08X_BPRANN0</vt:lpstr>
      <vt:lpstr>CRBPPHSALAG__MNTD09X_BEXANM1</vt:lpstr>
      <vt:lpstr>CRBPPHSALAG__MNTD09X_BPPANN0</vt:lpstr>
      <vt:lpstr>CRBPPHSALAG__MNTD09X_BPRANN0</vt:lpstr>
      <vt:lpstr>CRBPPHSALAG__MNTD10X_BEXANM1</vt:lpstr>
      <vt:lpstr>CRBPPHSALAG__MNTD10X_BPPANN0</vt:lpstr>
      <vt:lpstr>CRBPPHSALAG__MNTD10X_BPRANN0</vt:lpstr>
      <vt:lpstr>CRBPPHSALAG__MNTD11X_BEXANM1</vt:lpstr>
      <vt:lpstr>CRBPPHSALAG__MNTD11X_BPPANN0</vt:lpstr>
      <vt:lpstr>CRBPPHSALAG__MNTD11X_BPRANN0</vt:lpstr>
      <vt:lpstr>CRBPPHSALAG__MNTD12X_BEXANM1</vt:lpstr>
      <vt:lpstr>CRBPPHSALAG__MNTD12X_BPPANN0</vt:lpstr>
      <vt:lpstr>CRBPPHSALAG__MNTD12X_BPRANN0</vt:lpstr>
      <vt:lpstr>CRBPPHSALAG__MNTD13X_BEXANM1</vt:lpstr>
      <vt:lpstr>CRBPPHSALAG__MNTD13X_BPPANN0</vt:lpstr>
      <vt:lpstr>CRBPPHSALAG__MNTD13X_BPRANN0</vt:lpstr>
      <vt:lpstr>CRBPPHSALAG__MNTE01X_BEXANM1</vt:lpstr>
      <vt:lpstr>CRBPPHSALAG__MNTE01X_BPPANN0</vt:lpstr>
      <vt:lpstr>CRBPPHSALAG__MNTE01X_BPRANN0</vt:lpstr>
      <vt:lpstr>CRBPPHSALAG__MNTE02X_BEXANM1</vt:lpstr>
      <vt:lpstr>CRBPPHSALAG__MNTE02X_BPPANN0</vt:lpstr>
      <vt:lpstr>CRBPPHSALAG__MNTE02X_BPRANN0</vt:lpstr>
      <vt:lpstr>CRBPPHSALAG__MNTE03X_BEXANM1</vt:lpstr>
      <vt:lpstr>CRBPPHSALAG__MNTE03X_BPPANN0</vt:lpstr>
      <vt:lpstr>CRBPPHSALAG__MNTE03X_BPRANN0</vt:lpstr>
      <vt:lpstr>CRBPPHSALAG__MNTE04X_BEXANM1</vt:lpstr>
      <vt:lpstr>CRBPPHSALAG__MNTE04X_BPPANN0</vt:lpstr>
      <vt:lpstr>CRBPPHSALAG__MNTE04X_BPRANN0</vt:lpstr>
      <vt:lpstr>CRBPPHSALAG__MNTE05X_BEXANM1</vt:lpstr>
      <vt:lpstr>CRBPPHSALAG__MNTE05X_BPPANN0</vt:lpstr>
      <vt:lpstr>CRBPPHSALAG__MNTE05X_BPRANN0</vt:lpstr>
      <vt:lpstr>CRBPPHSALAG__MNTE06CXBEXANM1</vt:lpstr>
      <vt:lpstr>CRBPPHSALAG__MNTE06CXBPPANN0</vt:lpstr>
      <vt:lpstr>CRBPPHSALAG__MNTE06CXBPRANN0</vt:lpstr>
      <vt:lpstr>CRBPPHSALAG__MNTE06X_BEXANM1</vt:lpstr>
      <vt:lpstr>CRBPPHSALAG__MNTE06X_BPPANN0</vt:lpstr>
      <vt:lpstr>CRBPPHSALAG__MNTE06X_BPRANN0</vt:lpstr>
      <vt:lpstr>CRBPPHSALAG__MNTE07CXBEXANM1</vt:lpstr>
      <vt:lpstr>CRBPPHSALAG__MNTE07CXBPPANN0</vt:lpstr>
      <vt:lpstr>CRBPPHSALAG__MNTE07CXBPRANN0</vt:lpstr>
      <vt:lpstr>CRBPPHSALAG__MNTE07X_BEXANM1</vt:lpstr>
      <vt:lpstr>CRBPPHSALAG__MNTE07X_BPPANN0</vt:lpstr>
      <vt:lpstr>CRBPPHSALAG__MNTE07X_BPRANN0</vt:lpstr>
      <vt:lpstr>CRBPPHSALAG__MNTE08X_BEXANM1</vt:lpstr>
      <vt:lpstr>CRBPPHSALAG__MNTE08X_BPPANN0</vt:lpstr>
      <vt:lpstr>CRBPPHSALAG__MNTE08X_BPRANN0</vt:lpstr>
      <vt:lpstr>CRBPPHSALAG__MNTE09X_BEXANM1</vt:lpstr>
      <vt:lpstr>CRBPPHSALAG__MNTE09X_BPPANN0</vt:lpstr>
      <vt:lpstr>CRBPPHSALAG__MNTE09X_BPRANN0</vt:lpstr>
      <vt:lpstr>CRBPPHSALAG__MNTE10X_BEXANM1</vt:lpstr>
      <vt:lpstr>CRBPPHSALAG__MNTE10X_BPPANN0</vt:lpstr>
      <vt:lpstr>CRBPPHSALAG__MNTE10X_BPRANN0</vt:lpstr>
      <vt:lpstr>CRBPPHSALAG__MNTE11X_BEXANM1</vt:lpstr>
      <vt:lpstr>CRBPPHSALAG__MNTE11X_BPPANN0</vt:lpstr>
      <vt:lpstr>CRBPPHSALAG__MNTE11X_BPRANN0</vt:lpstr>
      <vt:lpstr>CRBPPHSALAG__MNTE12X_BEXANM1</vt:lpstr>
      <vt:lpstr>CRBPPHSALAG__MNTE12X_BPPANN0</vt:lpstr>
      <vt:lpstr>CRBPPHSALAG__MNTE12X_BPRANN0</vt:lpstr>
      <vt:lpstr>CRBPPHSALAG__MNTE13X_BEXANM1</vt:lpstr>
      <vt:lpstr>CRBPPHSALAG__MNTE13X_BPPANN0</vt:lpstr>
      <vt:lpstr>CRBPPHSALAG__MNTE13X_BPRANN0</vt:lpstr>
      <vt:lpstr>CRBPPHSALAG__MNTE14X_BEXANM1</vt:lpstr>
      <vt:lpstr>CRBPPHSALAG__MNTE14X_BPPANN0</vt:lpstr>
      <vt:lpstr>CRBPPHSALAG__MNTE14X_BPRANN0</vt:lpstr>
      <vt:lpstr>CRBPPHSALAG__MNTE15X_BEXANM1</vt:lpstr>
      <vt:lpstr>CRBPPHSALAG__MNTE15X_BPPANN0</vt:lpstr>
      <vt:lpstr>CRBPPHSALAG__MNTE15X_BPRANN0</vt:lpstr>
      <vt:lpstr>CRBPPHSALAG__MNTE16X_BEXANM1</vt:lpstr>
      <vt:lpstr>CRBPPHSALAG__MNTE16X_BPPANN0</vt:lpstr>
      <vt:lpstr>CRBPPHSALAG__MNTE16X_BPRANN0</vt:lpstr>
      <vt:lpstr>CRBPPHSALAG__MNTE17X_BEXANM1</vt:lpstr>
      <vt:lpstr>CRBPPHSALAG__MNTE17X_BPPANN0</vt:lpstr>
      <vt:lpstr>CRBPPHSALAG__MNTE17X_BPRANN0</vt:lpstr>
      <vt:lpstr>CRBPPHSALAG__MNTE18X_BEXANM1</vt:lpstr>
      <vt:lpstr>CRBPPHSALAG__MNTE18X_BPPANN0</vt:lpstr>
      <vt:lpstr>CRBPPHSALAG__MNTE18X_BPRANN0</vt:lpstr>
      <vt:lpstr>CRBPPHSALAG__MNTE19X_BEXANM1</vt:lpstr>
      <vt:lpstr>CRBPPHSALAG__MNTE19X_BPPANN0</vt:lpstr>
      <vt:lpstr>CRBPPHSALAG__MNTE19X_BPRANN0</vt:lpstr>
      <vt:lpstr>CRBPPHSALAG__MNTE20X_BEXANM1</vt:lpstr>
      <vt:lpstr>CRBPPHSALAG__MNTE20X_BPPANN0</vt:lpstr>
      <vt:lpstr>CRBPPHSALAG__MNTE20X_BPRANN0</vt:lpstr>
      <vt:lpstr>CRBPPHSALAG__MNTE21X_BEXANM1</vt:lpstr>
      <vt:lpstr>CRBPPHSALAG__MNTE21X_BPPANN0</vt:lpstr>
      <vt:lpstr>CRBPPHSALAG__MNTE21X_BPRANN0</vt:lpstr>
      <vt:lpstr>CRBPPHSALAG__MNTE22X_BEXANM1</vt:lpstr>
      <vt:lpstr>CRBPPHSALAG__MNTE22X_BPPANN0</vt:lpstr>
      <vt:lpstr>CRBPPHSALAG__MNTE22X_BPRANN0</vt:lpstr>
      <vt:lpstr>CRBPPHSALAG__MNTE23X_BEXANM1</vt:lpstr>
      <vt:lpstr>CRBPPHSALAG__MNTE23X_BPPANN0</vt:lpstr>
      <vt:lpstr>CRBPPHSALAG__MNTE23X_BPRANN0</vt:lpstr>
      <vt:lpstr>CRBPPHSALAG__MNTE24X_BEXANM1</vt:lpstr>
      <vt:lpstr>CRBPPHSALAG__MNTE24X_BPPANN0</vt:lpstr>
      <vt:lpstr>CRBPPHSALAG__MNTE24X_BPRANN0</vt:lpstr>
      <vt:lpstr>CRBPPHSALAG__MNTE25X_BEXANM1</vt:lpstr>
      <vt:lpstr>CRBPPHSALAG__MNTE25X_BPPANN0</vt:lpstr>
      <vt:lpstr>CRBPPHSALAG__MNTE25X_BPRANN0</vt:lpstr>
      <vt:lpstr>CRBPPHSALAG__MNTE26X_BEXANM1</vt:lpstr>
      <vt:lpstr>CRBPPHSALAG__MNTE26X_BPPANN0</vt:lpstr>
      <vt:lpstr>CRBPPHSALAG__MNTE26X_BPRANN0</vt:lpstr>
      <vt:lpstr>CRBPPHSALAG__MNTE27X_BEXANM1</vt:lpstr>
      <vt:lpstr>CRBPPHSALAG__MNTE27X_BPPANN0</vt:lpstr>
      <vt:lpstr>CRBPPHSALAG__MNTE27X_BPRANN0</vt:lpstr>
      <vt:lpstr>CRBPPHSALAG__MNTE28X_BEXANM1</vt:lpstr>
      <vt:lpstr>CRBPPHSALAG__MNTE28X_BPPANN0</vt:lpstr>
      <vt:lpstr>CRBPPHSALAG__MNTE28X_BPRANN0</vt:lpstr>
      <vt:lpstr>CRBPPHSALAG__MNTE29X_BEXANM1</vt:lpstr>
      <vt:lpstr>CRBPPHSALAG__MNTE29X_BPPANN0</vt:lpstr>
      <vt:lpstr>CRBPPHSALAG__MNTE29X_BPRANN0</vt:lpstr>
      <vt:lpstr>CRBPPHSALAG__MNTE30X_BEXANM1</vt:lpstr>
      <vt:lpstr>CRBPPHSALAG__MNTE30X_BPPANN0</vt:lpstr>
      <vt:lpstr>CRBPPHSALAG__MNTE30X_BPRANN0</vt:lpstr>
      <vt:lpstr>CRBPPHSALAG__MNTG01X_BEXANM1</vt:lpstr>
      <vt:lpstr>CRBPPHSALAG__MNTG01X_BPPANN0</vt:lpstr>
      <vt:lpstr>CRBPPHSALAG__MNTG01X_BPRANN0</vt:lpstr>
      <vt:lpstr>CRBPPHSALAG__MNTG02X_BEXANM1</vt:lpstr>
      <vt:lpstr>CRBPPHSALAG__MNTG02X_BPPANN0</vt:lpstr>
      <vt:lpstr>CRBPPHSALAG__MNTG02X_BPRANN0</vt:lpstr>
      <vt:lpstr>CRBPPHSALAG__MNTG03X_BEXANM1</vt:lpstr>
      <vt:lpstr>CRBPPHSALAG__MNTG03X_BPPANN0</vt:lpstr>
      <vt:lpstr>CRBPPHSALAG__MNTG03X_BPRANN0</vt:lpstr>
      <vt:lpstr>CRBPPHSALAG__MNTM01X_BEXANM1</vt:lpstr>
      <vt:lpstr>CRBPPHSALAG__MNTM01X_BPPANN0</vt:lpstr>
      <vt:lpstr>CRBPPHSALAG__MNTM01X_BPRANN0</vt:lpstr>
      <vt:lpstr>CRBPPHSALAG__MNTM02X_BEXANM1</vt:lpstr>
      <vt:lpstr>CRBPPHSALAG__MNTM02X_BPPANN0</vt:lpstr>
      <vt:lpstr>CRBPPHSALAG__MNTM02X_BPRANN0</vt:lpstr>
      <vt:lpstr>CRBPPHSALAG__MNTM03X_BEXANM1</vt:lpstr>
      <vt:lpstr>CRBPPHSALAG__MNTM03X_BPPANN0</vt:lpstr>
      <vt:lpstr>CRBPPHSALAG__MNTM03X_BPRANN0</vt:lpstr>
      <vt:lpstr>CRBPPHSALAG__MNTM04X_BEXANM1</vt:lpstr>
      <vt:lpstr>CRBPPHSALAG__MNTM04X_BPPANN0</vt:lpstr>
      <vt:lpstr>CRBPPHSALAG__MNTM04X_BPRANN0</vt:lpstr>
      <vt:lpstr>CRBPPHSALAG__MNTM05X_BEXANM1</vt:lpstr>
      <vt:lpstr>CRBPPHSALAG__MNTM05X_BPPANN0</vt:lpstr>
      <vt:lpstr>CRBPPHSALAG__MNTM05X_BPRANN0</vt:lpstr>
      <vt:lpstr>CRBPPHSALAG__MNTM06X_BEXANM1</vt:lpstr>
      <vt:lpstr>CRBPPHSALAG__MNTM06X_BPPANN0</vt:lpstr>
      <vt:lpstr>CRBPPHSALAG__MNTM06X_BPRANN0</vt:lpstr>
      <vt:lpstr>CRBPPHSALAG__MNTM07X_BEXANM1</vt:lpstr>
      <vt:lpstr>CRBPPHSALAG__MNTM07X_BPPANN0</vt:lpstr>
      <vt:lpstr>CRBPPHSALAG__MNTM07X_BPRANN0</vt:lpstr>
      <vt:lpstr>CRBPPHSALAG__MNTM08X_BEXANM1</vt:lpstr>
      <vt:lpstr>CRBPPHSALAG__MNTM08X_BPPANN0</vt:lpstr>
      <vt:lpstr>CRBPPHSALAG__MNTM08X_BPRANN0</vt:lpstr>
      <vt:lpstr>CRBPPHSALAG__MNTP01X_BEXANM1</vt:lpstr>
      <vt:lpstr>CRBPPHSALAG__MNTP01X_BPPANN0</vt:lpstr>
      <vt:lpstr>CRBPPHSALAG__MNTP01X_BPRANN0</vt:lpstr>
      <vt:lpstr>CRBPPHSALAG__MNTP02X_BEXANM1</vt:lpstr>
      <vt:lpstr>CRBPPHSALAG__MNTP02X_BPPANN0</vt:lpstr>
      <vt:lpstr>CRBPPHSALAG__MNTP02X_BPRANN0</vt:lpstr>
      <vt:lpstr>CRBPPHSALAG__MNTP03X_BEXANM1</vt:lpstr>
      <vt:lpstr>CRBPPHSALAG__MNTP03X_BPPANN0</vt:lpstr>
      <vt:lpstr>CRBPPHSALAG__MNTP03X_BPRANN0</vt:lpstr>
      <vt:lpstr>CRBPPHSALAG__MNTP04X_BEXANM1</vt:lpstr>
      <vt:lpstr>CRBPPHSALAG__MNTP04X_BPPANN0</vt:lpstr>
      <vt:lpstr>CRBPPHSALAG__MNTP04X_BPRANN0</vt:lpstr>
      <vt:lpstr>CRBPPHSALAG__MNTP05X_BEXANM1</vt:lpstr>
      <vt:lpstr>CRBPPHSALAG__MNTP05X_BPPANN0</vt:lpstr>
      <vt:lpstr>CRBPPHSALAG__MNTP05X_BPRANN0</vt:lpstr>
      <vt:lpstr>CRBPPHSALAG__MNTP06X_BEXANM1</vt:lpstr>
      <vt:lpstr>CRBPPHSALAG__MNTP06X_BPPANN0</vt:lpstr>
      <vt:lpstr>CRBPPHSALAG__MNTP06X_BPRANN0</vt:lpstr>
      <vt:lpstr>CRBPPHSALAG__MNTP07X_BEXANM1</vt:lpstr>
      <vt:lpstr>CRBPPHSALAG__MNTP07X_BPPANN0</vt:lpstr>
      <vt:lpstr>CRBPPHSALAG__MNTP07X_BPRANN0</vt:lpstr>
      <vt:lpstr>CRBPPHSALAG__MNTP08X_BEXANM1</vt:lpstr>
      <vt:lpstr>CRBPPHSALAG__MNTP08X_BPPANN0</vt:lpstr>
      <vt:lpstr>CRBPPHSALAG__MNTP08X_BPRANN0</vt:lpstr>
      <vt:lpstr>CRBPPHSALAG__MNTP09X_BEXANM1</vt:lpstr>
      <vt:lpstr>CRBPPHSALAG__MNTP09X_BPPANN0</vt:lpstr>
      <vt:lpstr>CRBPPHSALAG__MNTP09X_BPRANN0</vt:lpstr>
      <vt:lpstr>CRBPPHSALAG__MNTP10X_BEXANM1</vt:lpstr>
      <vt:lpstr>CRBPPHSALAG__MNTP10X_BPPANN0</vt:lpstr>
      <vt:lpstr>CRBPPHSALAG__MNTP10X_BPRANN0</vt:lpstr>
      <vt:lpstr>CRBPPHSALAG__MNTP11X_BEXANM1</vt:lpstr>
      <vt:lpstr>CRBPPHSALAG__MNTP11X_BPPANN0</vt:lpstr>
      <vt:lpstr>CRBPPHSALAG__MNTP11X_BPRANN0</vt:lpstr>
      <vt:lpstr>CRBPPHSALAG__MNTP12X_BEXANM1</vt:lpstr>
      <vt:lpstr>CRBPPHSALAG__MNTP12X_BPPANN0</vt:lpstr>
      <vt:lpstr>CRBPPHSALAG__MNTP12X_BPRANN0</vt:lpstr>
      <vt:lpstr>CRBPPHSALAG__MNTP13X_BEXANM1</vt:lpstr>
      <vt:lpstr>CRBPPHSALAG__MNTP13X_BPPANN0</vt:lpstr>
      <vt:lpstr>CRBPPHSALAG__MNTP13X_BPRANN0</vt:lpstr>
      <vt:lpstr>CRBPPHSALAG__MNTP14X_BEXANM1</vt:lpstr>
      <vt:lpstr>CRBPPHSALAG__MNTP14X_BPPANN0</vt:lpstr>
      <vt:lpstr>CRBPPHSALAG__MNTP14X_BPRANN0</vt:lpstr>
      <vt:lpstr>CRBPPHSALAG__MNTP15X_BEXANM1</vt:lpstr>
      <vt:lpstr>CRBPPHSALAG__MNTP15X_BPPANN0</vt:lpstr>
      <vt:lpstr>CRBPPHSALAG__MNTP15X_BPRANN0</vt:lpstr>
      <vt:lpstr>CRBPPHSALAG__MNTP16X_BEXANM1</vt:lpstr>
      <vt:lpstr>CRBPPHSALAG__MNTP16X_BPPANN0</vt:lpstr>
      <vt:lpstr>CRBPPHSALAG__MNTP16X_BPRANN0</vt:lpstr>
      <vt:lpstr>CRBPPHSALAG__MNTPARCXBEXANM1</vt:lpstr>
      <vt:lpstr>CRBPPHSALAG__MNTPARCXBPPANN0</vt:lpstr>
      <vt:lpstr>CRBPPHSALAG__MNTPARCXBPRANN0</vt:lpstr>
      <vt:lpstr>CRBPPHSALAG__MNTR01X_BEXANM1</vt:lpstr>
      <vt:lpstr>CRBPPHSALAG__MNTR01X_BPPANN0</vt:lpstr>
      <vt:lpstr>CRBPPHSALAG__MNTR01X_BPRANN0</vt:lpstr>
      <vt:lpstr>CRBPPHSALAG__MNTR02X_BEXANM1</vt:lpstr>
      <vt:lpstr>CRBPPHSALAG__MNTR02X_BPPANN0</vt:lpstr>
      <vt:lpstr>CRBPPHSALAG__MNTR02X_BPRANN0</vt:lpstr>
      <vt:lpstr>CRBPPHSALAG__MNTR03X_BEXANM1</vt:lpstr>
      <vt:lpstr>CRBPPHSALAG__MNTR03X_BPPANN0</vt:lpstr>
      <vt:lpstr>CRBPPHSALAG__MNTR03X_BPRANN0</vt:lpstr>
      <vt:lpstr>CRBPPHSALAG__MNTS01X_BEXANM1</vt:lpstr>
      <vt:lpstr>CRBPPHSALAG__MNTS01X_BPPANN0</vt:lpstr>
      <vt:lpstr>CRBPPHSALAG__MNTS01X_BPRANN0</vt:lpstr>
      <vt:lpstr>CRBPPHSALAG__MNTS02X_BEXANM1</vt:lpstr>
      <vt:lpstr>CRBPPHSALAG__MNTS02X_BPPANN0</vt:lpstr>
      <vt:lpstr>CRBPPHSALAG__MNTS02X_BPRANN0</vt:lpstr>
      <vt:lpstr>CRBPPHSALAG__MNTS03X_BEXANM1</vt:lpstr>
      <vt:lpstr>CRBPPHSALAG__MNTS03X_BPPANN0</vt:lpstr>
      <vt:lpstr>CRBPPHSALAG__MNTS03X_BPRANN0</vt:lpstr>
      <vt:lpstr>CRBPPHSALAG__MNTS04X_BEXANM1</vt:lpstr>
      <vt:lpstr>CRBPPHSALAG__MNTS04X_BPPANN0</vt:lpstr>
      <vt:lpstr>CRBPPHSALAG__MNTS04X_BPRANN0</vt:lpstr>
      <vt:lpstr>CRBPPHSALAG__MNTS05X_BEXANM1</vt:lpstr>
      <vt:lpstr>CRBPPHSALAG__MNTS05X_BPPANN0</vt:lpstr>
      <vt:lpstr>CRBPPHSALAG__MNTS05X_BPRANN0</vt:lpstr>
      <vt:lpstr>CRBPPHSALAG__SALAUT__BEXANM1</vt:lpstr>
      <vt:lpstr>CRBPPHSALAG__SALAUT__BPPANN0</vt:lpstr>
      <vt:lpstr>CRBPPHSALAG__SALAUT__BPRANN0</vt:lpstr>
      <vt:lpstr>CRBPPHSALAG__SALD01__BEXANM1</vt:lpstr>
      <vt:lpstr>CRBPPHSALAG__SALD01__BPPANN0</vt:lpstr>
      <vt:lpstr>CRBPPHSALAG__SALD01__BPRANN0</vt:lpstr>
      <vt:lpstr>CRBPPHSALAG__SALD02__BEXANM1</vt:lpstr>
      <vt:lpstr>CRBPPHSALAG__SALD02__BPPANN0</vt:lpstr>
      <vt:lpstr>CRBPPHSALAG__SALD02__BPRANN0</vt:lpstr>
      <vt:lpstr>CRBPPHSALAG__SALD03__BEXANM1</vt:lpstr>
      <vt:lpstr>CRBPPHSALAG__SALD03__BPPANN0</vt:lpstr>
      <vt:lpstr>CRBPPHSALAG__SALD03__BPRANN0</vt:lpstr>
      <vt:lpstr>CRBPPHSALAG__SALD04__BEXANM1</vt:lpstr>
      <vt:lpstr>CRBPPHSALAG__SALD04__BPPANN0</vt:lpstr>
      <vt:lpstr>CRBPPHSALAG__SALD04__BPRANN0</vt:lpstr>
      <vt:lpstr>CRBPPHSALAG__SALD05__BEXANM1</vt:lpstr>
      <vt:lpstr>CRBPPHSALAG__SALD05__BPPANN0</vt:lpstr>
      <vt:lpstr>CRBPPHSALAG__SALD05__BPRANN0</vt:lpstr>
      <vt:lpstr>CRBPPHSALAG__SALD06__BEXANM1</vt:lpstr>
      <vt:lpstr>CRBPPHSALAG__SALD06__BPPANN0</vt:lpstr>
      <vt:lpstr>CRBPPHSALAG__SALD06__BPRANN0</vt:lpstr>
      <vt:lpstr>CRBPPHSALAG__SALD07__BEXANM1</vt:lpstr>
      <vt:lpstr>CRBPPHSALAG__SALD07__BPPANN0</vt:lpstr>
      <vt:lpstr>CRBPPHSALAG__SALD07__BPRANN0</vt:lpstr>
      <vt:lpstr>CRBPPHSALAG__SALD08__BEXANM1</vt:lpstr>
      <vt:lpstr>CRBPPHSALAG__SALD08__BPPANN0</vt:lpstr>
      <vt:lpstr>CRBPPHSALAG__SALD08__BPRANN0</vt:lpstr>
      <vt:lpstr>CRBPPHSALAG__SALD09__BEXANM1</vt:lpstr>
      <vt:lpstr>CRBPPHSALAG__SALD09__BPPANN0</vt:lpstr>
      <vt:lpstr>CRBPPHSALAG__SALD09__BPRANN0</vt:lpstr>
      <vt:lpstr>CRBPPHSALAG__SALD10__BEXANM1</vt:lpstr>
      <vt:lpstr>CRBPPHSALAG__SALD10__BPPANN0</vt:lpstr>
      <vt:lpstr>CRBPPHSALAG__SALD10__BPRANN0</vt:lpstr>
      <vt:lpstr>CRBPPHSALAG__SALD11__BEXANM1</vt:lpstr>
      <vt:lpstr>CRBPPHSALAG__SALD11__BPPANN0</vt:lpstr>
      <vt:lpstr>CRBPPHSALAG__SALD11__BPRANN0</vt:lpstr>
      <vt:lpstr>CRBPPHSALAG__SALD12__BEXANM1</vt:lpstr>
      <vt:lpstr>CRBPPHSALAG__SALD12__BPPANN0</vt:lpstr>
      <vt:lpstr>CRBPPHSALAG__SALD12__BPRANN0</vt:lpstr>
      <vt:lpstr>CRBPPHSALAG__SALD13__BEXANM1</vt:lpstr>
      <vt:lpstr>CRBPPHSALAG__SALD13__BPPANN0</vt:lpstr>
      <vt:lpstr>CRBPPHSALAG__SALD13__BPRANN0</vt:lpstr>
      <vt:lpstr>CRBPPHSALAG__SALE01__BEXANM1</vt:lpstr>
      <vt:lpstr>CRBPPHSALAG__SALE01__BPPANN0</vt:lpstr>
      <vt:lpstr>CRBPPHSALAG__SALE01__BPRANN0</vt:lpstr>
      <vt:lpstr>CRBPPHSALAG__SALE02__BEXANM1</vt:lpstr>
      <vt:lpstr>CRBPPHSALAG__SALE02__BPPANN0</vt:lpstr>
      <vt:lpstr>CRBPPHSALAG__SALE02__BPRANN0</vt:lpstr>
      <vt:lpstr>CRBPPHSALAG__SALE03__BEXANM1</vt:lpstr>
      <vt:lpstr>CRBPPHSALAG__SALE03__BPPANN0</vt:lpstr>
      <vt:lpstr>CRBPPHSALAG__SALE03__BPRANN0</vt:lpstr>
      <vt:lpstr>CRBPPHSALAG__SALE04__BEXANM1</vt:lpstr>
      <vt:lpstr>CRBPPHSALAG__SALE04__BPPANN0</vt:lpstr>
      <vt:lpstr>CRBPPHSALAG__SALE04__BPRANN0</vt:lpstr>
      <vt:lpstr>CRBPPHSALAG__SALE05__BEXANM1</vt:lpstr>
      <vt:lpstr>CRBPPHSALAG__SALE05__BPPANN0</vt:lpstr>
      <vt:lpstr>CRBPPHSALAG__SALE05__BPRANN0</vt:lpstr>
      <vt:lpstr>CRBPPHSALAG__SALE06__BEXANM1</vt:lpstr>
      <vt:lpstr>CRBPPHSALAG__SALE06__BPPANN0</vt:lpstr>
      <vt:lpstr>CRBPPHSALAG__SALE06__BPRANN0</vt:lpstr>
      <vt:lpstr>CRBPPHSALAG__SALE06C_BEXANM1</vt:lpstr>
      <vt:lpstr>CRBPPHSALAG__SALE06C_BPPANN0</vt:lpstr>
      <vt:lpstr>CRBPPHSALAG__SALE06C_BPRANN0</vt:lpstr>
      <vt:lpstr>CRBPPHSALAG__SALE07__BEXANM1</vt:lpstr>
      <vt:lpstr>CRBPPHSALAG__SALE07__BPPANN0</vt:lpstr>
      <vt:lpstr>CRBPPHSALAG__SALE07__BPRANN0</vt:lpstr>
      <vt:lpstr>CRBPPHSALAG__SALE07C_BEXANM1</vt:lpstr>
      <vt:lpstr>CRBPPHSALAG__SALE07C_BPPANN0</vt:lpstr>
      <vt:lpstr>CRBPPHSALAG__SALE07C_BPRANN0</vt:lpstr>
      <vt:lpstr>CRBPPHSALAG__SALE08__BEXANM1</vt:lpstr>
      <vt:lpstr>CRBPPHSALAG__SALE08__BPPANN0</vt:lpstr>
      <vt:lpstr>CRBPPHSALAG__SALE08__BPRANN0</vt:lpstr>
      <vt:lpstr>CRBPPHSALAG__SALE09__BEXANM1</vt:lpstr>
      <vt:lpstr>CRBPPHSALAG__SALE09__BPPANN0</vt:lpstr>
      <vt:lpstr>CRBPPHSALAG__SALE09__BPRANN0</vt:lpstr>
      <vt:lpstr>CRBPPHSALAG__SALE10__BEXANM1</vt:lpstr>
      <vt:lpstr>CRBPPHSALAG__SALE10__BPPANN0</vt:lpstr>
      <vt:lpstr>CRBPPHSALAG__SALE10__BPRANN0</vt:lpstr>
      <vt:lpstr>CRBPPHSALAG__SALE11__BEXANM1</vt:lpstr>
      <vt:lpstr>CRBPPHSALAG__SALE11__BPPANN0</vt:lpstr>
      <vt:lpstr>CRBPPHSALAG__SALE11__BPRANN0</vt:lpstr>
      <vt:lpstr>CRBPPHSALAG__SALE12__BEXANM1</vt:lpstr>
      <vt:lpstr>CRBPPHSALAG__SALE12__BPPANN0</vt:lpstr>
      <vt:lpstr>CRBPPHSALAG__SALE12__BPRANN0</vt:lpstr>
      <vt:lpstr>CRBPPHSALAG__SALE13__BEXANM1</vt:lpstr>
      <vt:lpstr>CRBPPHSALAG__SALE13__BPPANN0</vt:lpstr>
      <vt:lpstr>CRBPPHSALAG__SALE13__BPRANN0</vt:lpstr>
      <vt:lpstr>CRBPPHSALAG__SALE14__BEXANM1</vt:lpstr>
      <vt:lpstr>CRBPPHSALAG__SALE14__BPPANN0</vt:lpstr>
      <vt:lpstr>CRBPPHSALAG__SALE14__BPRANN0</vt:lpstr>
      <vt:lpstr>CRBPPHSALAG__SALE15__BEXANM1</vt:lpstr>
      <vt:lpstr>CRBPPHSALAG__SALE15__BPPANN0</vt:lpstr>
      <vt:lpstr>CRBPPHSALAG__SALE15__BPRANN0</vt:lpstr>
      <vt:lpstr>CRBPPHSALAG__SALE16__BEXANM1</vt:lpstr>
      <vt:lpstr>CRBPPHSALAG__SALE16__BPPANN0</vt:lpstr>
      <vt:lpstr>CRBPPHSALAG__SALE16__BPRANN0</vt:lpstr>
      <vt:lpstr>CRBPPHSALAG__SALE17__BEXANM1</vt:lpstr>
      <vt:lpstr>CRBPPHSALAG__SALE17__BPPANN0</vt:lpstr>
      <vt:lpstr>CRBPPHSALAG__SALE17__BPRANN0</vt:lpstr>
      <vt:lpstr>CRBPPHSALAG__SALE18__BEXANM1</vt:lpstr>
      <vt:lpstr>CRBPPHSALAG__SALE18__BPPANN0</vt:lpstr>
      <vt:lpstr>CRBPPHSALAG__SALE18__BPRANN0</vt:lpstr>
      <vt:lpstr>CRBPPHSALAG__SALE19__BEXANM1</vt:lpstr>
      <vt:lpstr>CRBPPHSALAG__SALE19__BPPANN0</vt:lpstr>
      <vt:lpstr>CRBPPHSALAG__SALE19__BPRANN0</vt:lpstr>
      <vt:lpstr>CRBPPHSALAG__SALE20__BEXANM1</vt:lpstr>
      <vt:lpstr>CRBPPHSALAG__SALE20__BPPANN0</vt:lpstr>
      <vt:lpstr>CRBPPHSALAG__SALE20__BPRANN0</vt:lpstr>
      <vt:lpstr>CRBPPHSALAG__SALE21__BEXANM1</vt:lpstr>
      <vt:lpstr>CRBPPHSALAG__SALE21__BPPANN0</vt:lpstr>
      <vt:lpstr>CRBPPHSALAG__SALE21__BPRANN0</vt:lpstr>
      <vt:lpstr>CRBPPHSALAG__SALE22__BEXANM1</vt:lpstr>
      <vt:lpstr>CRBPPHSALAG__SALE22__BPPANN0</vt:lpstr>
      <vt:lpstr>CRBPPHSALAG__SALE22__BPRANN0</vt:lpstr>
      <vt:lpstr>CRBPPHSALAG__SALE23__BEXANM1</vt:lpstr>
      <vt:lpstr>CRBPPHSALAG__SALE23__BPPANN0</vt:lpstr>
      <vt:lpstr>CRBPPHSALAG__SALE23__BPRANN0</vt:lpstr>
      <vt:lpstr>CRBPPHSALAG__SALE24__BEXANM1</vt:lpstr>
      <vt:lpstr>CRBPPHSALAG__SALE24__BPPANN0</vt:lpstr>
      <vt:lpstr>CRBPPHSALAG__SALE24__BPRANN0</vt:lpstr>
      <vt:lpstr>CRBPPHSALAG__SALE25__BEXANM1</vt:lpstr>
      <vt:lpstr>CRBPPHSALAG__SALE25__BPPANN0</vt:lpstr>
      <vt:lpstr>CRBPPHSALAG__SALE25__BPRANN0</vt:lpstr>
      <vt:lpstr>CRBPPHSALAG__SALE26__BEXANM1</vt:lpstr>
      <vt:lpstr>CRBPPHSALAG__SALE26__BPPANN0</vt:lpstr>
      <vt:lpstr>CRBPPHSALAG__SALE26__BPRANN0</vt:lpstr>
      <vt:lpstr>CRBPPHSALAG__SALE27__BEXANM1</vt:lpstr>
      <vt:lpstr>CRBPPHSALAG__SALE27__BPPANN0</vt:lpstr>
      <vt:lpstr>CRBPPHSALAG__SALE27__BPRANN0</vt:lpstr>
      <vt:lpstr>CRBPPHSALAG__SALE28__BEXANM1</vt:lpstr>
      <vt:lpstr>CRBPPHSALAG__SALE28__BPPANN0</vt:lpstr>
      <vt:lpstr>CRBPPHSALAG__SALE28__BPRANN0</vt:lpstr>
      <vt:lpstr>CRBPPHSALAG__SALE29__BEXANM1</vt:lpstr>
      <vt:lpstr>CRBPPHSALAG__SALE29__BPPANN0</vt:lpstr>
      <vt:lpstr>CRBPPHSALAG__SALE29__BPRANN0</vt:lpstr>
      <vt:lpstr>CRBPPHSALAG__SALE30__BEXANM1</vt:lpstr>
      <vt:lpstr>CRBPPHSALAG__SALE30__BPPANN0</vt:lpstr>
      <vt:lpstr>CRBPPHSALAG__SALE30__BPRANN0</vt:lpstr>
      <vt:lpstr>CRBPPHSALAG__SALG01__BEXANM1</vt:lpstr>
      <vt:lpstr>CRBPPHSALAG__SALG01__BPPANN0</vt:lpstr>
      <vt:lpstr>CRBPPHSALAG__SALG01__BPRANN0</vt:lpstr>
      <vt:lpstr>CRBPPHSALAG__SALG02__BEXANM1</vt:lpstr>
      <vt:lpstr>CRBPPHSALAG__SALG02__BPPANN0</vt:lpstr>
      <vt:lpstr>CRBPPHSALAG__SALG02__BPRANN0</vt:lpstr>
      <vt:lpstr>CRBPPHSALAG__SALG03__BEXANM1</vt:lpstr>
      <vt:lpstr>CRBPPHSALAG__SALG03__BPPANN0</vt:lpstr>
      <vt:lpstr>CRBPPHSALAG__SALG03__BPRANN0</vt:lpstr>
      <vt:lpstr>CRBPPHSALAG__SALM01__BEXANM1</vt:lpstr>
      <vt:lpstr>CRBPPHSALAG__SALM01__BPPANN0</vt:lpstr>
      <vt:lpstr>CRBPPHSALAG__SALM01__BPRANN0</vt:lpstr>
      <vt:lpstr>CRBPPHSALAG__SALM02__BEXANM1</vt:lpstr>
      <vt:lpstr>CRBPPHSALAG__SALM02__BPPANN0</vt:lpstr>
      <vt:lpstr>CRBPPHSALAG__SALM02__BPRANN0</vt:lpstr>
      <vt:lpstr>CRBPPHSALAG__SALM03__BEXANM1</vt:lpstr>
      <vt:lpstr>CRBPPHSALAG__SALM03__BPPANN0</vt:lpstr>
      <vt:lpstr>CRBPPHSALAG__SALM03__BPRANN0</vt:lpstr>
      <vt:lpstr>CRBPPHSALAG__SALM04__BEXANM1</vt:lpstr>
      <vt:lpstr>CRBPPHSALAG__SALM04__BPPANN0</vt:lpstr>
      <vt:lpstr>CRBPPHSALAG__SALM04__BPRANN0</vt:lpstr>
      <vt:lpstr>CRBPPHSALAG__SALM05__BEXANM1</vt:lpstr>
      <vt:lpstr>CRBPPHSALAG__SALM05__BPPANN0</vt:lpstr>
      <vt:lpstr>CRBPPHSALAG__SALM05__BPRANN0</vt:lpstr>
      <vt:lpstr>CRBPPHSALAG__SALM06__BEXANM1</vt:lpstr>
      <vt:lpstr>CRBPPHSALAG__SALM06__BPPANN0</vt:lpstr>
      <vt:lpstr>CRBPPHSALAG__SALM06__BPRANN0</vt:lpstr>
      <vt:lpstr>CRBPPHSALAG__SALM07__BEXANM1</vt:lpstr>
      <vt:lpstr>CRBPPHSALAG__SALM07__BPPANN0</vt:lpstr>
      <vt:lpstr>CRBPPHSALAG__SALM07__BPRANN0</vt:lpstr>
      <vt:lpstr>CRBPPHSALAG__SALM08__BEXANM1</vt:lpstr>
      <vt:lpstr>CRBPPHSALAG__SALM08__BPPANN0</vt:lpstr>
      <vt:lpstr>CRBPPHSALAG__SALM08__BPRANN0</vt:lpstr>
      <vt:lpstr>CRBPPHSALAG__SALP01__BEXANM1</vt:lpstr>
      <vt:lpstr>CRBPPHSALAG__SALP01__BPPANN0</vt:lpstr>
      <vt:lpstr>CRBPPHSALAG__SALP01__BPRANN0</vt:lpstr>
      <vt:lpstr>CRBPPHSALAG__SALP02__BEXANM1</vt:lpstr>
      <vt:lpstr>CRBPPHSALAG__SALP02__BPPANN0</vt:lpstr>
      <vt:lpstr>CRBPPHSALAG__SALP02__BPRANN0</vt:lpstr>
      <vt:lpstr>CRBPPHSALAG__SALP03__BEXANM1</vt:lpstr>
      <vt:lpstr>CRBPPHSALAG__SALP03__BPPANN0</vt:lpstr>
      <vt:lpstr>CRBPPHSALAG__SALP03__BPRANN0</vt:lpstr>
      <vt:lpstr>CRBPPHSALAG__SALP04__BEXANM1</vt:lpstr>
      <vt:lpstr>CRBPPHSALAG__SALP04__BPPANN0</vt:lpstr>
      <vt:lpstr>CRBPPHSALAG__SALP04__BPRANN0</vt:lpstr>
      <vt:lpstr>CRBPPHSALAG__SALP05__BEXANM1</vt:lpstr>
      <vt:lpstr>CRBPPHSALAG__SALP05__BPPANN0</vt:lpstr>
      <vt:lpstr>CRBPPHSALAG__SALP05__BPRANN0</vt:lpstr>
      <vt:lpstr>CRBPPHSALAG__SALP06__BEXANM1</vt:lpstr>
      <vt:lpstr>CRBPPHSALAG__SALP06__BPPANN0</vt:lpstr>
      <vt:lpstr>CRBPPHSALAG__SALP06__BPRANN0</vt:lpstr>
      <vt:lpstr>CRBPPHSALAG__SALP07__BEXANM1</vt:lpstr>
      <vt:lpstr>CRBPPHSALAG__SALP07__BPPANN0</vt:lpstr>
      <vt:lpstr>CRBPPHSALAG__SALP07__BPRANN0</vt:lpstr>
      <vt:lpstr>CRBPPHSALAG__SALP08__BEXANM1</vt:lpstr>
      <vt:lpstr>CRBPPHSALAG__SALP08__BPPANN0</vt:lpstr>
      <vt:lpstr>CRBPPHSALAG__SALP08__BPRANN0</vt:lpstr>
      <vt:lpstr>CRBPPHSALAG__SALP09__BEXANM1</vt:lpstr>
      <vt:lpstr>CRBPPHSALAG__SALP09__BPPANN0</vt:lpstr>
      <vt:lpstr>CRBPPHSALAG__SALP09__BPRANN0</vt:lpstr>
      <vt:lpstr>CRBPPHSALAG__SALP10__BEXANM1</vt:lpstr>
      <vt:lpstr>CRBPPHSALAG__SALP10__BPPANN0</vt:lpstr>
      <vt:lpstr>CRBPPHSALAG__SALP10__BPRANN0</vt:lpstr>
      <vt:lpstr>CRBPPHSALAG__SALP11__BEXANM1</vt:lpstr>
      <vt:lpstr>CRBPPHSALAG__SALP11__BPPANN0</vt:lpstr>
      <vt:lpstr>CRBPPHSALAG__SALP11__BPRANN0</vt:lpstr>
      <vt:lpstr>CRBPPHSALAG__SALP12__BEXANM1</vt:lpstr>
      <vt:lpstr>CRBPPHSALAG__SALP12__BPPANN0</vt:lpstr>
      <vt:lpstr>CRBPPHSALAG__SALP12__BPRANN0</vt:lpstr>
      <vt:lpstr>CRBPPHSALAG__SALP13__BEXANM1</vt:lpstr>
      <vt:lpstr>CRBPPHSALAG__SALP13__BPPANN0</vt:lpstr>
      <vt:lpstr>CRBPPHSALAG__SALP13__BPRANN0</vt:lpstr>
      <vt:lpstr>CRBPPHSALAG__SALP14__BEXANM1</vt:lpstr>
      <vt:lpstr>CRBPPHSALAG__SALP14__BPPANN0</vt:lpstr>
      <vt:lpstr>CRBPPHSALAG__SALP14__BPRANN0</vt:lpstr>
      <vt:lpstr>CRBPPHSALAG__SALP15__BEXANM1</vt:lpstr>
      <vt:lpstr>CRBPPHSALAG__SALP15__BPPANN0</vt:lpstr>
      <vt:lpstr>CRBPPHSALAG__SALP15__BPRANN0</vt:lpstr>
      <vt:lpstr>CRBPPHSALAG__SALP16__BEXANM1</vt:lpstr>
      <vt:lpstr>CRBPPHSALAG__SALP16__BPPANN0</vt:lpstr>
      <vt:lpstr>CRBPPHSALAG__SALP16__BPRANN0</vt:lpstr>
      <vt:lpstr>CRBPPHSALAG__SALPARC_BEXANM1</vt:lpstr>
      <vt:lpstr>CRBPPHSALAG__SALPARC_BPPANN0</vt:lpstr>
      <vt:lpstr>CRBPPHSALAG__SALPARC_BPRANN0</vt:lpstr>
      <vt:lpstr>CRBPPHSALAG__SALR01__BEXANM1</vt:lpstr>
      <vt:lpstr>CRBPPHSALAG__SALR01__BPPANN0</vt:lpstr>
      <vt:lpstr>CRBPPHSALAG__SALR01__BPRANN0</vt:lpstr>
      <vt:lpstr>CRBPPHSALAG__SALR02__BEXANM1</vt:lpstr>
      <vt:lpstr>CRBPPHSALAG__SALR02__BPPANN0</vt:lpstr>
      <vt:lpstr>CRBPPHSALAG__SALR02__BPRANN0</vt:lpstr>
      <vt:lpstr>CRBPPHSALAG__SALR03__BEXANM1</vt:lpstr>
      <vt:lpstr>CRBPPHSALAG__SALR03__BPPANN0</vt:lpstr>
      <vt:lpstr>CRBPPHSALAG__SALR03__BPRANN0</vt:lpstr>
      <vt:lpstr>CRBPPHSALAG__SALS01__BEXANM1</vt:lpstr>
      <vt:lpstr>CRBPPHSALAG__SALS01__BPPANN0</vt:lpstr>
      <vt:lpstr>CRBPPHSALAG__SALS01__BPRANN0</vt:lpstr>
      <vt:lpstr>CRBPPHSALAG__SALS02__BEXANM1</vt:lpstr>
      <vt:lpstr>CRBPPHSALAG__SALS02__BPPANN0</vt:lpstr>
      <vt:lpstr>CRBPPHSALAG__SALS02__BPRANN0</vt:lpstr>
      <vt:lpstr>CRBPPHSALAG__SALS03__BEXANM1</vt:lpstr>
      <vt:lpstr>CRBPPHSALAG__SALS03__BPPANN0</vt:lpstr>
      <vt:lpstr>CRBPPHSALAG__SALS03__BPRANN0</vt:lpstr>
      <vt:lpstr>CRBPPHSALAG__SALS04__BEXANM1</vt:lpstr>
      <vt:lpstr>CRBPPHSALAG__SALS04__BPPANN0</vt:lpstr>
      <vt:lpstr>CRBPPHSALAG__SALS04__BPRANN0</vt:lpstr>
      <vt:lpstr>CRBPPHSALAG__SALS05__BEXANM1</vt:lpstr>
      <vt:lpstr>CRBPPHSALAG__SALS05__BPPANN0</vt:lpstr>
      <vt:lpstr>CRBPPHSALAG__SALS05__BPRANN0</vt:lpstr>
      <vt:lpstr>CRBPPHSALAG__TETPAUT_BPPANN0</vt:lpstr>
      <vt:lpstr>CRBPPHSALAG__TETPAUT_BPRANN0</vt:lpstr>
      <vt:lpstr>CRBPPHSALAG__TETPD01_BPPANN0</vt:lpstr>
      <vt:lpstr>CRBPPHSALAG__TETPD01_BPRANN0</vt:lpstr>
      <vt:lpstr>CRBPPHSALAG__TETPD02_BPPANN0</vt:lpstr>
      <vt:lpstr>CRBPPHSALAG__TETPD02_BPRANN0</vt:lpstr>
      <vt:lpstr>CRBPPHSALAG__TETPD03_BPPANN0</vt:lpstr>
      <vt:lpstr>CRBPPHSALAG__TETPD03_BPRANN0</vt:lpstr>
      <vt:lpstr>CRBPPHSALAG__TETPD04_BPPANN0</vt:lpstr>
      <vt:lpstr>CRBPPHSALAG__TETPD04_BPRANN0</vt:lpstr>
      <vt:lpstr>CRBPPHSALAG__TETPD05_BPPANN0</vt:lpstr>
      <vt:lpstr>CRBPPHSALAG__TETPD05_BPRANN0</vt:lpstr>
      <vt:lpstr>CRBPPHSALAG__TETPD06_BPPANN0</vt:lpstr>
      <vt:lpstr>CRBPPHSALAG__TETPD06_BPRANN0</vt:lpstr>
      <vt:lpstr>CRBPPHSALAG__TETPD07_BPPANN0</vt:lpstr>
      <vt:lpstr>CRBPPHSALAG__TETPD07_BPRANN0</vt:lpstr>
      <vt:lpstr>CRBPPHSALAG__TETPD08_BPPANN0</vt:lpstr>
      <vt:lpstr>CRBPPHSALAG__TETPD08_BPRANN0</vt:lpstr>
      <vt:lpstr>CRBPPHSALAG__TETPD09_BPPANN0</vt:lpstr>
      <vt:lpstr>CRBPPHSALAG__TETPD09_BPRANN0</vt:lpstr>
      <vt:lpstr>CRBPPHSALAG__TETPD10_BPPANN0</vt:lpstr>
      <vt:lpstr>CRBPPHSALAG__TETPD10_BPRANN0</vt:lpstr>
      <vt:lpstr>CRBPPHSALAG__TETPD11_BPPANN0</vt:lpstr>
      <vt:lpstr>CRBPPHSALAG__TETPD11_BPRANN0</vt:lpstr>
      <vt:lpstr>CRBPPHSALAG__TETPD12_BPPANN0</vt:lpstr>
      <vt:lpstr>CRBPPHSALAG__TETPD12_BPRANN0</vt:lpstr>
      <vt:lpstr>CRBPPHSALAG__TETPD13_BPPANN0</vt:lpstr>
      <vt:lpstr>CRBPPHSALAG__TETPD13_BPRANN0</vt:lpstr>
      <vt:lpstr>CRBPPHSALAG__TETPE01_BPPANN0</vt:lpstr>
      <vt:lpstr>CRBPPHSALAG__TETPE01_BPRANN0</vt:lpstr>
      <vt:lpstr>CRBPPHSALAG__TETPE02_BPPANN0</vt:lpstr>
      <vt:lpstr>CRBPPHSALAG__TETPE02_BPRANN0</vt:lpstr>
      <vt:lpstr>CRBPPHSALAG__TETPE03_BPPANN0</vt:lpstr>
      <vt:lpstr>CRBPPHSALAG__TETPE03_BPRANN0</vt:lpstr>
      <vt:lpstr>CRBPPHSALAG__TETPE04_BPPANN0</vt:lpstr>
      <vt:lpstr>CRBPPHSALAG__TETPE04_BPRANN0</vt:lpstr>
      <vt:lpstr>CRBPPHSALAG__TETPE05_BPPANN0</vt:lpstr>
      <vt:lpstr>CRBPPHSALAG__TETPE05_BPRANN0</vt:lpstr>
      <vt:lpstr>CRBPPHSALAG__TETPE06_BPPANN0</vt:lpstr>
      <vt:lpstr>CRBPPHSALAG__TETPE06_BPRANN0</vt:lpstr>
      <vt:lpstr>CRBPPHSALAG__TETPE06CBPPANN0</vt:lpstr>
      <vt:lpstr>CRBPPHSALAG__TETPE06CBPRANN0</vt:lpstr>
      <vt:lpstr>CRBPPHSALAG__TETPE07_BPPANN0</vt:lpstr>
      <vt:lpstr>CRBPPHSALAG__TETPE07_BPRANN0</vt:lpstr>
      <vt:lpstr>CRBPPHSALAG__TETPE07CBPPANN0</vt:lpstr>
      <vt:lpstr>CRBPPHSALAG__TETPE07CBPRANN0</vt:lpstr>
      <vt:lpstr>CRBPPHSALAG__TETPE08_BPPANN0</vt:lpstr>
      <vt:lpstr>CRBPPHSALAG__TETPE08_BPRANN0</vt:lpstr>
      <vt:lpstr>CRBPPHSALAG__TETPE09_BPPANN0</vt:lpstr>
      <vt:lpstr>CRBPPHSALAG__TETPE09_BPRANN0</vt:lpstr>
      <vt:lpstr>CRBPPHSALAG__TETPE10_BPPANN0</vt:lpstr>
      <vt:lpstr>CRBPPHSALAG__TETPE10_BPRANN0</vt:lpstr>
      <vt:lpstr>CRBPPHSALAG__TETPE11_BPPANN0</vt:lpstr>
      <vt:lpstr>CRBPPHSALAG__TETPE11_BPRANN0</vt:lpstr>
      <vt:lpstr>CRBPPHSALAG__TETPE12_BPPANN0</vt:lpstr>
      <vt:lpstr>CRBPPHSALAG__TETPE12_BPRANN0</vt:lpstr>
      <vt:lpstr>CRBPPHSALAG__TETPE13_BPPANN0</vt:lpstr>
      <vt:lpstr>CRBPPHSALAG__TETPE13_BPRANN0</vt:lpstr>
      <vt:lpstr>CRBPPHSALAG__TETPE14_BPPANN0</vt:lpstr>
      <vt:lpstr>CRBPPHSALAG__TETPE14_BPRANN0</vt:lpstr>
      <vt:lpstr>CRBPPHSALAG__TETPE15_BPPANN0</vt:lpstr>
      <vt:lpstr>CRBPPHSALAG__TETPE15_BPRANN0</vt:lpstr>
      <vt:lpstr>CRBPPHSALAG__TETPE16_BPPANN0</vt:lpstr>
      <vt:lpstr>CRBPPHSALAG__TETPE16_BPRANN0</vt:lpstr>
      <vt:lpstr>CRBPPHSALAG__TETPE17_BPPANN0</vt:lpstr>
      <vt:lpstr>CRBPPHSALAG__TETPE17_BPRANN0</vt:lpstr>
      <vt:lpstr>CRBPPHSALAG__TETPE18_BPPANN0</vt:lpstr>
      <vt:lpstr>CRBPPHSALAG__TETPE18_BPRANN0</vt:lpstr>
      <vt:lpstr>CRBPPHSALAG__TETPE19_BPPANN0</vt:lpstr>
      <vt:lpstr>CRBPPHSALAG__TETPE19_BPRANN0</vt:lpstr>
      <vt:lpstr>CRBPPHSALAG__TETPE20_BPPANN0</vt:lpstr>
      <vt:lpstr>CRBPPHSALAG__TETPE20_BPRANN0</vt:lpstr>
      <vt:lpstr>CRBPPHSALAG__TETPE21_BPPANN0</vt:lpstr>
      <vt:lpstr>CRBPPHSALAG__TETPE21_BPRANN0</vt:lpstr>
      <vt:lpstr>CRBPPHSALAG__TETPE22_BPPANN0</vt:lpstr>
      <vt:lpstr>CRBPPHSALAG__TETPE22_BPRANN0</vt:lpstr>
      <vt:lpstr>CRBPPHSALAG__TETPE23_BPPANN0</vt:lpstr>
      <vt:lpstr>CRBPPHSALAG__TETPE23_BPRANN0</vt:lpstr>
      <vt:lpstr>CRBPPHSALAG__TETPE24_BPPANN0</vt:lpstr>
      <vt:lpstr>CRBPPHSALAG__TETPE24_BPRANN0</vt:lpstr>
      <vt:lpstr>CRBPPHSALAG__TETPE25_BPPANN0</vt:lpstr>
      <vt:lpstr>CRBPPHSALAG__TETPE25_BPRANN0</vt:lpstr>
      <vt:lpstr>CRBPPHSALAG__TETPE26_BPPANN0</vt:lpstr>
      <vt:lpstr>CRBPPHSALAG__TETPE26_BPRANN0</vt:lpstr>
      <vt:lpstr>CRBPPHSALAG__TETPE27_BPPANN0</vt:lpstr>
      <vt:lpstr>CRBPPHSALAG__TETPE27_BPRANN0</vt:lpstr>
      <vt:lpstr>CRBPPHSALAG__TETPE28_BPPANN0</vt:lpstr>
      <vt:lpstr>CRBPPHSALAG__TETPE28_BPRANN0</vt:lpstr>
      <vt:lpstr>CRBPPHSALAG__TETPE29_BPPANN0</vt:lpstr>
      <vt:lpstr>CRBPPHSALAG__TETPE29_BPRANN0</vt:lpstr>
      <vt:lpstr>CRBPPHSALAG__TETPE30_BPPANN0</vt:lpstr>
      <vt:lpstr>CRBPPHSALAG__TETPE30_BPRANN0</vt:lpstr>
      <vt:lpstr>CRBPPHSALAG__TETPG01_BPPANN0</vt:lpstr>
      <vt:lpstr>CRBPPHSALAG__TETPG01_BPRANN0</vt:lpstr>
      <vt:lpstr>CRBPPHSALAG__TETPG02_BPPANN0</vt:lpstr>
      <vt:lpstr>CRBPPHSALAG__TETPG02_BPRANN0</vt:lpstr>
      <vt:lpstr>CRBPPHSALAG__TETPG03_BPPANN0</vt:lpstr>
      <vt:lpstr>CRBPPHSALAG__TETPG03_BPRANN0</vt:lpstr>
      <vt:lpstr>CRBPPHSALAG__TETPM01_BPPANN0</vt:lpstr>
      <vt:lpstr>CRBPPHSALAG__TETPM01_BPRANN0</vt:lpstr>
      <vt:lpstr>CRBPPHSALAG__TETPM02_BPPANN0</vt:lpstr>
      <vt:lpstr>CRBPPHSALAG__TETPM02_BPRANN0</vt:lpstr>
      <vt:lpstr>CRBPPHSALAG__TETPM03_BPPANN0</vt:lpstr>
      <vt:lpstr>CRBPPHSALAG__TETPM03_BPRANN0</vt:lpstr>
      <vt:lpstr>CRBPPHSALAG__TETPM04_BPPANN0</vt:lpstr>
      <vt:lpstr>CRBPPHSALAG__TETPM04_BPRANN0</vt:lpstr>
      <vt:lpstr>CRBPPHSALAG__TETPM05_BPPANN0</vt:lpstr>
      <vt:lpstr>CRBPPHSALAG__TETPM05_BPRANN0</vt:lpstr>
      <vt:lpstr>CRBPPHSALAG__TETPM06_BPPANN0</vt:lpstr>
      <vt:lpstr>CRBPPHSALAG__TETPM06_BPRANN0</vt:lpstr>
      <vt:lpstr>CRBPPHSALAG__TETPM07_BPPANN0</vt:lpstr>
      <vt:lpstr>CRBPPHSALAG__TETPM07_BPRANN0</vt:lpstr>
      <vt:lpstr>CRBPPHSALAG__TETPM08_BPPANN0</vt:lpstr>
      <vt:lpstr>CRBPPHSALAG__TETPM08_BPRANN0</vt:lpstr>
      <vt:lpstr>CRBPPHSALAG__TETPP01_BPPANN0</vt:lpstr>
      <vt:lpstr>CRBPPHSALAG__TETPP01_BPRANN0</vt:lpstr>
      <vt:lpstr>CRBPPHSALAG__TETPP02_BPPANN0</vt:lpstr>
      <vt:lpstr>CRBPPHSALAG__TETPP02_BPRANN0</vt:lpstr>
      <vt:lpstr>CRBPPHSALAG__TETPP03_BPPANN0</vt:lpstr>
      <vt:lpstr>CRBPPHSALAG__TETPP03_BPRANN0</vt:lpstr>
      <vt:lpstr>CRBPPHSALAG__TETPP04_BPPANN0</vt:lpstr>
      <vt:lpstr>CRBPPHSALAG__TETPP04_BPRANN0</vt:lpstr>
      <vt:lpstr>CRBPPHSALAG__TETPP05_BPPANN0</vt:lpstr>
      <vt:lpstr>CRBPPHSALAG__TETPP05_BPRANN0</vt:lpstr>
      <vt:lpstr>CRBPPHSALAG__TETPP06_BPPANN0</vt:lpstr>
      <vt:lpstr>CRBPPHSALAG__TETPP06_BPRANN0</vt:lpstr>
      <vt:lpstr>CRBPPHSALAG__TETPP07_BPPANN0</vt:lpstr>
      <vt:lpstr>CRBPPHSALAG__TETPP07_BPRANN0</vt:lpstr>
      <vt:lpstr>CRBPPHSALAG__TETPP08_BPPANN0</vt:lpstr>
      <vt:lpstr>CRBPPHSALAG__TETPP08_BPRANN0</vt:lpstr>
      <vt:lpstr>CRBPPHSALAG__TETPP09_BPPANN0</vt:lpstr>
      <vt:lpstr>CRBPPHSALAG__TETPP09_BPRANN0</vt:lpstr>
      <vt:lpstr>CRBPPHSALAG__TETPP10_BPPANN0</vt:lpstr>
      <vt:lpstr>CRBPPHSALAG__TETPP10_BPRANN0</vt:lpstr>
      <vt:lpstr>CRBPPHSALAG__TETPP11_BPPANN0</vt:lpstr>
      <vt:lpstr>CRBPPHSALAG__TETPP11_BPRANN0</vt:lpstr>
      <vt:lpstr>CRBPPHSALAG__TETPP12_BPPANN0</vt:lpstr>
      <vt:lpstr>CRBPPHSALAG__TETPP12_BPRANN0</vt:lpstr>
      <vt:lpstr>CRBPPHSALAG__TETPP13_BPPANN0</vt:lpstr>
      <vt:lpstr>CRBPPHSALAG__TETPP13_BPRANN0</vt:lpstr>
      <vt:lpstr>CRBPPHSALAG__TETPP14_BPPANN0</vt:lpstr>
      <vt:lpstr>CRBPPHSALAG__TETPP14_BPRANN0</vt:lpstr>
      <vt:lpstr>CRBPPHSALAG__TETPP15_BPPANN0</vt:lpstr>
      <vt:lpstr>CRBPPHSALAG__TETPP15_BPRANN0</vt:lpstr>
      <vt:lpstr>CRBPPHSALAG__TETPP16_BPPANN0</vt:lpstr>
      <vt:lpstr>CRBPPHSALAG__TETPP16_BPRANN0</vt:lpstr>
      <vt:lpstr>CRBPPHSALAG__TETPPARCBPPANN0</vt:lpstr>
      <vt:lpstr>CRBPPHSALAG__TETPPARCBPRANN0</vt:lpstr>
      <vt:lpstr>CRBPPHSALAG__TETPR01_BPPANN0</vt:lpstr>
      <vt:lpstr>CRBPPHSALAG__TETPR01_BPRANN0</vt:lpstr>
      <vt:lpstr>CRBPPHSALAG__TETPR02_BPPANN0</vt:lpstr>
      <vt:lpstr>CRBPPHSALAG__TETPR02_BPRANN0</vt:lpstr>
      <vt:lpstr>CRBPPHSALAG__TETPR03_BPPANN0</vt:lpstr>
      <vt:lpstr>CRBPPHSALAG__TETPR03_BPRANN0</vt:lpstr>
      <vt:lpstr>CRBPPHSALAG__TETPS01_BPPANN0</vt:lpstr>
      <vt:lpstr>CRBPPHSALAG__TETPS01_BPRANN0</vt:lpstr>
      <vt:lpstr>CRBPPHSALAG__TETPS02_BPPANN0</vt:lpstr>
      <vt:lpstr>CRBPPHSALAG__TETPS02_BPRANN0</vt:lpstr>
      <vt:lpstr>CRBPPHSALAG__TETPS03_BPPANN0</vt:lpstr>
      <vt:lpstr>CRBPPHSALAG__TETPS03_BPRANN0</vt:lpstr>
      <vt:lpstr>CRBPPHSALAG__TETPS04_BPPANN0</vt:lpstr>
      <vt:lpstr>CRBPPHSALAG__TETPS04_BPRANN0</vt:lpstr>
      <vt:lpstr>CRBPPHSALAG__TETPS05_BPPANN0</vt:lpstr>
      <vt:lpstr>CRBPPHSALAG__TETPS05_BPRANN0</vt:lpstr>
      <vt:lpstr>CRBPPHSALAGT_AGPLAUT_BEXANM1</vt:lpstr>
      <vt:lpstr>CRBPPHSALAGT_AGPLDIR_BEXANM1</vt:lpstr>
      <vt:lpstr>CRBPPHSALAGT_AGPLEDU_BEXANM1</vt:lpstr>
      <vt:lpstr>CRBPPHSALAGT_AGPLGES_BEXANM1</vt:lpstr>
      <vt:lpstr>CRBPPHSALAGT_AGPLMED_BEXANM1</vt:lpstr>
      <vt:lpstr>CRBPPHSALAGT_AGPLPAR_BEXANM1</vt:lpstr>
      <vt:lpstr>CRBPPHSALAGT_AGPLRES_BEXANM1</vt:lpstr>
      <vt:lpstr>CRBPPHSALAGT_AGPLSER_BEXANM1</vt:lpstr>
      <vt:lpstr>CRBPPHSALAGT_AGTPAUT_BEXANM1</vt:lpstr>
      <vt:lpstr>CRBPPHSALAGT_AGTPDIR_BEXANM1</vt:lpstr>
      <vt:lpstr>CRBPPHSALAGT_AGTPEDU_BEXANM1</vt:lpstr>
      <vt:lpstr>CRBPPHSALAGT_AGTPGES_BEXANM1</vt:lpstr>
      <vt:lpstr>CRBPPHSALAGT_AGTPMED_BEXANM1</vt:lpstr>
      <vt:lpstr>CRBPPHSALAGT_AGTPPAR_BEXANM1</vt:lpstr>
      <vt:lpstr>CRBPPHSALAGT_AGTPRES_BEXANM1</vt:lpstr>
      <vt:lpstr>CRBPPHSALAGT_AGTPSER_BEXANM1</vt:lpstr>
      <vt:lpstr>CRBPPHSALAGT_ETPAUT__BEXANM1</vt:lpstr>
      <vt:lpstr>CRBPPHSALAGT_ETPAUTX_BEXANM1</vt:lpstr>
      <vt:lpstr>CRBPPHSALAGT_ETPAUTX_BPPANN0</vt:lpstr>
      <vt:lpstr>CRBPPHSALAGT_ETPAUTX_BPRANN0</vt:lpstr>
      <vt:lpstr>CRBPPHSALAGT_ETPDIR__BEXANM1</vt:lpstr>
      <vt:lpstr>CRBPPHSALAGT_ETPDIRX_BEXANM1</vt:lpstr>
      <vt:lpstr>CRBPPHSALAGT_ETPDIRX_BPPANN0</vt:lpstr>
      <vt:lpstr>CRBPPHSALAGT_ETPDIRX_BPRANN0</vt:lpstr>
      <vt:lpstr>CRBPPHSALAGT_ETPEDU__BEXANM1</vt:lpstr>
      <vt:lpstr>CRBPPHSALAGT_ETPEDUX_BEXANM1</vt:lpstr>
      <vt:lpstr>CRBPPHSALAGT_ETPEDUX_BPPANN0</vt:lpstr>
      <vt:lpstr>CRBPPHSALAGT_ETPEDUX_BPRANN0</vt:lpstr>
      <vt:lpstr>CRBPPHSALAGT_ETPGES__BEXANM1</vt:lpstr>
      <vt:lpstr>CRBPPHSALAGT_ETPGESX_BEXANM1</vt:lpstr>
      <vt:lpstr>CRBPPHSALAGT_ETPGESX_BPPANN0</vt:lpstr>
      <vt:lpstr>CRBPPHSALAGT_ETPGESX_BPRANN0</vt:lpstr>
      <vt:lpstr>CRBPPHSALAGT_ETPMED__BEXANM1</vt:lpstr>
      <vt:lpstr>CRBPPHSALAGT_ETPMEDX_BEXANM1</vt:lpstr>
      <vt:lpstr>CRBPPHSALAGT_ETPMEDX_BPPANN0</vt:lpstr>
      <vt:lpstr>CRBPPHSALAGT_ETPMEDX_BPRANN0</vt:lpstr>
      <vt:lpstr>CRBPPHSALAGT_ETPPAR__BEXANM1</vt:lpstr>
      <vt:lpstr>CRBPPHSALAGT_ETPPARX_BEXANM1</vt:lpstr>
      <vt:lpstr>CRBPPHSALAGT_ETPPARX_BPPANN0</vt:lpstr>
      <vt:lpstr>CRBPPHSALAGT_ETPPARX_BPRANN0</vt:lpstr>
      <vt:lpstr>CRBPPHSALAGT_ETPRES__BEXANM1</vt:lpstr>
      <vt:lpstr>CRBPPHSALAGT_ETPRESX_BEXANM1</vt:lpstr>
      <vt:lpstr>CRBPPHSALAGT_ETPRESX_BPPANN0</vt:lpstr>
      <vt:lpstr>CRBPPHSALAGT_ETPRESX_BPRANN0</vt:lpstr>
      <vt:lpstr>CRBPPHSALAGT_ETPSER__BEXANM1</vt:lpstr>
      <vt:lpstr>CRBPPHSALAGT_ETPSERX_BEXANM1</vt:lpstr>
      <vt:lpstr>CRBPPHSALAGT_ETPSERX_BPPANN0</vt:lpstr>
      <vt:lpstr>CRBPPHSALAGT_ETPSERX_BPRANN0</vt:lpstr>
      <vt:lpstr>CRBPPHSALAGT_MNTAUTX_BEXANM1</vt:lpstr>
      <vt:lpstr>CRBPPHSALAGT_MNTAUTX_BPPANN0</vt:lpstr>
      <vt:lpstr>CRBPPHSALAGT_MNTAUTX_BPRANN0</vt:lpstr>
      <vt:lpstr>CRBPPHSALAGT_MNTDIRX_BEXANM1</vt:lpstr>
      <vt:lpstr>CRBPPHSALAGT_MNTDIRX_BPPANN0</vt:lpstr>
      <vt:lpstr>CRBPPHSALAGT_MNTDIRX_BPRANN0</vt:lpstr>
      <vt:lpstr>CRBPPHSALAGT_MNTEDUX_BEXANM1</vt:lpstr>
      <vt:lpstr>CRBPPHSALAGT_MNTEDUX_BPPANN0</vt:lpstr>
      <vt:lpstr>CRBPPHSALAGT_MNTEDUX_BPRANN0</vt:lpstr>
      <vt:lpstr>CRBPPHSALAGT_MNTGESX_BEXANM1</vt:lpstr>
      <vt:lpstr>CRBPPHSALAGT_MNTGESX_BPPANN0</vt:lpstr>
      <vt:lpstr>CRBPPHSALAGT_MNTGESX_BPRANN0</vt:lpstr>
      <vt:lpstr>CRBPPHSALAGT_MNTMEDX_BEXANM1</vt:lpstr>
      <vt:lpstr>CRBPPHSALAGT_MNTMEDX_BPPANN0</vt:lpstr>
      <vt:lpstr>CRBPPHSALAGT_MNTMEDX_BPRANN0</vt:lpstr>
      <vt:lpstr>CRBPPHSALAGT_MNTPARX_BEXANM1</vt:lpstr>
      <vt:lpstr>CRBPPHSALAGT_MNTPARX_BPPANN0</vt:lpstr>
      <vt:lpstr>CRBPPHSALAGT_MNTPARX_BPRANN0</vt:lpstr>
      <vt:lpstr>CRBPPHSALAGT_MNTRESX_BEXANM1</vt:lpstr>
      <vt:lpstr>CRBPPHSALAGT_MNTRESX_BPPANN0</vt:lpstr>
      <vt:lpstr>CRBPPHSALAGT_MNTRESX_BPRANN0</vt:lpstr>
      <vt:lpstr>CRBPPHSALAGT_MNTSERX_BEXANM1</vt:lpstr>
      <vt:lpstr>CRBPPHSALAGT_MNTSERX_BPPANN0</vt:lpstr>
      <vt:lpstr>CRBPPHSALAGT_MNTSERX_BPRANN0</vt:lpstr>
      <vt:lpstr>CRBPPHSALAGT_SALAUT__BEXANM1</vt:lpstr>
      <vt:lpstr>CRBPPHSALAGT_SALAUT__BPPANN0</vt:lpstr>
      <vt:lpstr>CRBPPHSALAGT_SALAUT__BPRANN0</vt:lpstr>
      <vt:lpstr>CRBPPHSALAGT_SALDIR__BEXANM1</vt:lpstr>
      <vt:lpstr>CRBPPHSALAGT_SALDIR__BPPANN0</vt:lpstr>
      <vt:lpstr>CRBPPHSALAGT_SALDIR__BPRANN0</vt:lpstr>
      <vt:lpstr>CRBPPHSALAGT_SALEDU__BEXANM1</vt:lpstr>
      <vt:lpstr>CRBPPHSALAGT_SALEDU__BPPANN0</vt:lpstr>
      <vt:lpstr>CRBPPHSALAGT_SALEDU__BPRANN0</vt:lpstr>
      <vt:lpstr>CRBPPHSALAGT_SALGES__BEXANM1</vt:lpstr>
      <vt:lpstr>CRBPPHSALAGT_SALGES__BPPANN0</vt:lpstr>
      <vt:lpstr>CRBPPHSALAGT_SALGES__BPRANN0</vt:lpstr>
      <vt:lpstr>CRBPPHSALAGT_SALMED__BEXANM1</vt:lpstr>
      <vt:lpstr>CRBPPHSALAGT_SALMED__BPPANN0</vt:lpstr>
      <vt:lpstr>CRBPPHSALAGT_SALMED__BPRANN0</vt:lpstr>
      <vt:lpstr>CRBPPHSALAGT_SALPAR__BEXANM1</vt:lpstr>
      <vt:lpstr>CRBPPHSALAGT_SALPAR__BPPANN0</vt:lpstr>
      <vt:lpstr>CRBPPHSALAGT_SALPAR__BPRANN0</vt:lpstr>
      <vt:lpstr>CRBPPHSALAGT_SALRES__BEXANM1</vt:lpstr>
      <vt:lpstr>CRBPPHSALAGT_SALRES__BPPANN0</vt:lpstr>
      <vt:lpstr>CRBPPHSALAGT_SALRES__BPRANN0</vt:lpstr>
      <vt:lpstr>CRBPPHSALAGT_SALSER__BEXANM1</vt:lpstr>
      <vt:lpstr>CRBPPHSALAGT_SALSER__BPPANN0</vt:lpstr>
      <vt:lpstr>CRBPPHSALAGT_SALSER__BPRANN0</vt:lpstr>
      <vt:lpstr>CRBPPHSALAGT_TETPAUT_BPPANN0</vt:lpstr>
      <vt:lpstr>CRBPPHSALAGT_TETPAUT_BPRANN0</vt:lpstr>
      <vt:lpstr>CRBPPHSALAGT_TETPDIR_BPPANN0</vt:lpstr>
      <vt:lpstr>CRBPPHSALAGT_TETPDIR_BPRANN0</vt:lpstr>
      <vt:lpstr>CRBPPHSALAGT_TETPEDU_BPPANN0</vt:lpstr>
      <vt:lpstr>CRBPPHSALAGT_TETPEDU_BPRANN0</vt:lpstr>
      <vt:lpstr>CRBPPHSALAGT_TETPGES_BPPANN0</vt:lpstr>
      <vt:lpstr>CRBPPHSALAGT_TETPGES_BPRANN0</vt:lpstr>
      <vt:lpstr>CRBPPHSALAGT_TETPMED_BPPANN0</vt:lpstr>
      <vt:lpstr>CRBPPHSALAGT_TETPMED_BPRANN0</vt:lpstr>
      <vt:lpstr>CRBPPHSALAGT_TETPPAR_BPPANN0</vt:lpstr>
      <vt:lpstr>CRBPPHSALAGT_TETPPAR_BPRANN0</vt:lpstr>
      <vt:lpstr>CRBPPHSALAGT_TETPRES_BPPANN0</vt:lpstr>
      <vt:lpstr>CRBPPHSALAGT_TETPRES_BPRANN0</vt:lpstr>
      <vt:lpstr>CRBPPHSALAGT_TETPSER_BPPANN0</vt:lpstr>
      <vt:lpstr>CRBPPHSALAGT_TETPSER_BPRANN0</vt:lpstr>
      <vt:lpstr>Listes!Liste_des_codes_convention</vt:lpstr>
      <vt:lpstr>statut</vt:lpstr>
      <vt:lpstr>Version_majeure</vt:lpstr>
      <vt:lpstr>Version_mineure</vt:lpstr>
      <vt:lpstr>Activité!Zone_d_impression</vt:lpstr>
      <vt:lpstr>'Charges d_exploitation'!Zone_d_impression</vt:lpstr>
      <vt:lpstr>Données!Zone_d_impression</vt:lpstr>
      <vt:lpstr>'IME Creton'!Zone_d_impression</vt:lpstr>
      <vt:lpstr>Listes!Zone_d_impression</vt:lpstr>
      <vt:lpstr>Mesures!Zone_d_impression</vt:lpstr>
      <vt:lpstr>produits!Zone_d_impression</vt:lpstr>
      <vt:lpstr>'TELEBUDGET Enfance et adultes'!Zone_d_impression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Canormalisé</dc:title>
  <dc:creator>CNSA-DMOSI</dc:creator>
  <dc:description>Cadre normalisé 2009</dc:description>
  <cp:lastModifiedBy>Marcillaud Marion</cp:lastModifiedBy>
  <cp:lastPrinted>2023-11-06T15:38:22Z</cp:lastPrinted>
  <dcterms:created xsi:type="dcterms:W3CDTF">2000-03-21T13:52:33Z</dcterms:created>
  <dcterms:modified xsi:type="dcterms:W3CDTF">2023-12-05T09:52:58Z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c5cb4187-82b0-4ac3-b37f-aea1891c430b</vt:lpwstr>
  </property>
  <property fmtid="{D5CDD505-2E9C-101B-9397-08002B2CF9AE}" pid="3" name="Theme">
    <vt:lpwstr>2;#Editeurs de logiciels ESMS|8aec77bc-e00a-4321-b3dc-6faab0abf0ec;#32;#Comptes administratifs (CA)|d51a94ea-7607-449e-93e4-3cc43fea0338</vt:lpwstr>
  </property>
  <property fmtid="{D5CDD505-2E9C-101B-9397-08002B2CF9AE}" pid="4" name="Sous_x002d_Theme">
    <vt:lpwstr/>
  </property>
  <property fmtid="{D5CDD505-2E9C-101B-9397-08002B2CF9AE}" pid="5" name="Typologie_x0020_de_x0020_document">
    <vt:lpwstr/>
  </property>
  <property fmtid="{D5CDD505-2E9C-101B-9397-08002B2CF9AE}" pid="6" name="Partenaire">
    <vt:lpwstr>11;#DGCS|59907015-4be5-4c2c-9e36-95f4856e3ea7</vt:lpwstr>
  </property>
  <property fmtid="{D5CDD505-2E9C-101B-9397-08002B2CF9AE}" pid="7" name="MotCles">
    <vt:lpwstr/>
  </property>
  <property fmtid="{D5CDD505-2E9C-101B-9397-08002B2CF9AE}" pid="8" name="DirectionCNSA">
    <vt:lpwstr>17;#Direction des établissements et services|7c35c8b6-f45d-48cc-bb0f-ac5e3ae11fce</vt:lpwstr>
  </property>
  <property fmtid="{D5CDD505-2E9C-101B-9397-08002B2CF9AE}" pid="9" name="Typologie de document">
    <vt:lpwstr>12;#Cadres|5b498987-c963-437c-bf3b-86e3fc341774</vt:lpwstr>
  </property>
</Properties>
</file>